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48" windowWidth="19812" windowHeight="8676" activeTab="2"/>
  </bookViews>
  <sheets>
    <sheet name="Option 1 - Inc Stmt" sheetId="7" r:id="rId1"/>
    <sheet name="Option 1 - Bal Sheet" sheetId="8" r:id="rId2"/>
    <sheet name="Option 1 - Cash Flow" sheetId="9" r:id="rId3"/>
    <sheet name="Option 2 - Inc Stmt" sheetId="4" r:id="rId4"/>
    <sheet name="Option 2 - Bal Sheet" sheetId="5" r:id="rId5"/>
    <sheet name="Option 2 - Cash Flow" sheetId="6" r:id="rId6"/>
    <sheet name="Option 3 - Inc Stmt" sheetId="1" r:id="rId7"/>
    <sheet name="Option 3 - Bal Sheet" sheetId="2" r:id="rId8"/>
    <sheet name="Option 3 - Cash Flow" sheetId="3" r:id="rId9"/>
  </sheets>
  <externalReferences>
    <externalReference r:id="rId10"/>
    <externalReference r:id="rId11"/>
    <externalReference r:id="rId12"/>
  </externalReferences>
  <definedNames>
    <definedName name="asset_class_list_general" localSheetId="1" hidden="1">OFFSET('[1]IPP&amp;E Reconciliation'!$A$5,0,0,COUNTA('[1]IPP&amp;E Reconciliation'!$A$5:$A$31)-COUNTBLANK('[1]IPP&amp;E Reconciliation'!$A$5:$A$31),1)</definedName>
    <definedName name="asset_class_list_general" localSheetId="2" hidden="1">OFFSET('[1]IPP&amp;E Reconciliation'!$A$5,0,0,COUNTA('[1]IPP&amp;E Reconciliation'!$A$5:$A$31)-COUNTBLANK('[1]IPP&amp;E Reconciliation'!$A$5:$A$31),1)</definedName>
    <definedName name="asset_class_list_general" localSheetId="0" hidden="1">OFFSET('[1]IPP&amp;E Reconciliation'!$A$5,0,0,COUNTA('[1]IPP&amp;E Reconciliation'!$A$5:$A$31)-COUNTBLANK('[1]IPP&amp;E Reconciliation'!$A$5:$A$31),1)</definedName>
    <definedName name="asset_class_list_general" localSheetId="4" hidden="1">OFFSET('[2]IPP&amp;E Reconciliation'!$A$5,0,0,COUNTA('[2]IPP&amp;E Reconciliation'!$A$5:$A$31)-COUNTBLANK('[2]IPP&amp;E Reconciliation'!$A$5:$A$31),1)</definedName>
    <definedName name="asset_class_list_general" localSheetId="5" hidden="1">OFFSET('[2]IPP&amp;E Reconciliation'!$A$5,0,0,COUNTA('[2]IPP&amp;E Reconciliation'!$A$5:$A$31)-COUNTBLANK('[2]IPP&amp;E Reconciliation'!$A$5:$A$31),1)</definedName>
    <definedName name="asset_class_list_general" localSheetId="3" hidden="1">OFFSET('[2]IPP&amp;E Reconciliation'!$A$5,0,0,COUNTA('[2]IPP&amp;E Reconciliation'!$A$5:$A$31)-COUNTBLANK('[2]IPP&amp;E Reconciliation'!$A$5:$A$31),1)</definedName>
    <definedName name="asset_class_list_general" hidden="1">OFFSET('[3]IPP&amp;E Reconciliation'!$A$5,0,0,COUNTA('[3]IPP&amp;E Reconciliation'!$A$5:$A$31)-COUNTBLANK('[3]IPP&amp;E Reconciliation'!$A$5:$A$31),1)</definedName>
    <definedName name="balance_sheet_general_main" localSheetId="1" hidden="1">'Option 1 - Bal Sheet'!$A$3</definedName>
    <definedName name="balance_sheet_general_main" localSheetId="2" hidden="1">'[1]Balance Sheet'!$A$3</definedName>
    <definedName name="balance_sheet_general_main" localSheetId="0" hidden="1">'[1]Balance Sheet'!$A$3</definedName>
    <definedName name="balance_sheet_general_main" localSheetId="4" hidden="1">'Option 2 - Bal Sheet'!$A$3</definedName>
    <definedName name="balance_sheet_general_main" localSheetId="5" hidden="1">'[2]Balance Sheet'!$A$3</definedName>
    <definedName name="balance_sheet_general_main" localSheetId="3" hidden="1">'[2]Balance Sheet'!$A$3</definedName>
    <definedName name="balance_sheet_general_main" localSheetId="8" hidden="1">'[3]Balance Sheet'!$A$3</definedName>
    <definedName name="balance_sheet_general_main" hidden="1">'Option 3 - Bal Sheet'!$A$3</definedName>
    <definedName name="balance_sheet_list_general" localSheetId="1" hidden="1">'[1]IS-BS table general'!$R$5:$R$21</definedName>
    <definedName name="balance_sheet_list_general" localSheetId="2" hidden="1">'[1]IS-BS table general'!$R$5:$R$21</definedName>
    <definedName name="balance_sheet_list_general" localSheetId="0" hidden="1">'[1]IS-BS table general'!$R$5:$R$21</definedName>
    <definedName name="balance_sheet_list_general" localSheetId="4" hidden="1">'[2]IS-BS table general'!$R$5:$R$21</definedName>
    <definedName name="balance_sheet_list_general" localSheetId="5" hidden="1">'[2]IS-BS table general'!$R$5:$R$21</definedName>
    <definedName name="balance_sheet_list_general" localSheetId="3" hidden="1">'[2]IS-BS table general'!$R$5:$R$21</definedName>
    <definedName name="balance_sheet_list_general" hidden="1">'[3]IS-BS table general'!$R$5:$R$21</definedName>
    <definedName name="balance_sheet_workings_general_main" localSheetId="1" hidden="1">'[1]BS workings'!$A$3</definedName>
    <definedName name="balance_sheet_workings_general_main" localSheetId="2" hidden="1">'[1]BS workings'!$A$3</definedName>
    <definedName name="balance_sheet_workings_general_main" localSheetId="0" hidden="1">'[1]BS workings'!$A$3</definedName>
    <definedName name="balance_sheet_workings_general_main" localSheetId="4" hidden="1">'[2]BS workings'!$A$3</definedName>
    <definedName name="balance_sheet_workings_general_main" localSheetId="5" hidden="1">'[2]BS workings'!$A$3</definedName>
    <definedName name="balance_sheet_workings_general_main" localSheetId="3" hidden="1">'[2]BS workings'!$A$3</definedName>
    <definedName name="balance_sheet_workings_general_main" hidden="1">'[3]BS workings'!$A$3</definedName>
    <definedName name="BS_area_1_general" localSheetId="1" hidden="1">'Option 1 - Bal Sheet'!$6:$53</definedName>
    <definedName name="BS_area_1_general" localSheetId="4" hidden="1">'Option 2 - Bal Sheet'!$6:$53</definedName>
    <definedName name="BS_area_1_general" hidden="1">'Option 3 - Bal Sheet'!$6:$53</definedName>
    <definedName name="BS_area_16_general" localSheetId="1" hidden="1">'Option 1 - Bal Sheet'!$135:$359</definedName>
    <definedName name="BS_area_16_general" localSheetId="4" hidden="1">'Option 2 - Bal Sheet'!$135:$359</definedName>
    <definedName name="BS_area_16_general" hidden="1">'Option 3 - Bal Sheet'!$135:$359</definedName>
    <definedName name="BU_summary_stat_general_main" localSheetId="1" hidden="1">'[1]Budget Summary 1'!$D$4</definedName>
    <definedName name="BU_summary_stat_general_main" localSheetId="2" hidden="1">'[1]Budget Summary 1'!$D$4</definedName>
    <definedName name="BU_summary_stat_general_main" localSheetId="0" hidden="1">'[1]Budget Summary 1'!$D$4</definedName>
    <definedName name="BU_summary_stat_general_main" localSheetId="4" hidden="1">'[2]Budget Summary 1'!$D$4</definedName>
    <definedName name="BU_summary_stat_general_main" localSheetId="5" hidden="1">'[2]Budget Summary 1'!$D$4</definedName>
    <definedName name="BU_summary_stat_general_main" localSheetId="3" hidden="1">'[2]Budget Summary 1'!$D$4</definedName>
    <definedName name="BU_summary_stat_general_main" hidden="1">'[3]Budget Summary 1'!$D$4</definedName>
    <definedName name="budget_reconciliation_general_main" localSheetId="1" hidden="1">'[1]Budget Reconciliation'!$A$3</definedName>
    <definedName name="budget_reconciliation_general_main" localSheetId="2" hidden="1">'[1]Budget Reconciliation'!$A$3</definedName>
    <definedName name="budget_reconciliation_general_main" localSheetId="0" hidden="1">'[1]Budget Reconciliation'!$A$3</definedName>
    <definedName name="budget_reconciliation_general_main" localSheetId="4" hidden="1">'[2]Budget Reconciliation'!$A$3</definedName>
    <definedName name="budget_reconciliation_general_main" localSheetId="5" hidden="1">'[2]Budget Reconciliation'!$A$3</definedName>
    <definedName name="budget_reconciliation_general_main" localSheetId="3" hidden="1">'[2]Budget Reconciliation'!$A$3</definedName>
    <definedName name="budget_reconciliation_general_main" hidden="1">'[3]Budget Reconciliation'!$A$3</definedName>
    <definedName name="budget_summary_general_main" localSheetId="1" hidden="1">'[1]Budget Summary 2'!$A$3</definedName>
    <definedName name="budget_summary_general_main" localSheetId="2" hidden="1">'[1]Budget Summary 2'!$A$3</definedName>
    <definedName name="budget_summary_general_main" localSheetId="0" hidden="1">'[1]Budget Summary 2'!$A$3</definedName>
    <definedName name="budget_summary_general_main" localSheetId="4" hidden="1">'[2]Budget Summary 2'!$A$3</definedName>
    <definedName name="budget_summary_general_main" localSheetId="5" hidden="1">'[2]Budget Summary 2'!$A$3</definedName>
    <definedName name="budget_summary_general_main" localSheetId="3" hidden="1">'[2]Budget Summary 2'!$A$3</definedName>
    <definedName name="budget_summary_general_main" hidden="1">'[3]Budget Summary 2'!$A$3</definedName>
    <definedName name="budget_summary_level_general" localSheetId="1" hidden="1">'[1]Budget Summary 2 by level'!$B$5</definedName>
    <definedName name="budget_summary_level_general" localSheetId="2" hidden="1">'[1]Budget Summary 2 by level'!$B$5</definedName>
    <definedName name="budget_summary_level_general" localSheetId="0" hidden="1">'[1]Budget Summary 2 by level'!$B$5</definedName>
    <definedName name="budget_summary_level_general" localSheetId="4" hidden="1">'[2]Budget Summary 2 by level'!$B$5</definedName>
    <definedName name="budget_summary_level_general" localSheetId="5" hidden="1">'[2]Budget Summary 2 by level'!$B$5</definedName>
    <definedName name="budget_summary_level_general" localSheetId="3" hidden="1">'[2]Budget Summary 2 by level'!$B$5</definedName>
    <definedName name="budget_summary_level_general" hidden="1">'[3]Budget Summary 2 by level'!$B$5</definedName>
    <definedName name="budget_type_sum_level_general" localSheetId="1" hidden="1">'[1]Budget Summary 1 by level'!$A$4</definedName>
    <definedName name="budget_type_sum_level_general" localSheetId="2" hidden="1">'[1]Budget Summary 1 by level'!$A$4</definedName>
    <definedName name="budget_type_sum_level_general" localSheetId="0" hidden="1">'[1]Budget Summary 1 by level'!$A$4</definedName>
    <definedName name="budget_type_sum_level_general" localSheetId="4" hidden="1">'[2]Budget Summary 1 by level'!$A$4</definedName>
    <definedName name="budget_type_sum_level_general" localSheetId="5" hidden="1">'[2]Budget Summary 1 by level'!$A$4</definedName>
    <definedName name="budget_type_sum_level_general" localSheetId="3" hidden="1">'[2]Budget Summary 1 by level'!$A$4</definedName>
    <definedName name="budget_type_sum_level_general" hidden="1">'[3]Budget Summary 1 by level'!$A$4</definedName>
    <definedName name="cap_exp_summary_general_main" localSheetId="1" hidden="1">'[1]Cap Exp Summary'!$A$3</definedName>
    <definedName name="cap_exp_summary_general_main" localSheetId="2" hidden="1">'[1]Cap Exp Summary'!$A$3</definedName>
    <definedName name="cap_exp_summary_general_main" localSheetId="0" hidden="1">'[1]Cap Exp Summary'!$A$3</definedName>
    <definedName name="cap_exp_summary_general_main" localSheetId="4" hidden="1">'[2]Cap Exp Summary'!$A$3</definedName>
    <definedName name="cap_exp_summary_general_main" localSheetId="5" hidden="1">'[2]Cap Exp Summary'!$A$3</definedName>
    <definedName name="cap_exp_summary_general_main" localSheetId="3" hidden="1">'[2]Cap Exp Summary'!$A$3</definedName>
    <definedName name="cap_exp_summary_general_main" hidden="1">'[3]Cap Exp Summary'!$A$3</definedName>
    <definedName name="CAPEX_dump_general" localSheetId="1" hidden="1">'[1]CAPEX program'!$A$7</definedName>
    <definedName name="CAPEX_dump_general" localSheetId="2" hidden="1">'[1]CAPEX program'!$A$7</definedName>
    <definedName name="CAPEX_dump_general" localSheetId="0" hidden="1">'[1]CAPEX program'!$A$7</definedName>
    <definedName name="CAPEX_dump_general" localSheetId="4" hidden="1">'[2]CAPEX program'!$A$7</definedName>
    <definedName name="CAPEX_dump_general" localSheetId="5" hidden="1">'[2]CAPEX program'!$A$7</definedName>
    <definedName name="CAPEX_dump_general" localSheetId="3" hidden="1">'[2]CAPEX program'!$A$7</definedName>
    <definedName name="CAPEX_dump_general" hidden="1">'[3]CAPEX program'!$A$7</definedName>
    <definedName name="CAPEX_dump_general_main" localSheetId="1" hidden="1">'[1]CAPEX program'!$A$7</definedName>
    <definedName name="CAPEX_dump_general_main" localSheetId="2" hidden="1">'[1]CAPEX program'!$A$7</definedName>
    <definedName name="CAPEX_dump_general_main" localSheetId="0" hidden="1">'[1]CAPEX program'!$A$7</definedName>
    <definedName name="CAPEX_dump_general_main" localSheetId="4" hidden="1">'[2]CAPEX program'!$A$7</definedName>
    <definedName name="CAPEX_dump_general_main" localSheetId="5" hidden="1">'[2]CAPEX program'!$A$7</definedName>
    <definedName name="CAPEX_dump_general_main" localSheetId="3" hidden="1">'[2]CAPEX program'!$A$7</definedName>
    <definedName name="CAPEX_dump_general_main" hidden="1">'[3]CAPEX program'!$A$7</definedName>
    <definedName name="CAPEX_summary_general" localSheetId="1" hidden="1">'[1]CAPEX Summary'!$A$3</definedName>
    <definedName name="CAPEX_summary_general" localSheetId="2" hidden="1">'[1]CAPEX Summary'!$A$3</definedName>
    <definedName name="CAPEX_summary_general" localSheetId="0" hidden="1">'[1]CAPEX Summary'!$A$3</definedName>
    <definedName name="CAPEX_summary_general" localSheetId="4" hidden="1">'[2]CAPEX Summary'!$A$3</definedName>
    <definedName name="CAPEX_summary_general" localSheetId="5" hidden="1">'[2]CAPEX Summary'!$A$3</definedName>
    <definedName name="CAPEX_summary_general" localSheetId="3" hidden="1">'[2]CAPEX Summary'!$A$3</definedName>
    <definedName name="CAPEX_summary_general" hidden="1">'[3]CAPEX Summary'!$A$3</definedName>
    <definedName name="CAPEX_summary_general_main" localSheetId="1" hidden="1">'[1]CAPEX Summary'!$C$5</definedName>
    <definedName name="CAPEX_summary_general_main" localSheetId="2" hidden="1">'[1]CAPEX Summary'!$C$5</definedName>
    <definedName name="CAPEX_summary_general_main" localSheetId="0" hidden="1">'[1]CAPEX Summary'!$C$5</definedName>
    <definedName name="CAPEX_summary_general_main" localSheetId="4" hidden="1">'[2]CAPEX Summary'!$C$5</definedName>
    <definedName name="CAPEX_summary_general_main" localSheetId="5" hidden="1">'[2]CAPEX Summary'!$C$5</definedName>
    <definedName name="CAPEX_summary_general_main" localSheetId="3" hidden="1">'[2]CAPEX Summary'!$C$5</definedName>
    <definedName name="CAPEX_summary_general_main" hidden="1">'[3]CAPEX Summary'!$C$5</definedName>
    <definedName name="capital_expenses_budget_list_general" localSheetId="1" hidden="1">'[1]Budget Summary 1'!$D$95:$D$110</definedName>
    <definedName name="capital_expenses_budget_list_general" localSheetId="2" hidden="1">'[1]Budget Summary 1'!$D$95:$D$110</definedName>
    <definedName name="capital_expenses_budget_list_general" localSheetId="0" hidden="1">'[1]Budget Summary 1'!$D$95:$D$110</definedName>
    <definedName name="capital_expenses_budget_list_general" localSheetId="4" hidden="1">'[2]Budget Summary 1'!$D$95:$D$110</definedName>
    <definedName name="capital_expenses_budget_list_general" localSheetId="5" hidden="1">'[2]Budget Summary 1'!$D$95:$D$110</definedName>
    <definedName name="capital_expenses_budget_list_general" localSheetId="3" hidden="1">'[2]Budget Summary 1'!$D$95:$D$110</definedName>
    <definedName name="capital_expenses_budget_list_general" hidden="1">'[3]Budget Summary 1'!$D$95:$D$110</definedName>
    <definedName name="capital_income_budget_list_general" localSheetId="1" hidden="1">'[1]Budget Summary 1'!$D$70:$D$91</definedName>
    <definedName name="capital_income_budget_list_general" localSheetId="2" hidden="1">'[1]Budget Summary 1'!$D$70:$D$91</definedName>
    <definedName name="capital_income_budget_list_general" localSheetId="0" hidden="1">'[1]Budget Summary 1'!$D$70:$D$91</definedName>
    <definedName name="capital_income_budget_list_general" localSheetId="4" hidden="1">'[2]Budget Summary 1'!$D$70:$D$91</definedName>
    <definedName name="capital_income_budget_list_general" localSheetId="5" hidden="1">'[2]Budget Summary 1'!$D$70:$D$91</definedName>
    <definedName name="capital_income_budget_list_general" localSheetId="3" hidden="1">'[2]Budget Summary 1'!$D$70:$D$91</definedName>
    <definedName name="capital_income_budget_list_general" hidden="1">'[3]Budget Summary 1'!$D$70:$D$91</definedName>
    <definedName name="cash_flow_general_main" localSheetId="1" hidden="1">'[1]Cash Flow'!$A$3</definedName>
    <definedName name="cash_flow_general_main" localSheetId="2" hidden="1">'Option 1 - Cash Flow'!$A$3</definedName>
    <definedName name="cash_flow_general_main" localSheetId="0" hidden="1">'[1]Cash Flow'!$A$3</definedName>
    <definedName name="cash_flow_general_main" localSheetId="4" hidden="1">'[2]Cash Flow'!$A$3</definedName>
    <definedName name="cash_flow_general_main" localSheetId="5" hidden="1">'Option 2 - Cash Flow'!$A$3</definedName>
    <definedName name="cash_flow_general_main" localSheetId="3" hidden="1">'[2]Cash Flow'!$A$3</definedName>
    <definedName name="cash_flow_general_main" hidden="1">'Option 3 - Cash Flow'!$A$3</definedName>
    <definedName name="cash_flow_workings_general_main" localSheetId="1" hidden="1">'[1]CF workings'!$A$3</definedName>
    <definedName name="cash_flow_workings_general_main" localSheetId="2" hidden="1">'[1]CF workings'!$A$3</definedName>
    <definedName name="cash_flow_workings_general_main" localSheetId="0" hidden="1">'[1]CF workings'!$A$3</definedName>
    <definedName name="cash_flow_workings_general_main" localSheetId="4" hidden="1">'[2]CF workings'!$A$3</definedName>
    <definedName name="cash_flow_workings_general_main" localSheetId="5" hidden="1">'[2]CF workings'!$A$3</definedName>
    <definedName name="cash_flow_workings_general_main" localSheetId="3" hidden="1">'[2]CF workings'!$A$3</definedName>
    <definedName name="cash_flow_workings_general_main" hidden="1">'[3]CF workings'!$A$3</definedName>
    <definedName name="CF_area_1_general" localSheetId="2" hidden="1">'Option 1 - Cash Flow'!$A$6:$K$80</definedName>
    <definedName name="CF_area_1_general" localSheetId="5" hidden="1">'Option 2 - Cash Flow'!$A$6:$K$80</definedName>
    <definedName name="CF_area_1_general" hidden="1">'Option 3 - Cash Flow'!$A$6:$K$80</definedName>
    <definedName name="chart_2_1" localSheetId="1" hidden="1">'Option 1 - Bal Sheet'!chart_2_1_cy_10_years</definedName>
    <definedName name="chart_2_1" localSheetId="2" hidden="1">'Option 1 - Cash Flow'!chart_2_1_cy_10_years</definedName>
    <definedName name="chart_2_1" localSheetId="0" hidden="1">'Option 1 - Inc Stmt'!chart_2_1_cy_10_years</definedName>
    <definedName name="chart_2_1" localSheetId="4" hidden="1">'Option 2 - Bal Sheet'!chart_2_1_cy_10_years</definedName>
    <definedName name="chart_2_1" localSheetId="5" hidden="1">'Option 2 - Cash Flow'!chart_2_1_cy_10_years</definedName>
    <definedName name="chart_2_1" localSheetId="3" hidden="1">'Option 2 - Inc Stmt'!chart_2_1_cy_10_years</definedName>
    <definedName name="chart_2_1" localSheetId="7" hidden="1">chart_2_1_cy_10_years</definedName>
    <definedName name="chart_2_1" localSheetId="8" hidden="1">chart_2_1_cy_10_years</definedName>
    <definedName name="chart_2_1" hidden="1">chart_2_1_cy_10_years</definedName>
    <definedName name="chart_2_1_cy_10_years" localSheetId="1" hidden="1">'[1]Chart Data'!$G$30:$Q$30</definedName>
    <definedName name="chart_2_1_cy_10_years" localSheetId="2" hidden="1">'[1]Chart Data'!$G$30:$Q$30</definedName>
    <definedName name="chart_2_1_cy_10_years" localSheetId="0" hidden="1">'[1]Chart Data'!$G$30:$Q$30</definedName>
    <definedName name="chart_2_1_cy_10_years" localSheetId="4" hidden="1">'[2]Chart Data'!$G$30:$Q$30</definedName>
    <definedName name="chart_2_1_cy_10_years" localSheetId="5" hidden="1">'[2]Chart Data'!$G$30:$Q$30</definedName>
    <definedName name="chart_2_1_cy_10_years" localSheetId="3" hidden="1">'[2]Chart Data'!$G$30:$Q$30</definedName>
    <definedName name="chart_2_1_cy_10_years" hidden="1">'[3]Chart Data'!$G$30:$Q$30</definedName>
    <definedName name="chart_2_10_years" localSheetId="1" hidden="1">IF('Option 1 - Bal Sheet'!chart_2_show_actuals,IF('Option 1 - Bal Sheet'!chart_2_show_predictions,'Option 1 - Bal Sheet'!chart_2_10_years_all,'Option 1 - Bal Sheet'!chart_2_10_years_actuals),IF('Option 1 - Bal Sheet'!chart_2_show_predictions,'Option 1 - Bal Sheet'!chart_2_10_years_predictions,'Option 1 - Bal Sheet'!chart_2_10_years_10_years))</definedName>
    <definedName name="chart_2_10_years" localSheetId="2" hidden="1">IF('Option 1 - Cash Flow'!chart_2_show_actuals,IF('Option 1 - Cash Flow'!chart_2_show_predictions,'Option 1 - Cash Flow'!chart_2_10_years_all,'Option 1 - Cash Flow'!chart_2_10_years_actuals),IF('Option 1 - Cash Flow'!chart_2_show_predictions,'Option 1 - Cash Flow'!chart_2_10_years_predictions,'Option 1 - Cash Flow'!chart_2_10_years_10_years))</definedName>
    <definedName name="chart_2_10_years" localSheetId="0" hidden="1">IF('Option 1 - Inc Stmt'!chart_2_show_actuals,IF('Option 1 - Inc Stmt'!chart_2_show_predictions,'Option 1 - Inc Stmt'!chart_2_10_years_all,'Option 1 - Inc Stmt'!chart_2_10_years_actuals),IF('Option 1 - Inc Stmt'!chart_2_show_predictions,'Option 1 - Inc Stmt'!chart_2_10_years_predictions,'Option 1 - Inc Stmt'!chart_2_10_years_10_years))</definedName>
    <definedName name="chart_2_10_years" localSheetId="4" hidden="1">IF('Option 2 - Bal Sheet'!chart_2_show_actuals,IF('Option 2 - Bal Sheet'!chart_2_show_predictions,'Option 2 - Bal Sheet'!chart_2_10_years_all,'Option 2 - Bal Sheet'!chart_2_10_years_actuals),IF('Option 2 - Bal Sheet'!chart_2_show_predictions,'Option 2 - Bal Sheet'!chart_2_10_years_predictions,'Option 2 - Bal Sheet'!chart_2_10_years_10_years))</definedName>
    <definedName name="chart_2_10_years" localSheetId="5" hidden="1">IF('Option 2 - Cash Flow'!chart_2_show_actuals,IF('Option 2 - Cash Flow'!chart_2_show_predictions,'Option 2 - Cash Flow'!chart_2_10_years_all,'Option 2 - Cash Flow'!chart_2_10_years_actuals),IF('Option 2 - Cash Flow'!chart_2_show_predictions,'Option 2 - Cash Flow'!chart_2_10_years_predictions,'Option 2 - Cash Flow'!chart_2_10_years_10_years))</definedName>
    <definedName name="chart_2_10_years" localSheetId="3" hidden="1">IF('Option 2 - Inc Stmt'!chart_2_show_actuals,IF('Option 2 - Inc Stmt'!chart_2_show_predictions,'Option 2 - Inc Stmt'!chart_2_10_years_all,'Option 2 - Inc Stmt'!chart_2_10_years_actuals),IF('Option 2 - Inc Stmt'!chart_2_show_predictions,'Option 2 - Inc Stmt'!chart_2_10_years_predictions,'Option 2 - Inc Stmt'!chart_2_10_years_10_years))</definedName>
    <definedName name="chart_2_10_years" localSheetId="7" hidden="1">IF(chart_2_show_actuals,IF(chart_2_show_predictions,chart_2_10_years_all,chart_2_10_years_actuals),IF(chart_2_show_predictions,chart_2_10_years_predictions,chart_2_10_years_10_years))</definedName>
    <definedName name="chart_2_10_years" localSheetId="8" hidden="1">IF(chart_2_show_actuals,IF(chart_2_show_predictions,chart_2_10_years_all,chart_2_10_years_actuals),IF(chart_2_show_predictions,chart_2_10_years_predictions,chart_2_10_years_10_years))</definedName>
    <definedName name="chart_2_10_years" hidden="1">IF(chart_2_show_actuals,IF(chart_2_show_predictions,chart_2_10_years_all,chart_2_10_years_actuals),IF(chart_2_show_predictions,chart_2_10_years_predictions,chart_2_10_years_10_years))</definedName>
    <definedName name="chart_2_10_years_10_years" localSheetId="1" hidden="1">'[1]Chart Data'!$G$40:$Q$40</definedName>
    <definedName name="chart_2_10_years_10_years" localSheetId="2" hidden="1">'[1]Chart Data'!$G$40:$Q$40</definedName>
    <definedName name="chart_2_10_years_10_years" localSheetId="0" hidden="1">'[1]Chart Data'!$G$40:$Q$40</definedName>
    <definedName name="chart_2_10_years_10_years" localSheetId="4" hidden="1">'[2]Chart Data'!$G$40:$Q$40</definedName>
    <definedName name="chart_2_10_years_10_years" localSheetId="5" hidden="1">'[2]Chart Data'!$G$40:$Q$40</definedName>
    <definedName name="chart_2_10_years_10_years" localSheetId="3" hidden="1">'[2]Chart Data'!$G$40:$Q$40</definedName>
    <definedName name="chart_2_10_years_10_years" hidden="1">'[3]Chart Data'!$G$40:$Q$40</definedName>
    <definedName name="chart_2_10_years_actuals" localSheetId="1" hidden="1">'[1]Chart Data'!$C$40:$Q$40</definedName>
    <definedName name="chart_2_10_years_actuals" localSheetId="2" hidden="1">'[1]Chart Data'!$C$40:$Q$40</definedName>
    <definedName name="chart_2_10_years_actuals" localSheetId="0" hidden="1">'[1]Chart Data'!$C$40:$Q$40</definedName>
    <definedName name="chart_2_10_years_actuals" localSheetId="4" hidden="1">'[2]Chart Data'!$C$40:$Q$40</definedName>
    <definedName name="chart_2_10_years_actuals" localSheetId="5" hidden="1">'[2]Chart Data'!$C$40:$Q$40</definedName>
    <definedName name="chart_2_10_years_actuals" localSheetId="3" hidden="1">'[2]Chart Data'!$C$40:$Q$40</definedName>
    <definedName name="chart_2_10_years_actuals" hidden="1">'[3]Chart Data'!$C$40:$Q$40</definedName>
    <definedName name="chart_2_10_years_all" localSheetId="1" hidden="1">'[1]Chart Data'!$C$40:$AA$40</definedName>
    <definedName name="chart_2_10_years_all" localSheetId="2" hidden="1">'[1]Chart Data'!$C$40:$AA$40</definedName>
    <definedName name="chart_2_10_years_all" localSheetId="0" hidden="1">'[1]Chart Data'!$C$40:$AA$40</definedName>
    <definedName name="chart_2_10_years_all" localSheetId="4" hidden="1">'[2]Chart Data'!$C$40:$AA$40</definedName>
    <definedName name="chart_2_10_years_all" localSheetId="5" hidden="1">'[2]Chart Data'!$C$40:$AA$40</definedName>
    <definedName name="chart_2_10_years_all" localSheetId="3" hidden="1">'[2]Chart Data'!$C$40:$AA$40</definedName>
    <definedName name="chart_2_10_years_all" hidden="1">'[3]Chart Data'!$C$40:$AA$40</definedName>
    <definedName name="chart_2_10_years_predictions" localSheetId="1" hidden="1">'[1]Chart Data'!$G$40:$AA$40</definedName>
    <definedName name="chart_2_10_years_predictions" localSheetId="2" hidden="1">'[1]Chart Data'!$G$40:$AA$40</definedName>
    <definedName name="chart_2_10_years_predictions" localSheetId="0" hidden="1">'[1]Chart Data'!$G$40:$AA$40</definedName>
    <definedName name="chart_2_10_years_predictions" localSheetId="4" hidden="1">'[2]Chart Data'!$G$40:$AA$40</definedName>
    <definedName name="chart_2_10_years_predictions" localSheetId="5" hidden="1">'[2]Chart Data'!$G$40:$AA$40</definedName>
    <definedName name="chart_2_10_years_predictions" localSheetId="3" hidden="1">'[2]Chart Data'!$G$40:$AA$40</definedName>
    <definedName name="chart_2_10_years_predictions" hidden="1">'[3]Chart Data'!$G$40:$AA$40</definedName>
    <definedName name="chart_2_2" localSheetId="1" hidden="1">'Option 1 - Bal Sheet'!chart_2_2_cy_10_years</definedName>
    <definedName name="chart_2_2" localSheetId="2" hidden="1">'Option 1 - Cash Flow'!chart_2_2_cy_10_years</definedName>
    <definedName name="chart_2_2" localSheetId="0" hidden="1">'Option 1 - Inc Stmt'!chart_2_2_cy_10_years</definedName>
    <definedName name="chart_2_2" localSheetId="4" hidden="1">'Option 2 - Bal Sheet'!chart_2_2_cy_10_years</definedName>
    <definedName name="chart_2_2" localSheetId="5" hidden="1">'Option 2 - Cash Flow'!chart_2_2_cy_10_years</definedName>
    <definedName name="chart_2_2" localSheetId="3" hidden="1">'Option 2 - Inc Stmt'!chart_2_2_cy_10_years</definedName>
    <definedName name="chart_2_2" localSheetId="7" hidden="1">chart_2_2_cy_10_years</definedName>
    <definedName name="chart_2_2" localSheetId="8" hidden="1">chart_2_2_cy_10_years</definedName>
    <definedName name="chart_2_2" hidden="1">chart_2_2_cy_10_years</definedName>
    <definedName name="chart_2_2_cy_10_years" localSheetId="1" hidden="1">'[1]Chart Data'!$G$32:$Q$32</definedName>
    <definedName name="chart_2_2_cy_10_years" localSheetId="2" hidden="1">'[1]Chart Data'!$G$32:$Q$32</definedName>
    <definedName name="chart_2_2_cy_10_years" localSheetId="0" hidden="1">'[1]Chart Data'!$G$32:$Q$32</definedName>
    <definedName name="chart_2_2_cy_10_years" localSheetId="4" hidden="1">'[2]Chart Data'!$G$32:$Q$32</definedName>
    <definedName name="chart_2_2_cy_10_years" localSheetId="5" hidden="1">'[2]Chart Data'!$G$32:$Q$32</definedName>
    <definedName name="chart_2_2_cy_10_years" localSheetId="3" hidden="1">'[2]Chart Data'!$G$32:$Q$32</definedName>
    <definedName name="chart_2_2_cy_10_years" hidden="1">'[3]Chart Data'!$G$32:$Q$32</definedName>
    <definedName name="chart_2_3" localSheetId="1" hidden="1">'Option 1 - Bal Sheet'!chart_2_3_cy_10_years</definedName>
    <definedName name="chart_2_3" localSheetId="2" hidden="1">'Option 1 - Cash Flow'!chart_2_3_cy_10_years</definedName>
    <definedName name="chart_2_3" localSheetId="0" hidden="1">'Option 1 - Inc Stmt'!chart_2_3_cy_10_years</definedName>
    <definedName name="chart_2_3" localSheetId="4" hidden="1">'Option 2 - Bal Sheet'!chart_2_3_cy_10_years</definedName>
    <definedName name="chart_2_3" localSheetId="5" hidden="1">'Option 2 - Cash Flow'!chart_2_3_cy_10_years</definedName>
    <definedName name="chart_2_3" localSheetId="3" hidden="1">'Option 2 - Inc Stmt'!chart_2_3_cy_10_years</definedName>
    <definedName name="chart_2_3" localSheetId="7" hidden="1">chart_2_3_cy_10_years</definedName>
    <definedName name="chart_2_3" localSheetId="8" hidden="1">chart_2_3_cy_10_years</definedName>
    <definedName name="chart_2_3" hidden="1">chart_2_3_cy_10_years</definedName>
    <definedName name="chart_2_3_cy_10_years" localSheetId="1" hidden="1">'[1]Chart Data'!$G$34:$Q$34</definedName>
    <definedName name="chart_2_3_cy_10_years" localSheetId="2" hidden="1">'[1]Chart Data'!$G$34:$Q$34</definedName>
    <definedName name="chart_2_3_cy_10_years" localSheetId="0" hidden="1">'[1]Chart Data'!$G$34:$Q$34</definedName>
    <definedName name="chart_2_3_cy_10_years" localSheetId="4" hidden="1">'[2]Chart Data'!$G$34:$Q$34</definedName>
    <definedName name="chart_2_3_cy_10_years" localSheetId="5" hidden="1">'[2]Chart Data'!$G$34:$Q$34</definedName>
    <definedName name="chart_2_3_cy_10_years" localSheetId="3" hidden="1">'[2]Chart Data'!$G$34:$Q$34</definedName>
    <definedName name="chart_2_3_cy_10_years" hidden="1">'[3]Chart Data'!$G$34:$Q$34</definedName>
    <definedName name="chart_2_actuals" localSheetId="1" hidden="1">IF('Option 1 - Bal Sheet'!chart_2_show_actuals,IF('Option 1 - Bal Sheet'!chart_2_show_predictions,'Option 1 - Bal Sheet'!chart_2_actuals_all,'Option 1 - Bal Sheet'!chart_2_actuals_actuals),IF('Option 1 - Bal Sheet'!chart_2_show_predictions,'Option 1 - Bal Sheet'!chart_2_actuals_predictions,'Option 1 - Bal Sheet'!chart_2_actuals_10_years))</definedName>
    <definedName name="chart_2_actuals" localSheetId="2" hidden="1">IF('Option 1 - Cash Flow'!chart_2_show_actuals,IF('Option 1 - Cash Flow'!chart_2_show_predictions,'Option 1 - Cash Flow'!chart_2_actuals_all,'Option 1 - Cash Flow'!chart_2_actuals_actuals),IF('Option 1 - Cash Flow'!chart_2_show_predictions,'Option 1 - Cash Flow'!chart_2_actuals_predictions,'Option 1 - Cash Flow'!chart_2_actuals_10_years))</definedName>
    <definedName name="chart_2_actuals" localSheetId="0" hidden="1">IF('Option 1 - Inc Stmt'!chart_2_show_actuals,IF('Option 1 - Inc Stmt'!chart_2_show_predictions,'Option 1 - Inc Stmt'!chart_2_actuals_all,'Option 1 - Inc Stmt'!chart_2_actuals_actuals),IF('Option 1 - Inc Stmt'!chart_2_show_predictions,'Option 1 - Inc Stmt'!chart_2_actuals_predictions,'Option 1 - Inc Stmt'!chart_2_actuals_10_years))</definedName>
    <definedName name="chart_2_actuals" localSheetId="4" hidden="1">IF('Option 2 - Bal Sheet'!chart_2_show_actuals,IF('Option 2 - Bal Sheet'!chart_2_show_predictions,'Option 2 - Bal Sheet'!chart_2_actuals_all,'Option 2 - Bal Sheet'!chart_2_actuals_actuals),IF('Option 2 - Bal Sheet'!chart_2_show_predictions,'Option 2 - Bal Sheet'!chart_2_actuals_predictions,'Option 2 - Bal Sheet'!chart_2_actuals_10_years))</definedName>
    <definedName name="chart_2_actuals" localSheetId="5" hidden="1">IF('Option 2 - Cash Flow'!chart_2_show_actuals,IF('Option 2 - Cash Flow'!chart_2_show_predictions,'Option 2 - Cash Flow'!chart_2_actuals_all,'Option 2 - Cash Flow'!chart_2_actuals_actuals),IF('Option 2 - Cash Flow'!chart_2_show_predictions,'Option 2 - Cash Flow'!chart_2_actuals_predictions,'Option 2 - Cash Flow'!chart_2_actuals_10_years))</definedName>
    <definedName name="chart_2_actuals" localSheetId="3" hidden="1">IF('Option 2 - Inc Stmt'!chart_2_show_actuals,IF('Option 2 - Inc Stmt'!chart_2_show_predictions,'Option 2 - Inc Stmt'!chart_2_actuals_all,'Option 2 - Inc Stmt'!chart_2_actuals_actuals),IF('Option 2 - Inc Stmt'!chart_2_show_predictions,'Option 2 - Inc Stmt'!chart_2_actuals_predictions,'Option 2 - Inc Stmt'!chart_2_actuals_10_years))</definedName>
    <definedName name="chart_2_actuals" localSheetId="7" hidden="1">IF(chart_2_show_actuals,IF(chart_2_show_predictions,chart_2_actuals_all,chart_2_actuals_actuals),IF(chart_2_show_predictions,chart_2_actuals_predictions,chart_2_actuals_10_years))</definedName>
    <definedName name="chart_2_actuals" localSheetId="8" hidden="1">IF(chart_2_show_actuals,IF(chart_2_show_predictions,chart_2_actuals_all,chart_2_actuals_actuals),IF(chart_2_show_predictions,chart_2_actuals_predictions,chart_2_actuals_10_years))</definedName>
    <definedName name="chart_2_actuals" hidden="1">IF(chart_2_show_actuals,IF(chart_2_show_predictions,chart_2_actuals_all,chart_2_actuals_actuals),IF(chart_2_show_predictions,chart_2_actuals_predictions,chart_2_actuals_10_years))</definedName>
    <definedName name="chart_2_actuals_10_years" localSheetId="1" hidden="1">'[1]Chart Data'!$G$36:$Q$36</definedName>
    <definedName name="chart_2_actuals_10_years" localSheetId="2" hidden="1">'[1]Chart Data'!$G$36:$Q$36</definedName>
    <definedName name="chart_2_actuals_10_years" localSheetId="0" hidden="1">'[1]Chart Data'!$G$36:$Q$36</definedName>
    <definedName name="chart_2_actuals_10_years" localSheetId="4" hidden="1">'[2]Chart Data'!$G$36:$Q$36</definedName>
    <definedName name="chart_2_actuals_10_years" localSheetId="5" hidden="1">'[2]Chart Data'!$G$36:$Q$36</definedName>
    <definedName name="chart_2_actuals_10_years" localSheetId="3" hidden="1">'[2]Chart Data'!$G$36:$Q$36</definedName>
    <definedName name="chart_2_actuals_10_years" hidden="1">'[3]Chart Data'!$G$36:$Q$36</definedName>
    <definedName name="chart_2_actuals_actuals" localSheetId="1" hidden="1">'[1]Chart Data'!$C$36:$Q$36</definedName>
    <definedName name="chart_2_actuals_actuals" localSheetId="2" hidden="1">'[1]Chart Data'!$C$36:$Q$36</definedName>
    <definedName name="chart_2_actuals_actuals" localSheetId="0" hidden="1">'[1]Chart Data'!$C$36:$Q$36</definedName>
    <definedName name="chart_2_actuals_actuals" localSheetId="4" hidden="1">'[2]Chart Data'!$C$36:$Q$36</definedName>
    <definedName name="chart_2_actuals_actuals" localSheetId="5" hidden="1">'[2]Chart Data'!$C$36:$Q$36</definedName>
    <definedName name="chart_2_actuals_actuals" localSheetId="3" hidden="1">'[2]Chart Data'!$C$36:$Q$36</definedName>
    <definedName name="chart_2_actuals_actuals" hidden="1">'[3]Chart Data'!$C$36:$Q$36</definedName>
    <definedName name="chart_2_actuals_all" localSheetId="1" hidden="1">'[1]Chart Data'!$C$36:$AA$36</definedName>
    <definedName name="chart_2_actuals_all" localSheetId="2" hidden="1">'[1]Chart Data'!$C$36:$AA$36</definedName>
    <definedName name="chart_2_actuals_all" localSheetId="0" hidden="1">'[1]Chart Data'!$C$36:$AA$36</definedName>
    <definedName name="chart_2_actuals_all" localSheetId="4" hidden="1">'[2]Chart Data'!$C$36:$AA$36</definedName>
    <definedName name="chart_2_actuals_all" localSheetId="5" hidden="1">'[2]Chart Data'!$C$36:$AA$36</definedName>
    <definedName name="chart_2_actuals_all" localSheetId="3" hidden="1">'[2]Chart Data'!$C$36:$AA$36</definedName>
    <definedName name="chart_2_actuals_all" hidden="1">'[3]Chart Data'!$C$36:$AA$36</definedName>
    <definedName name="chart_2_actuals_predictions" localSheetId="1" hidden="1">'[1]Chart Data'!$G$36:$AA$36</definedName>
    <definedName name="chart_2_actuals_predictions" localSheetId="2" hidden="1">'[1]Chart Data'!$G$36:$AA$36</definedName>
    <definedName name="chart_2_actuals_predictions" localSheetId="0" hidden="1">'[1]Chart Data'!$G$36:$AA$36</definedName>
    <definedName name="chart_2_actuals_predictions" localSheetId="4" hidden="1">'[2]Chart Data'!$G$36:$AA$36</definedName>
    <definedName name="chart_2_actuals_predictions" localSheetId="5" hidden="1">'[2]Chart Data'!$G$36:$AA$36</definedName>
    <definedName name="chart_2_actuals_predictions" localSheetId="3" hidden="1">'[2]Chart Data'!$G$36:$AA$36</definedName>
    <definedName name="chart_2_actuals_predictions" hidden="1">'[3]Chart Data'!$G$36:$AA$36</definedName>
    <definedName name="chart_2_budget" localSheetId="1" hidden="1">IF('Option 1 - Bal Sheet'!chart_2_show_actuals,IF('Option 1 - Bal Sheet'!chart_2_show_predictions,'Option 1 - Bal Sheet'!chart_2_budget_all,'Option 1 - Bal Sheet'!chart_2_budget_actuals),IF('Option 1 - Bal Sheet'!chart_2_show_predictions,'Option 1 - Bal Sheet'!chart_2_budget_predictions,'Option 1 - Bal Sheet'!chart_2_budget_10_years))</definedName>
    <definedName name="chart_2_budget" localSheetId="2" hidden="1">IF('Option 1 - Cash Flow'!chart_2_show_actuals,IF('Option 1 - Cash Flow'!chart_2_show_predictions,'Option 1 - Cash Flow'!chart_2_budget_all,'Option 1 - Cash Flow'!chart_2_budget_actuals),IF('Option 1 - Cash Flow'!chart_2_show_predictions,'Option 1 - Cash Flow'!chart_2_budget_predictions,'Option 1 - Cash Flow'!chart_2_budget_10_years))</definedName>
    <definedName name="chart_2_budget" localSheetId="0" hidden="1">IF('Option 1 - Inc Stmt'!chart_2_show_actuals,IF('Option 1 - Inc Stmt'!chart_2_show_predictions,'Option 1 - Inc Stmt'!chart_2_budget_all,'Option 1 - Inc Stmt'!chart_2_budget_actuals),IF('Option 1 - Inc Stmt'!chart_2_show_predictions,'Option 1 - Inc Stmt'!chart_2_budget_predictions,'Option 1 - Inc Stmt'!chart_2_budget_10_years))</definedName>
    <definedName name="chart_2_budget" localSheetId="4" hidden="1">IF('Option 2 - Bal Sheet'!chart_2_show_actuals,IF('Option 2 - Bal Sheet'!chart_2_show_predictions,'Option 2 - Bal Sheet'!chart_2_budget_all,'Option 2 - Bal Sheet'!chart_2_budget_actuals),IF('Option 2 - Bal Sheet'!chart_2_show_predictions,'Option 2 - Bal Sheet'!chart_2_budget_predictions,'Option 2 - Bal Sheet'!chart_2_budget_10_years))</definedName>
    <definedName name="chart_2_budget" localSheetId="5" hidden="1">IF('Option 2 - Cash Flow'!chart_2_show_actuals,IF('Option 2 - Cash Flow'!chart_2_show_predictions,'Option 2 - Cash Flow'!chart_2_budget_all,'Option 2 - Cash Flow'!chart_2_budget_actuals),IF('Option 2 - Cash Flow'!chart_2_show_predictions,'Option 2 - Cash Flow'!chart_2_budget_predictions,'Option 2 - Cash Flow'!chart_2_budget_10_years))</definedName>
    <definedName name="chart_2_budget" localSheetId="3" hidden="1">IF('Option 2 - Inc Stmt'!chart_2_show_actuals,IF('Option 2 - Inc Stmt'!chart_2_show_predictions,'Option 2 - Inc Stmt'!chart_2_budget_all,'Option 2 - Inc Stmt'!chart_2_budget_actuals),IF('Option 2 - Inc Stmt'!chart_2_show_predictions,'Option 2 - Inc Stmt'!chart_2_budget_predictions,'Option 2 - Inc Stmt'!chart_2_budget_10_years))</definedName>
    <definedName name="chart_2_budget" localSheetId="7" hidden="1">IF(chart_2_show_actuals,IF(chart_2_show_predictions,chart_2_budget_all,chart_2_budget_actuals),IF(chart_2_show_predictions,chart_2_budget_predictions,chart_2_budget_10_years))</definedName>
    <definedName name="chart_2_budget" localSheetId="8" hidden="1">IF(chart_2_show_actuals,IF(chart_2_show_predictions,chart_2_budget_all,chart_2_budget_actuals),IF(chart_2_show_predictions,chart_2_budget_predictions,chart_2_budget_10_years))</definedName>
    <definedName name="chart_2_budget" hidden="1">IF(chart_2_show_actuals,IF(chart_2_show_predictions,chart_2_budget_all,chart_2_budget_actuals),IF(chart_2_show_predictions,chart_2_budget_predictions,chart_2_budget_10_years))</definedName>
    <definedName name="chart_2_budget_10_years" localSheetId="1" hidden="1">'[1]Chart Data'!$G$37:$Q$37</definedName>
    <definedName name="chart_2_budget_10_years" localSheetId="2" hidden="1">'[1]Chart Data'!$G$37:$Q$37</definedName>
    <definedName name="chart_2_budget_10_years" localSheetId="0" hidden="1">'[1]Chart Data'!$G$37:$Q$37</definedName>
    <definedName name="chart_2_budget_10_years" localSheetId="4" hidden="1">'[2]Chart Data'!$G$37:$Q$37</definedName>
    <definedName name="chart_2_budget_10_years" localSheetId="5" hidden="1">'[2]Chart Data'!$G$37:$Q$37</definedName>
    <definedName name="chart_2_budget_10_years" localSheetId="3" hidden="1">'[2]Chart Data'!$G$37:$Q$37</definedName>
    <definedName name="chart_2_budget_10_years" hidden="1">'[3]Chart Data'!$G$37:$Q$37</definedName>
    <definedName name="chart_2_budget_actuals" localSheetId="1" hidden="1">'[1]Chart Data'!$C$37:$Q$37</definedName>
    <definedName name="chart_2_budget_actuals" localSheetId="2" hidden="1">'[1]Chart Data'!$C$37:$Q$37</definedName>
    <definedName name="chart_2_budget_actuals" localSheetId="0" hidden="1">'[1]Chart Data'!$C$37:$Q$37</definedName>
    <definedName name="chart_2_budget_actuals" localSheetId="4" hidden="1">'[2]Chart Data'!$C$37:$Q$37</definedName>
    <definedName name="chart_2_budget_actuals" localSheetId="5" hidden="1">'[2]Chart Data'!$C$37:$Q$37</definedName>
    <definedName name="chart_2_budget_actuals" localSheetId="3" hidden="1">'[2]Chart Data'!$C$37:$Q$37</definedName>
    <definedName name="chart_2_budget_actuals" hidden="1">'[3]Chart Data'!$C$37:$Q$37</definedName>
    <definedName name="chart_2_budget_all" localSheetId="1" hidden="1">'[1]Chart Data'!$C$37:$AA$37</definedName>
    <definedName name="chart_2_budget_all" localSheetId="2" hidden="1">'[1]Chart Data'!$C$37:$AA$37</definedName>
    <definedName name="chart_2_budget_all" localSheetId="0" hidden="1">'[1]Chart Data'!$C$37:$AA$37</definedName>
    <definedName name="chart_2_budget_all" localSheetId="4" hidden="1">'[2]Chart Data'!$C$37:$AA$37</definedName>
    <definedName name="chart_2_budget_all" localSheetId="5" hidden="1">'[2]Chart Data'!$C$37:$AA$37</definedName>
    <definedName name="chart_2_budget_all" localSheetId="3" hidden="1">'[2]Chart Data'!$C$37:$AA$37</definedName>
    <definedName name="chart_2_budget_all" hidden="1">'[3]Chart Data'!$C$37:$AA$37</definedName>
    <definedName name="chart_2_budget_predictions" localSheetId="1" hidden="1">'[1]Chart Data'!$G$37:$AA$37</definedName>
    <definedName name="chart_2_budget_predictions" localSheetId="2" hidden="1">'[1]Chart Data'!$G$37:$AA$37</definedName>
    <definedName name="chart_2_budget_predictions" localSheetId="0" hidden="1">'[1]Chart Data'!$G$37:$AA$37</definedName>
    <definedName name="chart_2_budget_predictions" localSheetId="4" hidden="1">'[2]Chart Data'!$G$37:$AA$37</definedName>
    <definedName name="chart_2_budget_predictions" localSheetId="5" hidden="1">'[2]Chart Data'!$G$37:$AA$37</definedName>
    <definedName name="chart_2_budget_predictions" localSheetId="3" hidden="1">'[2]Chart Data'!$G$37:$AA$37</definedName>
    <definedName name="chart_2_budget_predictions" hidden="1">'[3]Chart Data'!$G$37:$AA$37</definedName>
    <definedName name="chart_2_predictions" localSheetId="1" hidden="1">IF('Option 1 - Bal Sheet'!chart_2_show_actuals,IF('Option 1 - Bal Sheet'!chart_2_show_predictions,'Option 1 - Bal Sheet'!chart_2_predictions_all,'Option 1 - Bal Sheet'!chart_2_predictions_actuals),IF('Option 1 - Bal Sheet'!chart_2_show_predictions,'Option 1 - Bal Sheet'!chart_2_predictions_predictions,'Option 1 - Bal Sheet'!chart_2_predictions_10_years))</definedName>
    <definedName name="chart_2_predictions" localSheetId="2" hidden="1">IF('Option 1 - Cash Flow'!chart_2_show_actuals,IF('Option 1 - Cash Flow'!chart_2_show_predictions,'Option 1 - Cash Flow'!chart_2_predictions_all,'Option 1 - Cash Flow'!chart_2_predictions_actuals),IF('Option 1 - Cash Flow'!chart_2_show_predictions,'Option 1 - Cash Flow'!chart_2_predictions_predictions,'Option 1 - Cash Flow'!chart_2_predictions_10_years))</definedName>
    <definedName name="chart_2_predictions" localSheetId="0" hidden="1">IF('Option 1 - Inc Stmt'!chart_2_show_actuals,IF('Option 1 - Inc Stmt'!chart_2_show_predictions,'Option 1 - Inc Stmt'!chart_2_predictions_all,'Option 1 - Inc Stmt'!chart_2_predictions_actuals),IF('Option 1 - Inc Stmt'!chart_2_show_predictions,'Option 1 - Inc Stmt'!chart_2_predictions_predictions,'Option 1 - Inc Stmt'!chart_2_predictions_10_years))</definedName>
    <definedName name="chart_2_predictions" localSheetId="4" hidden="1">IF('Option 2 - Bal Sheet'!chart_2_show_actuals,IF('Option 2 - Bal Sheet'!chart_2_show_predictions,'Option 2 - Bal Sheet'!chart_2_predictions_all,'Option 2 - Bal Sheet'!chart_2_predictions_actuals),IF('Option 2 - Bal Sheet'!chart_2_show_predictions,'Option 2 - Bal Sheet'!chart_2_predictions_predictions,'Option 2 - Bal Sheet'!chart_2_predictions_10_years))</definedName>
    <definedName name="chart_2_predictions" localSheetId="5" hidden="1">IF('Option 2 - Cash Flow'!chart_2_show_actuals,IF('Option 2 - Cash Flow'!chart_2_show_predictions,'Option 2 - Cash Flow'!chart_2_predictions_all,'Option 2 - Cash Flow'!chart_2_predictions_actuals),IF('Option 2 - Cash Flow'!chart_2_show_predictions,'Option 2 - Cash Flow'!chart_2_predictions_predictions,'Option 2 - Cash Flow'!chart_2_predictions_10_years))</definedName>
    <definedName name="chart_2_predictions" localSheetId="3" hidden="1">IF('Option 2 - Inc Stmt'!chart_2_show_actuals,IF('Option 2 - Inc Stmt'!chart_2_show_predictions,'Option 2 - Inc Stmt'!chart_2_predictions_all,'Option 2 - Inc Stmt'!chart_2_predictions_actuals),IF('Option 2 - Inc Stmt'!chart_2_show_predictions,'Option 2 - Inc Stmt'!chart_2_predictions_predictions,'Option 2 - Inc Stmt'!chart_2_predictions_10_years))</definedName>
    <definedName name="chart_2_predictions" localSheetId="7" hidden="1">IF(chart_2_show_actuals,IF(chart_2_show_predictions,chart_2_predictions_all,chart_2_predictions_actuals),IF(chart_2_show_predictions,chart_2_predictions_predictions,chart_2_predictions_10_years))</definedName>
    <definedName name="chart_2_predictions" localSheetId="8" hidden="1">IF(chart_2_show_actuals,IF(chart_2_show_predictions,chart_2_predictions_all,chart_2_predictions_actuals),IF(chart_2_show_predictions,chart_2_predictions_predictions,chart_2_predictions_10_years))</definedName>
    <definedName name="chart_2_predictions" hidden="1">IF(chart_2_show_actuals,IF(chart_2_show_predictions,chart_2_predictions_all,chart_2_predictions_actuals),IF(chart_2_show_predictions,chart_2_predictions_predictions,chart_2_predictions_10_years))</definedName>
    <definedName name="chart_2_predictions_10_years" localSheetId="1" hidden="1">'[1]Chart Data'!$G$43:$Q$43</definedName>
    <definedName name="chart_2_predictions_10_years" localSheetId="2" hidden="1">'[1]Chart Data'!$G$43:$Q$43</definedName>
    <definedName name="chart_2_predictions_10_years" localSheetId="0" hidden="1">'[1]Chart Data'!$G$43:$Q$43</definedName>
    <definedName name="chart_2_predictions_10_years" localSheetId="4" hidden="1">'[2]Chart Data'!$G$43:$Q$43</definedName>
    <definedName name="chart_2_predictions_10_years" localSheetId="5" hidden="1">'[2]Chart Data'!$G$43:$Q$43</definedName>
    <definedName name="chart_2_predictions_10_years" localSheetId="3" hidden="1">'[2]Chart Data'!$G$43:$Q$43</definedName>
    <definedName name="chart_2_predictions_10_years" hidden="1">'[3]Chart Data'!$G$43:$Q$43</definedName>
    <definedName name="chart_2_predictions_actuals" localSheetId="1" hidden="1">'[1]Chart Data'!$C$43:$Q$43</definedName>
    <definedName name="chart_2_predictions_actuals" localSheetId="2" hidden="1">'[1]Chart Data'!$C$43:$Q$43</definedName>
    <definedName name="chart_2_predictions_actuals" localSheetId="0" hidden="1">'[1]Chart Data'!$C$43:$Q$43</definedName>
    <definedName name="chart_2_predictions_actuals" localSheetId="4" hidden="1">'[2]Chart Data'!$C$43:$Q$43</definedName>
    <definedName name="chart_2_predictions_actuals" localSheetId="5" hidden="1">'[2]Chart Data'!$C$43:$Q$43</definedName>
    <definedName name="chart_2_predictions_actuals" localSheetId="3" hidden="1">'[2]Chart Data'!$C$43:$Q$43</definedName>
    <definedName name="chart_2_predictions_actuals" hidden="1">'[3]Chart Data'!$C$43:$Q$43</definedName>
    <definedName name="chart_2_predictions_all" localSheetId="1" hidden="1">'[1]Chart Data'!$C$43:$AA$43</definedName>
    <definedName name="chart_2_predictions_all" localSheetId="2" hidden="1">'[1]Chart Data'!$C$43:$AA$43</definedName>
    <definedName name="chart_2_predictions_all" localSheetId="0" hidden="1">'[1]Chart Data'!$C$43:$AA$43</definedName>
    <definedName name="chart_2_predictions_all" localSheetId="4" hidden="1">'[2]Chart Data'!$C$43:$AA$43</definedName>
    <definedName name="chart_2_predictions_all" localSheetId="5" hidden="1">'[2]Chart Data'!$C$43:$AA$43</definedName>
    <definedName name="chart_2_predictions_all" localSheetId="3" hidden="1">'[2]Chart Data'!$C$43:$AA$43</definedName>
    <definedName name="chart_2_predictions_all" hidden="1">'[3]Chart Data'!$C$43:$AA$43</definedName>
    <definedName name="chart_2_predictions_predictions" localSheetId="1" hidden="1">'[1]Chart Data'!$G$43:$AA$43</definedName>
    <definedName name="chart_2_predictions_predictions" localSheetId="2" hidden="1">'[1]Chart Data'!$G$43:$AA$43</definedName>
    <definedName name="chart_2_predictions_predictions" localSheetId="0" hidden="1">'[1]Chart Data'!$G$43:$AA$43</definedName>
    <definedName name="chart_2_predictions_predictions" localSheetId="4" hidden="1">'[2]Chart Data'!$G$43:$AA$43</definedName>
    <definedName name="chart_2_predictions_predictions" localSheetId="5" hidden="1">'[2]Chart Data'!$G$43:$AA$43</definedName>
    <definedName name="chart_2_predictions_predictions" localSheetId="3" hidden="1">'[2]Chart Data'!$G$43:$AA$43</definedName>
    <definedName name="chart_2_predictions_predictions" hidden="1">'[3]Chart Data'!$G$43:$AA$43</definedName>
    <definedName name="chart_2_show_actuals" localSheetId="1" hidden="1">'[1]Chart 2 General'!$P$2</definedName>
    <definedName name="chart_2_show_actuals" localSheetId="2" hidden="1">'[1]Chart 2 General'!$P$2</definedName>
    <definedName name="chart_2_show_actuals" localSheetId="0" hidden="1">'[1]Chart 2 General'!$P$2</definedName>
    <definedName name="chart_2_show_actuals" localSheetId="4" hidden="1">'[2]Chart 2 General'!$P$2</definedName>
    <definedName name="chart_2_show_actuals" localSheetId="5" hidden="1">'[2]Chart 2 General'!$P$2</definedName>
    <definedName name="chart_2_show_actuals" localSheetId="3" hidden="1">'[2]Chart 2 General'!$P$2</definedName>
    <definedName name="chart_2_show_actuals" hidden="1">'[3]Chart 2 General'!$P$2</definedName>
    <definedName name="chart_2_show_predictions" localSheetId="1" hidden="1">'[1]Chart 2 General'!$Q$2</definedName>
    <definedName name="chart_2_show_predictions" localSheetId="2" hidden="1">'[1]Chart 2 General'!$Q$2</definedName>
    <definedName name="chart_2_show_predictions" localSheetId="0" hidden="1">'[1]Chart 2 General'!$Q$2</definedName>
    <definedName name="chart_2_show_predictions" localSheetId="4" hidden="1">'[2]Chart 2 General'!$Q$2</definedName>
    <definedName name="chart_2_show_predictions" localSheetId="5" hidden="1">'[2]Chart 2 General'!$Q$2</definedName>
    <definedName name="chart_2_show_predictions" localSheetId="3" hidden="1">'[2]Chart 2 General'!$Q$2</definedName>
    <definedName name="chart_2_show_predictions" hidden="1">'[3]Chart 2 General'!$Q$2</definedName>
    <definedName name="chart_2_years" localSheetId="1" hidden="1">IF('Option 1 - Bal Sheet'!chart_2_show_actuals,IF('Option 1 - Bal Sheet'!chart_2_show_predictions,'Option 1 - Bal Sheet'!chart_2_years_all,'Option 1 - Bal Sheet'!chart_2_years_actuals),IF('Option 1 - Bal Sheet'!chart_2_show_predictions,'Option 1 - Bal Sheet'!chart_2_years_predictions,'Option 1 - Bal Sheet'!chart_2_years_10_years))</definedName>
    <definedName name="chart_2_years" localSheetId="2" hidden="1">IF('Option 1 - Cash Flow'!chart_2_show_actuals,IF('Option 1 - Cash Flow'!chart_2_show_predictions,'Option 1 - Cash Flow'!chart_2_years_all,'Option 1 - Cash Flow'!chart_2_years_actuals),IF('Option 1 - Cash Flow'!chart_2_show_predictions,'Option 1 - Cash Flow'!chart_2_years_predictions,'Option 1 - Cash Flow'!chart_2_years_10_years))</definedName>
    <definedName name="chart_2_years" localSheetId="0" hidden="1">IF('Option 1 - Inc Stmt'!chart_2_show_actuals,IF('Option 1 - Inc Stmt'!chart_2_show_predictions,'Option 1 - Inc Stmt'!chart_2_years_all,'Option 1 - Inc Stmt'!chart_2_years_actuals),IF('Option 1 - Inc Stmt'!chart_2_show_predictions,'Option 1 - Inc Stmt'!chart_2_years_predictions,'Option 1 - Inc Stmt'!chart_2_years_10_years))</definedName>
    <definedName name="chart_2_years" localSheetId="4" hidden="1">IF('Option 2 - Bal Sheet'!chart_2_show_actuals,IF('Option 2 - Bal Sheet'!chart_2_show_predictions,'Option 2 - Bal Sheet'!chart_2_years_all,'Option 2 - Bal Sheet'!chart_2_years_actuals),IF('Option 2 - Bal Sheet'!chart_2_show_predictions,'Option 2 - Bal Sheet'!chart_2_years_predictions,'Option 2 - Bal Sheet'!chart_2_years_10_years))</definedName>
    <definedName name="chart_2_years" localSheetId="5" hidden="1">IF('Option 2 - Cash Flow'!chart_2_show_actuals,IF('Option 2 - Cash Flow'!chart_2_show_predictions,'Option 2 - Cash Flow'!chart_2_years_all,'Option 2 - Cash Flow'!chart_2_years_actuals),IF('Option 2 - Cash Flow'!chart_2_show_predictions,'Option 2 - Cash Flow'!chart_2_years_predictions,'Option 2 - Cash Flow'!chart_2_years_10_years))</definedName>
    <definedName name="chart_2_years" localSheetId="3" hidden="1">IF('Option 2 - Inc Stmt'!chart_2_show_actuals,IF('Option 2 - Inc Stmt'!chart_2_show_predictions,'Option 2 - Inc Stmt'!chart_2_years_all,'Option 2 - Inc Stmt'!chart_2_years_actuals),IF('Option 2 - Inc Stmt'!chart_2_show_predictions,'Option 2 - Inc Stmt'!chart_2_years_predictions,'Option 2 - Inc Stmt'!chart_2_years_10_years))</definedName>
    <definedName name="chart_2_years" localSheetId="7" hidden="1">IF(chart_2_show_actuals,IF(chart_2_show_predictions,chart_2_years_all,chart_2_years_actuals),IF(chart_2_show_predictions,chart_2_years_predictions,chart_2_years_10_years))</definedName>
    <definedName name="chart_2_years" localSheetId="8" hidden="1">IF(chart_2_show_actuals,IF(chart_2_show_predictions,chart_2_years_all,chart_2_years_actuals),IF(chart_2_show_predictions,chart_2_years_predictions,chart_2_years_10_years))</definedName>
    <definedName name="chart_2_years" hidden="1">IF(chart_2_show_actuals,IF(chart_2_show_predictions,chart_2_years_all,chart_2_years_actuals),IF(chart_2_show_predictions,chart_2_years_predictions,chart_2_years_10_years))</definedName>
    <definedName name="chart_2_years_10_years" localSheetId="1" hidden="1">'[1]Chart Data'!$G$29:$Q$29</definedName>
    <definedName name="chart_2_years_10_years" localSheetId="2" hidden="1">'[1]Chart Data'!$G$29:$Q$29</definedName>
    <definedName name="chart_2_years_10_years" localSheetId="0" hidden="1">'[1]Chart Data'!$G$29:$Q$29</definedName>
    <definedName name="chart_2_years_10_years" localSheetId="4" hidden="1">'[2]Chart Data'!$G$29:$Q$29</definedName>
    <definedName name="chart_2_years_10_years" localSheetId="5" hidden="1">'[2]Chart Data'!$G$29:$Q$29</definedName>
    <definedName name="chart_2_years_10_years" localSheetId="3" hidden="1">'[2]Chart Data'!$G$29:$Q$29</definedName>
    <definedName name="chart_2_years_10_years" hidden="1">'[3]Chart Data'!$G$29:$Q$29</definedName>
    <definedName name="chart_2_years_actuals" localSheetId="1" hidden="1">'[1]Chart Data'!$C$29:$Q$29</definedName>
    <definedName name="chart_2_years_actuals" localSheetId="2" hidden="1">'[1]Chart Data'!$C$29:$Q$29</definedName>
    <definedName name="chart_2_years_actuals" localSheetId="0" hidden="1">'[1]Chart Data'!$C$29:$Q$29</definedName>
    <definedName name="chart_2_years_actuals" localSheetId="4" hidden="1">'[2]Chart Data'!$C$29:$Q$29</definedName>
    <definedName name="chart_2_years_actuals" localSheetId="5" hidden="1">'[2]Chart Data'!$C$29:$Q$29</definedName>
    <definedName name="chart_2_years_actuals" localSheetId="3" hidden="1">'[2]Chart Data'!$C$29:$Q$29</definedName>
    <definedName name="chart_2_years_actuals" hidden="1">'[3]Chart Data'!$C$29:$Q$29</definedName>
    <definedName name="chart_2_years_all" localSheetId="1" hidden="1">'[1]Chart Data'!$C$29:$AA$29</definedName>
    <definedName name="chart_2_years_all" localSheetId="2" hidden="1">'[1]Chart Data'!$C$29:$AA$29</definedName>
    <definedName name="chart_2_years_all" localSheetId="0" hidden="1">'[1]Chart Data'!$C$29:$AA$29</definedName>
    <definedName name="chart_2_years_all" localSheetId="4" hidden="1">'[2]Chart Data'!$C$29:$AA$29</definedName>
    <definedName name="chart_2_years_all" localSheetId="5" hidden="1">'[2]Chart Data'!$C$29:$AA$29</definedName>
    <definedName name="chart_2_years_all" localSheetId="3" hidden="1">'[2]Chart Data'!$C$29:$AA$29</definedName>
    <definedName name="chart_2_years_all" hidden="1">'[3]Chart Data'!$C$29:$AA$29</definedName>
    <definedName name="chart_2_years_predictions" localSheetId="1" hidden="1">'[1]Chart Data'!$G$29:$AA$29</definedName>
    <definedName name="chart_2_years_predictions" localSheetId="2" hidden="1">'[1]Chart Data'!$G$29:$AA$29</definedName>
    <definedName name="chart_2_years_predictions" localSheetId="0" hidden="1">'[1]Chart Data'!$G$29:$AA$29</definedName>
    <definedName name="chart_2_years_predictions" localSheetId="4" hidden="1">'[2]Chart Data'!$G$29:$AA$29</definedName>
    <definedName name="chart_2_years_predictions" localSheetId="5" hidden="1">'[2]Chart Data'!$G$29:$AA$29</definedName>
    <definedName name="chart_2_years_predictions" localSheetId="3" hidden="1">'[2]Chart Data'!$G$29:$AA$29</definedName>
    <definedName name="chart_2_years_predictions" hidden="1">'[3]Chart Data'!$G$29:$AA$29</definedName>
    <definedName name="charts_general_main" localSheetId="1" hidden="1">[1]Charts!$A$3</definedName>
    <definedName name="charts_general_main" localSheetId="2" hidden="1">[1]Charts!$A$3</definedName>
    <definedName name="charts_general_main" localSheetId="0" hidden="1">[1]Charts!$A$3</definedName>
    <definedName name="charts_general_main" localSheetId="4" hidden="1">[2]Charts!$A$3</definedName>
    <definedName name="charts_general_main" localSheetId="5" hidden="1">[2]Charts!$A$3</definedName>
    <definedName name="charts_general_main" localSheetId="3" hidden="1">[2]Charts!$A$3</definedName>
    <definedName name="charts_general_main" hidden="1">[3]Charts!$A$3</definedName>
    <definedName name="checklist_general_main" localSheetId="1" hidden="1">[1]Checklist!$A$1</definedName>
    <definedName name="checklist_general_main" localSheetId="2" hidden="1">[1]Checklist!$A$1</definedName>
    <definedName name="checklist_general_main" localSheetId="0" hidden="1">[1]Checklist!$A$1</definedName>
    <definedName name="checklist_general_main" localSheetId="4" hidden="1">[2]Checklist!$A$1</definedName>
    <definedName name="checklist_general_main" localSheetId="5" hidden="1">[2]Checklist!$A$1</definedName>
    <definedName name="checklist_general_main" localSheetId="3" hidden="1">[2]Checklist!$A$1</definedName>
    <definedName name="checklist_general_main" hidden="1">[3]Checklist!$A$1</definedName>
    <definedName name="Dev_contributions_summary_general_main" localSheetId="1" hidden="1">'[1]S94 - Plan Summary'!$B$5</definedName>
    <definedName name="Dev_contributions_summary_general_main" localSheetId="2" hidden="1">'[1]S94 - Plan Summary'!$B$5</definedName>
    <definedName name="Dev_contributions_summary_general_main" localSheetId="0" hidden="1">'[1]S94 - Plan Summary'!$B$5</definedName>
    <definedName name="Dev_contributions_summary_general_main" localSheetId="4" hidden="1">'[2]S94 - Plan Summary'!$B$5</definedName>
    <definedName name="Dev_contributions_summary_general_main" localSheetId="5" hidden="1">'[2]S94 - Plan Summary'!$B$5</definedName>
    <definedName name="Dev_contributions_summary_general_main" localSheetId="3" hidden="1">'[2]S94 - Plan Summary'!$B$5</definedName>
    <definedName name="Dev_contributions_summary_general_main" hidden="1">'[3]S94 - Plan Summary'!$B$5</definedName>
    <definedName name="equity_statement_general_main" localSheetId="1" hidden="1">'[1]Equity Statement'!$A$3</definedName>
    <definedName name="equity_statement_general_main" localSheetId="2" hidden="1">'[1]Equity Statement'!$A$3</definedName>
    <definedName name="equity_statement_general_main" localSheetId="0" hidden="1">'[1]Equity Statement'!$A$3</definedName>
    <definedName name="equity_statement_general_main" localSheetId="4" hidden="1">'[2]Equity Statement'!$A$3</definedName>
    <definedName name="equity_statement_general_main" localSheetId="5" hidden="1">'[2]Equity Statement'!$A$3</definedName>
    <definedName name="equity_statement_general_main" localSheetId="3" hidden="1">'[2]Equity Statement'!$A$3</definedName>
    <definedName name="equity_statement_general_main" hidden="1">'[3]Equity Statement'!$A$3</definedName>
    <definedName name="exp_type_summary_general_main" localSheetId="1" hidden="1">'[1]Exp Type Summary'!$A$3</definedName>
    <definedName name="exp_type_summary_general_main" localSheetId="2" hidden="1">'[1]Exp Type Summary'!$A$3</definedName>
    <definedName name="exp_type_summary_general_main" localSheetId="0" hidden="1">'[1]Exp Type Summary'!$A$3</definedName>
    <definedName name="exp_type_summary_general_main" localSheetId="4" hidden="1">'[2]Exp Type Summary'!$A$3</definedName>
    <definedName name="exp_type_summary_general_main" localSheetId="5" hidden="1">'[2]Exp Type Summary'!$A$3</definedName>
    <definedName name="exp_type_summary_general_main" localSheetId="3" hidden="1">'[2]Exp Type Summary'!$A$3</definedName>
    <definedName name="exp_type_summary_general_main" hidden="1">'[3]Exp Type Summary'!$A$3</definedName>
    <definedName name="external_reserve_schedule_general" localSheetId="1" hidden="1">'[1]External Reserves'!$B$4</definedName>
    <definedName name="external_reserve_schedule_general" localSheetId="2" hidden="1">'[1]External Reserves'!$B$4</definedName>
    <definedName name="external_reserve_schedule_general" localSheetId="0" hidden="1">'[1]External Reserves'!$B$4</definedName>
    <definedName name="external_reserve_schedule_general" localSheetId="4" hidden="1">'[2]External Reserves'!$B$4</definedName>
    <definedName name="external_reserve_schedule_general" localSheetId="5" hidden="1">'[2]External Reserves'!$B$4</definedName>
    <definedName name="external_reserve_schedule_general" localSheetId="3" hidden="1">'[2]External Reserves'!$B$4</definedName>
    <definedName name="external_reserve_schedule_general" hidden="1">'[3]External Reserves'!$B$4</definedName>
    <definedName name="general_BU_summary_depreciation_IS" localSheetId="1" hidden="1">'[1]Budget Summary 1'!$C$50</definedName>
    <definedName name="general_BU_summary_depreciation_IS" localSheetId="2" hidden="1">'[1]Budget Summary 1'!$C$50</definedName>
    <definedName name="general_BU_summary_depreciation_IS" localSheetId="0" hidden="1">'[1]Budget Summary 1'!$C$50</definedName>
    <definedName name="general_BU_summary_depreciation_IS" localSheetId="4" hidden="1">'[2]Budget Summary 1'!$C$50</definedName>
    <definedName name="general_BU_summary_depreciation_IS" localSheetId="5" hidden="1">'[2]Budget Summary 1'!$C$50</definedName>
    <definedName name="general_BU_summary_depreciation_IS" localSheetId="3" hidden="1">'[2]Budget Summary 1'!$C$50</definedName>
    <definedName name="general_BU_summary_depreciation_IS" hidden="1">'[3]Budget Summary 1'!$C$50</definedName>
    <definedName name="general_calculate_database" localSheetId="1" hidden="1">'[1]Cover Page'!$K$27</definedName>
    <definedName name="general_calculate_database" localSheetId="2" hidden="1">'[1]Cover Page'!$K$27</definedName>
    <definedName name="general_calculate_database" localSheetId="0" hidden="1">'[1]Cover Page'!$K$27</definedName>
    <definedName name="general_calculate_database" localSheetId="4" hidden="1">'[2]Cover Page'!$K$27</definedName>
    <definedName name="general_calculate_database" localSheetId="5" hidden="1">'[2]Cover Page'!$K$27</definedName>
    <definedName name="general_calculate_database" localSheetId="3" hidden="1">'[2]Cover Page'!$K$27</definedName>
    <definedName name="general_calculate_database" hidden="1">'[3]Cover Page'!$K$27</definedName>
    <definedName name="general_cap_exp_coa_gl_account" localSheetId="1" hidden="1">'[1]CoA - Cap Exp'!$B$6</definedName>
    <definedName name="general_cap_exp_coa_gl_account" localSheetId="2" hidden="1">'[1]CoA - Cap Exp'!$B$6</definedName>
    <definedName name="general_cap_exp_coa_gl_account" localSheetId="0" hidden="1">'[1]CoA - Cap Exp'!$B$6</definedName>
    <definedName name="general_cap_exp_coa_gl_account" localSheetId="4" hidden="1">'[2]CoA - Cap Exp'!$B$6</definedName>
    <definedName name="general_cap_exp_coa_gl_account" localSheetId="5" hidden="1">'[2]CoA - Cap Exp'!$B$6</definedName>
    <definedName name="general_cap_exp_coa_gl_account" localSheetId="3" hidden="1">'[2]CoA - Cap Exp'!$B$6</definedName>
    <definedName name="general_cap_exp_coa_gl_account" hidden="1">'[3]CoA - Cap Exp'!$B$6</definedName>
    <definedName name="general_cap_inc_coa_gl_account" localSheetId="1" hidden="1">'[1]CoA - Cap Inc'!$B$6</definedName>
    <definedName name="general_cap_inc_coa_gl_account" localSheetId="2" hidden="1">'[1]CoA - Cap Inc'!$B$6</definedName>
    <definedName name="general_cap_inc_coa_gl_account" localSheetId="0" hidden="1">'[1]CoA - Cap Inc'!$B$6</definedName>
    <definedName name="general_cap_inc_coa_gl_account" localSheetId="4" hidden="1">'[2]CoA - Cap Inc'!$B$6</definedName>
    <definedName name="general_cap_inc_coa_gl_account" localSheetId="5" hidden="1">'[2]CoA - Cap Inc'!$B$6</definedName>
    <definedName name="general_cap_inc_coa_gl_account" localSheetId="3" hidden="1">'[2]CoA - Cap Inc'!$B$6</definedName>
    <definedName name="general_cap_inc_coa_gl_account" hidden="1">'[3]CoA - Cap Inc'!$B$6</definedName>
    <definedName name="general_data_dump_unique_key" localSheetId="1" hidden="1">'[1]Data Dump'!$A$5</definedName>
    <definedName name="general_data_dump_unique_key" localSheetId="2" hidden="1">'[1]Data Dump'!$A$5</definedName>
    <definedName name="general_data_dump_unique_key" localSheetId="0" hidden="1">'[1]Data Dump'!$A$5</definedName>
    <definedName name="general_data_dump_unique_key" localSheetId="4" hidden="1">'[2]Data Dump'!$A$5</definedName>
    <definedName name="general_data_dump_unique_key" localSheetId="5" hidden="1">'[2]Data Dump'!$A$5</definedName>
    <definedName name="general_data_dump_unique_key" localSheetId="3" hidden="1">'[2]Data Dump'!$A$5</definedName>
    <definedName name="general_data_dump_unique_key" hidden="1">'[3]Data Dump'!$A$5</definedName>
    <definedName name="general_database_function_1" localSheetId="1" hidden="1">[1]Database!$L$5</definedName>
    <definedName name="general_database_function_1" localSheetId="2" hidden="1">[1]Database!$L$5</definedName>
    <definedName name="general_database_function_1" localSheetId="0" hidden="1">[1]Database!$L$5</definedName>
    <definedName name="general_database_function_1" localSheetId="4" hidden="1">[2]Database!$L$5</definedName>
    <definedName name="general_database_function_1" localSheetId="5" hidden="1">[2]Database!$L$5</definedName>
    <definedName name="general_database_function_1" localSheetId="3" hidden="1">[2]Database!$L$5</definedName>
    <definedName name="general_database_function_1" hidden="1">[3]Database!$L$5</definedName>
    <definedName name="general_database_function_2" localSheetId="1" hidden="1">[1]Database!$M$5</definedName>
    <definedName name="general_database_function_2" localSheetId="2" hidden="1">[1]Database!$M$5</definedName>
    <definedName name="general_database_function_2" localSheetId="0" hidden="1">[1]Database!$M$5</definedName>
    <definedName name="general_database_function_2" localSheetId="4" hidden="1">[2]Database!$M$5</definedName>
    <definedName name="general_database_function_2" localSheetId="5" hidden="1">[2]Database!$M$5</definedName>
    <definedName name="general_database_function_2" localSheetId="3" hidden="1">[2]Database!$M$5</definedName>
    <definedName name="general_database_function_2" hidden="1">[3]Database!$M$5</definedName>
    <definedName name="general_database_function_3" localSheetId="1" hidden="1">[1]Database!$N$5</definedName>
    <definedName name="general_database_function_3" localSheetId="2" hidden="1">[1]Database!$N$5</definedName>
    <definedName name="general_database_function_3" localSheetId="0" hidden="1">[1]Database!$N$5</definedName>
    <definedName name="general_database_function_3" localSheetId="4" hidden="1">[2]Database!$N$5</definedName>
    <definedName name="general_database_function_3" localSheetId="5" hidden="1">[2]Database!$N$5</definedName>
    <definedName name="general_database_function_3" localSheetId="3" hidden="1">[2]Database!$N$5</definedName>
    <definedName name="general_database_function_3" hidden="1">[3]Database!$N$5</definedName>
    <definedName name="general_database_function_4" localSheetId="1" hidden="1">[1]Database!$O$5</definedName>
    <definedName name="general_database_function_4" localSheetId="2" hidden="1">[1]Database!$O$5</definedName>
    <definedName name="general_database_function_4" localSheetId="0" hidden="1">[1]Database!$O$5</definedName>
    <definedName name="general_database_function_4" localSheetId="4" hidden="1">[2]Database!$O$5</definedName>
    <definedName name="general_database_function_4" localSheetId="5" hidden="1">[2]Database!$O$5</definedName>
    <definedName name="general_database_function_4" localSheetId="3" hidden="1">[2]Database!$O$5</definedName>
    <definedName name="general_database_function_4" hidden="1">[3]Database!$O$5</definedName>
    <definedName name="general_database_level_1" localSheetId="1" hidden="1">[1]Database!$J$5</definedName>
    <definedName name="general_database_level_1" localSheetId="2" hidden="1">[1]Database!$J$5</definedName>
    <definedName name="general_database_level_1" localSheetId="0" hidden="1">[1]Database!$J$5</definedName>
    <definedName name="general_database_level_1" localSheetId="4" hidden="1">[2]Database!$J$5</definedName>
    <definedName name="general_database_level_1" localSheetId="5" hidden="1">[2]Database!$J$5</definedName>
    <definedName name="general_database_level_1" localSheetId="3" hidden="1">[2]Database!$J$5</definedName>
    <definedName name="general_database_level_1" hidden="1">[3]Database!$J$5</definedName>
    <definedName name="general_database_level_2" localSheetId="1" hidden="1">[1]Database!$I$5</definedName>
    <definedName name="general_database_level_2" localSheetId="2" hidden="1">[1]Database!$I$5</definedName>
    <definedName name="general_database_level_2" localSheetId="0" hidden="1">[1]Database!$I$5</definedName>
    <definedName name="general_database_level_2" localSheetId="4" hidden="1">[2]Database!$I$5</definedName>
    <definedName name="general_database_level_2" localSheetId="5" hidden="1">[2]Database!$I$5</definedName>
    <definedName name="general_database_level_2" localSheetId="3" hidden="1">[2]Database!$I$5</definedName>
    <definedName name="general_database_level_2" hidden="1">[3]Database!$I$5</definedName>
    <definedName name="general_database_level_3" localSheetId="1" hidden="1">[1]Database!$H$5</definedName>
    <definedName name="general_database_level_3" localSheetId="2" hidden="1">[1]Database!$H$5</definedName>
    <definedName name="general_database_level_3" localSheetId="0" hidden="1">[1]Database!$H$5</definedName>
    <definedName name="general_database_level_3" localSheetId="4" hidden="1">[2]Database!$H$5</definedName>
    <definedName name="general_database_level_3" localSheetId="5" hidden="1">[2]Database!$H$5</definedName>
    <definedName name="general_database_level_3" localSheetId="3" hidden="1">[2]Database!$H$5</definedName>
    <definedName name="general_database_level_3" hidden="1">[3]Database!$H$5</definedName>
    <definedName name="general_database_level_4" localSheetId="1" hidden="1">[1]Database!$G$5</definedName>
    <definedName name="general_database_level_4" localSheetId="2" hidden="1">[1]Database!$G$5</definedName>
    <definedName name="general_database_level_4" localSheetId="0" hidden="1">[1]Database!$G$5</definedName>
    <definedName name="general_database_level_4" localSheetId="4" hidden="1">[2]Database!$G$5</definedName>
    <definedName name="general_database_level_4" localSheetId="5" hidden="1">[2]Database!$G$5</definedName>
    <definedName name="general_database_level_4" localSheetId="3" hidden="1">[2]Database!$G$5</definedName>
    <definedName name="general_database_level_4" hidden="1">[3]Database!$G$5</definedName>
    <definedName name="general_database_level_5" localSheetId="1" hidden="1">[1]Database!$F$5</definedName>
    <definedName name="general_database_level_5" localSheetId="2" hidden="1">[1]Database!$F$5</definedName>
    <definedName name="general_database_level_5" localSheetId="0" hidden="1">[1]Database!$F$5</definedName>
    <definedName name="general_database_level_5" localSheetId="4" hidden="1">[2]Database!$F$5</definedName>
    <definedName name="general_database_level_5" localSheetId="5" hidden="1">[2]Database!$F$5</definedName>
    <definedName name="general_database_level_5" localSheetId="3" hidden="1">[2]Database!$F$5</definedName>
    <definedName name="general_database_level_5" hidden="1">[3]Database!$F$5</definedName>
    <definedName name="general_database_level_6" localSheetId="1" hidden="1">[1]Database!$E$5</definedName>
    <definedName name="general_database_level_6" localSheetId="2" hidden="1">[1]Database!$E$5</definedName>
    <definedName name="general_database_level_6" localSheetId="0" hidden="1">[1]Database!$E$5</definedName>
    <definedName name="general_database_level_6" localSheetId="4" hidden="1">[2]Database!$E$5</definedName>
    <definedName name="general_database_level_6" localSheetId="5" hidden="1">[2]Database!$E$5</definedName>
    <definedName name="general_database_level_6" localSheetId="3" hidden="1">[2]Database!$E$5</definedName>
    <definedName name="general_database_level_6" hidden="1">[3]Database!$E$5</definedName>
    <definedName name="general_database_unique_key" localSheetId="1" hidden="1">[1]Database!$A$5</definedName>
    <definedName name="general_database_unique_key" localSheetId="2" hidden="1">[1]Database!$A$5</definedName>
    <definedName name="general_database_unique_key" localSheetId="0" hidden="1">[1]Database!$A$5</definedName>
    <definedName name="general_database_unique_key" localSheetId="4" hidden="1">[2]Database!$A$5</definedName>
    <definedName name="general_database_unique_key" localSheetId="5" hidden="1">[2]Database!$A$5</definedName>
    <definedName name="general_database_unique_key" localSheetId="3" hidden="1">[2]Database!$A$5</definedName>
    <definedName name="general_database_unique_key" hidden="1">[3]Database!$A$5</definedName>
    <definedName name="general_depreciation_contra" localSheetId="1" hidden="1">'[1]Budget Summary 1'!$D$89</definedName>
    <definedName name="general_depreciation_contra" localSheetId="2" hidden="1">'[1]Budget Summary 1'!$D$89</definedName>
    <definedName name="general_depreciation_contra" localSheetId="0" hidden="1">'[1]Budget Summary 1'!$D$89</definedName>
    <definedName name="general_depreciation_contra" localSheetId="4" hidden="1">'[2]Budget Summary 1'!$D$89</definedName>
    <definedName name="general_depreciation_contra" localSheetId="5" hidden="1">'[2]Budget Summary 1'!$D$89</definedName>
    <definedName name="general_depreciation_contra" localSheetId="3" hidden="1">'[2]Budget Summary 1'!$D$89</definedName>
    <definedName name="general_depreciation_contra" hidden="1">'[3]Budget Summary 1'!$D$89</definedName>
    <definedName name="general_dev_contr_plans_number" localSheetId="1" hidden="1">'[1]S94 Plans'!$A$6</definedName>
    <definedName name="general_dev_contr_plans_number" localSheetId="2" hidden="1">'[1]S94 Plans'!$A$6</definedName>
    <definedName name="general_dev_contr_plans_number" localSheetId="0" hidden="1">'[1]S94 Plans'!$A$6</definedName>
    <definedName name="general_dev_contr_plans_number" localSheetId="4" hidden="1">'[2]S94 Plans'!$A$6</definedName>
    <definedName name="general_dev_contr_plans_number" localSheetId="5" hidden="1">'[2]S94 Plans'!$A$6</definedName>
    <definedName name="general_dev_contr_plans_number" localSheetId="3" hidden="1">'[2]S94 Plans'!$A$6</definedName>
    <definedName name="general_dev_contr_plans_number" hidden="1">'[3]S94 Plans'!$A$6</definedName>
    <definedName name="general_ele_contra" localSheetId="1" hidden="1">'[1]Budget Summary 1'!$D$90</definedName>
    <definedName name="general_ele_contra" localSheetId="2" hidden="1">'[1]Budget Summary 1'!$D$90</definedName>
    <definedName name="general_ele_contra" localSheetId="0" hidden="1">'[1]Budget Summary 1'!$D$90</definedName>
    <definedName name="general_ele_contra" localSheetId="4" hidden="1">'[2]Budget Summary 1'!$D$90</definedName>
    <definedName name="general_ele_contra" localSheetId="5" hidden="1">'[2]Budget Summary 1'!$D$90</definedName>
    <definedName name="general_ele_contra" localSheetId="3" hidden="1">'[2]Budget Summary 1'!$D$90</definedName>
    <definedName name="general_ele_contra" hidden="1">'[3]Budget Summary 1'!$D$90</definedName>
    <definedName name="general_extract_overall_check" localSheetId="1" hidden="1">'[1]Database Extract'!$H$22</definedName>
    <definedName name="general_extract_overall_check" localSheetId="2" hidden="1">'[1]Database Extract'!$H$22</definedName>
    <definedName name="general_extract_overall_check" localSheetId="0" hidden="1">'[1]Database Extract'!$H$22</definedName>
    <definedName name="general_extract_overall_check" localSheetId="4" hidden="1">'[2]Database Extract'!$H$22</definedName>
    <definedName name="general_extract_overall_check" localSheetId="5" hidden="1">'[2]Database Extract'!$H$22</definedName>
    <definedName name="general_extract_overall_check" localSheetId="3" hidden="1">'[2]Database Extract'!$H$22</definedName>
    <definedName name="general_extract_overall_check" hidden="1">'[3]Database Extract'!$H$22</definedName>
    <definedName name="general_finance_leases_start_section" localSheetId="1" hidden="1">'[1]FLS --&gt;'!$D$11</definedName>
    <definedName name="general_finance_leases_start_section" localSheetId="2" hidden="1">'[1]FLS --&gt;'!$D$11</definedName>
    <definedName name="general_finance_leases_start_section" localSheetId="0" hidden="1">'[1]FLS --&gt;'!$D$11</definedName>
    <definedName name="general_finance_leases_start_section" localSheetId="4" hidden="1">'[2]FLS --&gt;'!$D$11</definedName>
    <definedName name="general_finance_leases_start_section" localSheetId="5" hidden="1">'[2]FLS --&gt;'!$D$11</definedName>
    <definedName name="general_finance_leases_start_section" localSheetId="3" hidden="1">'[2]FLS --&gt;'!$D$11</definedName>
    <definedName name="general_finance_leases_start_section" hidden="1">'[3]FLS --&gt;'!$D$11</definedName>
    <definedName name="general_function_1_summary" localSheetId="1" hidden="1">'[1]Summary F1'!$A$4</definedName>
    <definedName name="general_function_1_summary" localSheetId="2" hidden="1">'[1]Summary F1'!$A$4</definedName>
    <definedName name="general_function_1_summary" localSheetId="0" hidden="1">'[1]Summary F1'!$A$4</definedName>
    <definedName name="general_function_1_summary" localSheetId="4" hidden="1">'[2]Summary F1'!$A$4</definedName>
    <definedName name="general_function_1_summary" localSheetId="5" hidden="1">'[2]Summary F1'!$A$4</definedName>
    <definedName name="general_function_1_summary" localSheetId="3" hidden="1">'[2]Summary F1'!$A$4</definedName>
    <definedName name="general_function_1_summary" hidden="1">'[3]Summary F1'!$A$4</definedName>
    <definedName name="general_function_2_summary" localSheetId="1" hidden="1">'[1]Summary F2'!$A$4</definedName>
    <definedName name="general_function_2_summary" localSheetId="2" hidden="1">'[1]Summary F2'!$A$4</definedName>
    <definedName name="general_function_2_summary" localSheetId="0" hidden="1">'[1]Summary F2'!$A$4</definedName>
    <definedName name="general_function_2_summary" localSheetId="4" hidden="1">'[2]Summary F2'!$A$4</definedName>
    <definedName name="general_function_2_summary" localSheetId="5" hidden="1">'[2]Summary F2'!$A$4</definedName>
    <definedName name="general_function_2_summary" localSheetId="3" hidden="1">'[2]Summary F2'!$A$4</definedName>
    <definedName name="general_function_2_summary" hidden="1">'[3]Summary F2'!$A$4</definedName>
    <definedName name="general_function_3_summary" localSheetId="1" hidden="1">'[1]Summary F3'!$A$4</definedName>
    <definedName name="general_function_3_summary" localSheetId="2" hidden="1">'[1]Summary F3'!$A$4</definedName>
    <definedName name="general_function_3_summary" localSheetId="0" hidden="1">'[1]Summary F3'!$A$4</definedName>
    <definedName name="general_function_3_summary" localSheetId="4" hidden="1">'[2]Summary F3'!$A$4</definedName>
    <definedName name="general_function_3_summary" localSheetId="5" hidden="1">'[2]Summary F3'!$A$4</definedName>
    <definedName name="general_function_3_summary" localSheetId="3" hidden="1">'[2]Summary F3'!$A$4</definedName>
    <definedName name="general_function_3_summary" hidden="1">'[3]Summary F3'!$A$4</definedName>
    <definedName name="general_function_4_summary" localSheetId="1" hidden="1">'[1]Summary F4'!$A$4</definedName>
    <definedName name="general_function_4_summary" localSheetId="2" hidden="1">'[1]Summary F4'!$A$4</definedName>
    <definedName name="general_function_4_summary" localSheetId="0" hidden="1">'[1]Summary F4'!$A$4</definedName>
    <definedName name="general_function_4_summary" localSheetId="4" hidden="1">'[2]Summary F4'!$A$4</definedName>
    <definedName name="general_function_4_summary" localSheetId="5" hidden="1">'[2]Summary F4'!$A$4</definedName>
    <definedName name="general_function_4_summary" localSheetId="3" hidden="1">'[2]Summary F4'!$A$4</definedName>
    <definedName name="general_function_4_summary" hidden="1">'[3]Summary F4'!$A$4</definedName>
    <definedName name="general_functions_function_1_code" localSheetId="1" hidden="1">'[1]Fcts (Fctional Struct)'!$A$5</definedName>
    <definedName name="general_functions_function_1_code" localSheetId="2" hidden="1">'[1]Fcts (Fctional Struct)'!$A$5</definedName>
    <definedName name="general_functions_function_1_code" localSheetId="0" hidden="1">'[1]Fcts (Fctional Struct)'!$A$5</definedName>
    <definedName name="general_functions_function_1_code" localSheetId="4" hidden="1">'[2]Fcts (Fctional Struct)'!$A$5</definedName>
    <definedName name="general_functions_function_1_code" localSheetId="5" hidden="1">'[2]Fcts (Fctional Struct)'!$A$5</definedName>
    <definedName name="general_functions_function_1_code" localSheetId="3" hidden="1">'[2]Fcts (Fctional Struct)'!$A$5</definedName>
    <definedName name="general_functions_function_1_code" hidden="1">'[3]Fcts (Fctional Struct)'!$A$5</definedName>
    <definedName name="general_functions_function_1_description" localSheetId="1" hidden="1">'[1]Fcts (Fctional Struct)'!$B$2</definedName>
    <definedName name="general_functions_function_1_description" localSheetId="2" hidden="1">'[1]Fcts (Fctional Struct)'!$B$2</definedName>
    <definedName name="general_functions_function_1_description" localSheetId="0" hidden="1">'[1]Fcts (Fctional Struct)'!$B$2</definedName>
    <definedName name="general_functions_function_1_description" localSheetId="4" hidden="1">'[2]Fcts (Fctional Struct)'!$B$2</definedName>
    <definedName name="general_functions_function_1_description" localSheetId="5" hidden="1">'[2]Fcts (Fctional Struct)'!$B$2</definedName>
    <definedName name="general_functions_function_1_description" localSheetId="3" hidden="1">'[2]Fcts (Fctional Struct)'!$B$2</definedName>
    <definedName name="general_functions_function_1_description" hidden="1">'[3]Fcts (Fctional Struct)'!$B$2</definedName>
    <definedName name="general_functions_function_2_description" localSheetId="1" hidden="1">'[1]Fcts (Fctional Struct)'!$E$2</definedName>
    <definedName name="general_functions_function_2_description" localSheetId="2" hidden="1">'[1]Fcts (Fctional Struct)'!$E$2</definedName>
    <definedName name="general_functions_function_2_description" localSheetId="0" hidden="1">'[1]Fcts (Fctional Struct)'!$E$2</definedName>
    <definedName name="general_functions_function_2_description" localSheetId="4" hidden="1">'[2]Fcts (Fctional Struct)'!$E$2</definedName>
    <definedName name="general_functions_function_2_description" localSheetId="5" hidden="1">'[2]Fcts (Fctional Struct)'!$E$2</definedName>
    <definedName name="general_functions_function_2_description" localSheetId="3" hidden="1">'[2]Fcts (Fctional Struct)'!$E$2</definedName>
    <definedName name="general_functions_function_2_description" hidden="1">'[3]Fcts (Fctional Struct)'!$E$2</definedName>
    <definedName name="general_functions_function_3_description" localSheetId="1" hidden="1">'[1]Fcts (Fctional Struct)'!$H$2</definedName>
    <definedName name="general_functions_function_3_description" localSheetId="2" hidden="1">'[1]Fcts (Fctional Struct)'!$H$2</definedName>
    <definedName name="general_functions_function_3_description" localSheetId="0" hidden="1">'[1]Fcts (Fctional Struct)'!$H$2</definedName>
    <definedName name="general_functions_function_3_description" localSheetId="4" hidden="1">'[2]Fcts (Fctional Struct)'!$H$2</definedName>
    <definedName name="general_functions_function_3_description" localSheetId="5" hidden="1">'[2]Fcts (Fctional Struct)'!$H$2</definedName>
    <definedName name="general_functions_function_3_description" localSheetId="3" hidden="1">'[2]Fcts (Fctional Struct)'!$H$2</definedName>
    <definedName name="general_functions_function_3_description" hidden="1">'[3]Fcts (Fctional Struct)'!$H$2</definedName>
    <definedName name="general_functions_function_4_description" localSheetId="1" hidden="1">'[1]Fcts (Fctional Struct)'!$K$2</definedName>
    <definedName name="general_functions_function_4_description" localSheetId="2" hidden="1">'[1]Fcts (Fctional Struct)'!$K$2</definedName>
    <definedName name="general_functions_function_4_description" localSheetId="0" hidden="1">'[1]Fcts (Fctional Struct)'!$K$2</definedName>
    <definedName name="general_functions_function_4_description" localSheetId="4" hidden="1">'[2]Fcts (Fctional Struct)'!$K$2</definedName>
    <definedName name="general_functions_function_4_description" localSheetId="5" hidden="1">'[2]Fcts (Fctional Struct)'!$K$2</definedName>
    <definedName name="general_functions_function_4_description" localSheetId="3" hidden="1">'[2]Fcts (Fctional Struct)'!$K$2</definedName>
    <definedName name="general_functions_function_4_description" hidden="1">'[3]Fcts (Fctional Struct)'!$K$2</definedName>
    <definedName name="general_fund_name" localSheetId="1" hidden="1">'[1]Cover Page'!$E$13</definedName>
    <definedName name="general_fund_name" localSheetId="2" hidden="1">'[1]Cover Page'!$E$13</definedName>
    <definedName name="general_fund_name" localSheetId="0" hidden="1">'[1]Cover Page'!$E$13</definedName>
    <definedName name="general_fund_name" localSheetId="4" hidden="1">'[2]Cover Page'!$E$13</definedName>
    <definedName name="general_fund_name" localSheetId="5" hidden="1">'[2]Cover Page'!$E$13</definedName>
    <definedName name="general_fund_name" localSheetId="3" hidden="1">'[2]Cover Page'!$E$13</definedName>
    <definedName name="general_fund_name" hidden="1">'[3]Cover Page'!$E$13</definedName>
    <definedName name="general_gl_table_component_1" localSheetId="1" hidden="1">'[1]GL Table'!$R$6</definedName>
    <definedName name="general_gl_table_component_1" localSheetId="2" hidden="1">'[1]GL Table'!$R$6</definedName>
    <definedName name="general_gl_table_component_1" localSheetId="0" hidden="1">'[1]GL Table'!$R$6</definedName>
    <definedName name="general_gl_table_component_1" localSheetId="4" hidden="1">'[2]GL Table'!$R$6</definedName>
    <definedName name="general_gl_table_component_1" localSheetId="5" hidden="1">'[2]GL Table'!$R$6</definedName>
    <definedName name="general_gl_table_component_1" localSheetId="3" hidden="1">'[2]GL Table'!$R$6</definedName>
    <definedName name="general_gl_table_component_1" hidden="1">'[3]GL Table'!$R$6</definedName>
    <definedName name="general_gl_table_component_2" localSheetId="1" hidden="1">'[1]GL Table'!$S$6</definedName>
    <definedName name="general_gl_table_component_2" localSheetId="2" hidden="1">'[1]GL Table'!$S$6</definedName>
    <definedName name="general_gl_table_component_2" localSheetId="0" hidden="1">'[1]GL Table'!$S$6</definedName>
    <definedName name="general_gl_table_component_2" localSheetId="4" hidden="1">'[2]GL Table'!$S$6</definedName>
    <definedName name="general_gl_table_component_2" localSheetId="5" hidden="1">'[2]GL Table'!$S$6</definedName>
    <definedName name="general_gl_table_component_2" localSheetId="3" hidden="1">'[2]GL Table'!$S$6</definedName>
    <definedName name="general_gl_table_component_2" hidden="1">'[3]GL Table'!$S$6</definedName>
    <definedName name="general_gl_table_component_3" localSheetId="1" hidden="1">'[1]GL Table'!$T$6</definedName>
    <definedName name="general_gl_table_component_3" localSheetId="2" hidden="1">'[1]GL Table'!$T$6</definedName>
    <definedName name="general_gl_table_component_3" localSheetId="0" hidden="1">'[1]GL Table'!$T$6</definedName>
    <definedName name="general_gl_table_component_3" localSheetId="4" hidden="1">'[2]GL Table'!$T$6</definedName>
    <definedName name="general_gl_table_component_3" localSheetId="5" hidden="1">'[2]GL Table'!$T$6</definedName>
    <definedName name="general_gl_table_component_3" localSheetId="3" hidden="1">'[2]GL Table'!$T$6</definedName>
    <definedName name="general_gl_table_component_3" hidden="1">'[3]GL Table'!$T$6</definedName>
    <definedName name="general_gl_table_component_4" localSheetId="1" hidden="1">'[1]GL Table'!$U$6</definedName>
    <definedName name="general_gl_table_component_4" localSheetId="2" hidden="1">'[1]GL Table'!$U$6</definedName>
    <definedName name="general_gl_table_component_4" localSheetId="0" hidden="1">'[1]GL Table'!$U$6</definedName>
    <definedName name="general_gl_table_component_4" localSheetId="4" hidden="1">'[2]GL Table'!$U$6</definedName>
    <definedName name="general_gl_table_component_4" localSheetId="5" hidden="1">'[2]GL Table'!$U$6</definedName>
    <definedName name="general_gl_table_component_4" localSheetId="3" hidden="1">'[2]GL Table'!$U$6</definedName>
    <definedName name="general_gl_table_component_4" hidden="1">'[3]GL Table'!$U$6</definedName>
    <definedName name="general_global_year_1" localSheetId="1" hidden="1">'[1]Global Indexation'!$D$5</definedName>
    <definedName name="general_global_year_1" localSheetId="2" hidden="1">'[1]Global Indexation'!$D$5</definedName>
    <definedName name="general_global_year_1" localSheetId="0" hidden="1">'[1]Global Indexation'!$D$5</definedName>
    <definedName name="general_global_year_1" localSheetId="4" hidden="1">'[2]Global Indexation'!$D$5</definedName>
    <definedName name="general_global_year_1" localSheetId="5" hidden="1">'[2]Global Indexation'!$D$5</definedName>
    <definedName name="general_global_year_1" localSheetId="3" hidden="1">'[2]Global Indexation'!$D$5</definedName>
    <definedName name="general_global_year_1" hidden="1">'[3]Global Indexation'!$D$5</definedName>
    <definedName name="general_global_year_10" localSheetId="1" hidden="1">'[1]Global Indexation'!$M$5</definedName>
    <definedName name="general_global_year_10" localSheetId="2" hidden="1">'[1]Global Indexation'!$M$5</definedName>
    <definedName name="general_global_year_10" localSheetId="0" hidden="1">'[1]Global Indexation'!$M$5</definedName>
    <definedName name="general_global_year_10" localSheetId="4" hidden="1">'[2]Global Indexation'!$M$5</definedName>
    <definedName name="general_global_year_10" localSheetId="5" hidden="1">'[2]Global Indexation'!$M$5</definedName>
    <definedName name="general_global_year_10" localSheetId="3" hidden="1">'[2]Global Indexation'!$M$5</definedName>
    <definedName name="general_global_year_10" hidden="1">'[3]Global Indexation'!$M$5</definedName>
    <definedName name="general_global_year_2" localSheetId="1" hidden="1">'[1]Global Indexation'!$E$5</definedName>
    <definedName name="general_global_year_2" localSheetId="2" hidden="1">'[1]Global Indexation'!$E$5</definedName>
    <definedName name="general_global_year_2" localSheetId="0" hidden="1">'[1]Global Indexation'!$E$5</definedName>
    <definedName name="general_global_year_2" localSheetId="4" hidden="1">'[2]Global Indexation'!$E$5</definedName>
    <definedName name="general_global_year_2" localSheetId="5" hidden="1">'[2]Global Indexation'!$E$5</definedName>
    <definedName name="general_global_year_2" localSheetId="3" hidden="1">'[2]Global Indexation'!$E$5</definedName>
    <definedName name="general_global_year_2" hidden="1">'[3]Global Indexation'!$E$5</definedName>
    <definedName name="general_global_year_3" localSheetId="1" hidden="1">'[1]Global Indexation'!$F$5</definedName>
    <definedName name="general_global_year_3" localSheetId="2" hidden="1">'[1]Global Indexation'!$F$5</definedName>
    <definedName name="general_global_year_3" localSheetId="0" hidden="1">'[1]Global Indexation'!$F$5</definedName>
    <definedName name="general_global_year_3" localSheetId="4" hidden="1">'[2]Global Indexation'!$F$5</definedName>
    <definedName name="general_global_year_3" localSheetId="5" hidden="1">'[2]Global Indexation'!$F$5</definedName>
    <definedName name="general_global_year_3" localSheetId="3" hidden="1">'[2]Global Indexation'!$F$5</definedName>
    <definedName name="general_global_year_3" hidden="1">'[3]Global Indexation'!$F$5</definedName>
    <definedName name="general_global_year_4" localSheetId="1" hidden="1">'[1]Global Indexation'!$G$5</definedName>
    <definedName name="general_global_year_4" localSheetId="2" hidden="1">'[1]Global Indexation'!$G$5</definedName>
    <definedName name="general_global_year_4" localSheetId="0" hidden="1">'[1]Global Indexation'!$G$5</definedName>
    <definedName name="general_global_year_4" localSheetId="4" hidden="1">'[2]Global Indexation'!$G$5</definedName>
    <definedName name="general_global_year_4" localSheetId="5" hidden="1">'[2]Global Indexation'!$G$5</definedName>
    <definedName name="general_global_year_4" localSheetId="3" hidden="1">'[2]Global Indexation'!$G$5</definedName>
    <definedName name="general_global_year_4" hidden="1">'[3]Global Indexation'!$G$5</definedName>
    <definedName name="general_global_year_5" localSheetId="1" hidden="1">'[1]Global Indexation'!$H$5</definedName>
    <definedName name="general_global_year_5" localSheetId="2" hidden="1">'[1]Global Indexation'!$H$5</definedName>
    <definedName name="general_global_year_5" localSheetId="0" hidden="1">'[1]Global Indexation'!$H$5</definedName>
    <definedName name="general_global_year_5" localSheetId="4" hidden="1">'[2]Global Indexation'!$H$5</definedName>
    <definedName name="general_global_year_5" localSheetId="5" hidden="1">'[2]Global Indexation'!$H$5</definedName>
    <definedName name="general_global_year_5" localSheetId="3" hidden="1">'[2]Global Indexation'!$H$5</definedName>
    <definedName name="general_global_year_5" hidden="1">'[3]Global Indexation'!$H$5</definedName>
    <definedName name="general_global_year_6" localSheetId="1" hidden="1">'[1]Global Indexation'!$I$5</definedName>
    <definedName name="general_global_year_6" localSheetId="2" hidden="1">'[1]Global Indexation'!$I$5</definedName>
    <definedName name="general_global_year_6" localSheetId="0" hidden="1">'[1]Global Indexation'!$I$5</definedName>
    <definedName name="general_global_year_6" localSheetId="4" hidden="1">'[2]Global Indexation'!$I$5</definedName>
    <definedName name="general_global_year_6" localSheetId="5" hidden="1">'[2]Global Indexation'!$I$5</definedName>
    <definedName name="general_global_year_6" localSheetId="3" hidden="1">'[2]Global Indexation'!$I$5</definedName>
    <definedName name="general_global_year_6" hidden="1">'[3]Global Indexation'!$I$5</definedName>
    <definedName name="general_global_year_7" localSheetId="1" hidden="1">'[1]Global Indexation'!$J$5</definedName>
    <definedName name="general_global_year_7" localSheetId="2" hidden="1">'[1]Global Indexation'!$J$5</definedName>
    <definedName name="general_global_year_7" localSheetId="0" hidden="1">'[1]Global Indexation'!$J$5</definedName>
    <definedName name="general_global_year_7" localSheetId="4" hidden="1">'[2]Global Indexation'!$J$5</definedName>
    <definedName name="general_global_year_7" localSheetId="5" hidden="1">'[2]Global Indexation'!$J$5</definedName>
    <definedName name="general_global_year_7" localSheetId="3" hidden="1">'[2]Global Indexation'!$J$5</definedName>
    <definedName name="general_global_year_7" hidden="1">'[3]Global Indexation'!$J$5</definedName>
    <definedName name="general_global_year_8" localSheetId="1" hidden="1">'[1]Global Indexation'!$K$5</definedName>
    <definedName name="general_global_year_8" localSheetId="2" hidden="1">'[1]Global Indexation'!$K$5</definedName>
    <definedName name="general_global_year_8" localSheetId="0" hidden="1">'[1]Global Indexation'!$K$5</definedName>
    <definedName name="general_global_year_8" localSheetId="4" hidden="1">'[2]Global Indexation'!$K$5</definedName>
    <definedName name="general_global_year_8" localSheetId="5" hidden="1">'[2]Global Indexation'!$K$5</definedName>
    <definedName name="general_global_year_8" localSheetId="3" hidden="1">'[2]Global Indexation'!$K$5</definedName>
    <definedName name="general_global_year_8" hidden="1">'[3]Global Indexation'!$K$5</definedName>
    <definedName name="general_global_year_9" localSheetId="1" hidden="1">'[1]Global Indexation'!$L$5</definedName>
    <definedName name="general_global_year_9" localSheetId="2" hidden="1">'[1]Global Indexation'!$L$5</definedName>
    <definedName name="general_global_year_9" localSheetId="0" hidden="1">'[1]Global Indexation'!$L$5</definedName>
    <definedName name="general_global_year_9" localSheetId="4" hidden="1">'[2]Global Indexation'!$L$5</definedName>
    <definedName name="general_global_year_9" localSheetId="5" hidden="1">'[2]Global Indexation'!$L$5</definedName>
    <definedName name="general_global_year_9" localSheetId="3" hidden="1">'[2]Global Indexation'!$L$5</definedName>
    <definedName name="general_global_year_9" hidden="1">'[3]Global Indexation'!$L$5</definedName>
    <definedName name="general_income_contra" localSheetId="1" hidden="1">'[1]Budget Summary 1'!$D$110</definedName>
    <definedName name="general_income_contra" localSheetId="2" hidden="1">'[1]Budget Summary 1'!$D$110</definedName>
    <definedName name="general_income_contra" localSheetId="0" hidden="1">'[1]Budget Summary 1'!$D$110</definedName>
    <definedName name="general_income_contra" localSheetId="4" hidden="1">'[2]Budget Summary 1'!$D$110</definedName>
    <definedName name="general_income_contra" localSheetId="5" hidden="1">'[2]Budget Summary 1'!$D$110</definedName>
    <definedName name="general_income_contra" localSheetId="3" hidden="1">'[2]Budget Summary 1'!$D$110</definedName>
    <definedName name="general_income_contra" hidden="1">'[3]Budget Summary 1'!$D$110</definedName>
    <definedName name="general_int_exp_coa_gl_account" localSheetId="1" hidden="1">'[1]CoA - Int Exp'!$B$6</definedName>
    <definedName name="general_int_exp_coa_gl_account" localSheetId="2" hidden="1">'[1]CoA - Int Exp'!$B$6</definedName>
    <definedName name="general_int_exp_coa_gl_account" localSheetId="0" hidden="1">'[1]CoA - Int Exp'!$B$6</definedName>
    <definedName name="general_int_exp_coa_gl_account" localSheetId="4" hidden="1">'[2]CoA - Int Exp'!$B$6</definedName>
    <definedName name="general_int_exp_coa_gl_account" localSheetId="5" hidden="1">'[2]CoA - Int Exp'!$B$6</definedName>
    <definedName name="general_int_exp_coa_gl_account" localSheetId="3" hidden="1">'[2]CoA - Int Exp'!$B$6</definedName>
    <definedName name="general_int_exp_coa_gl_account" hidden="1">'[3]CoA - Int Exp'!$B$6</definedName>
    <definedName name="general_int_inc_coa_gl_account" localSheetId="1" hidden="1">'[1]CoA - Int Inc'!$B$6</definedName>
    <definedName name="general_int_inc_coa_gl_account" localSheetId="2" hidden="1">'[1]CoA - Int Inc'!$B$6</definedName>
    <definedName name="general_int_inc_coa_gl_account" localSheetId="0" hidden="1">'[1]CoA - Int Inc'!$B$6</definedName>
    <definedName name="general_int_inc_coa_gl_account" localSheetId="4" hidden="1">'[2]CoA - Int Inc'!$B$6</definedName>
    <definedName name="general_int_inc_coa_gl_account" localSheetId="5" hidden="1">'[2]CoA - Int Inc'!$B$6</definedName>
    <definedName name="general_int_inc_coa_gl_account" localSheetId="3" hidden="1">'[2]CoA - Int Inc'!$B$6</definedName>
    <definedName name="general_int_inc_coa_gl_account" hidden="1">'[3]CoA - Int Inc'!$B$6</definedName>
    <definedName name="general_level_1_summary" localSheetId="1" hidden="1">'[1]Summary L6'!$A$4</definedName>
    <definedName name="general_level_1_summary" localSheetId="2" hidden="1">'[1]Summary L6'!$A$4</definedName>
    <definedName name="general_level_1_summary" localSheetId="0" hidden="1">'[1]Summary L6'!$A$4</definedName>
    <definedName name="general_level_1_summary" localSheetId="4" hidden="1">'[2]Summary L6'!$A$4</definedName>
    <definedName name="general_level_1_summary" localSheetId="5" hidden="1">'[2]Summary L6'!$A$4</definedName>
    <definedName name="general_level_1_summary" localSheetId="3" hidden="1">'[2]Summary L6'!$A$4</definedName>
    <definedName name="general_level_1_summary" hidden="1">'[3]Summary L6'!$A$4</definedName>
    <definedName name="general_level_2_summary" localSheetId="1" hidden="1">'[1]Summary L5'!$A$4</definedName>
    <definedName name="general_level_2_summary" localSheetId="2" hidden="1">'[1]Summary L5'!$A$4</definedName>
    <definedName name="general_level_2_summary" localSheetId="0" hidden="1">'[1]Summary L5'!$A$4</definedName>
    <definedName name="general_level_2_summary" localSheetId="4" hidden="1">'[2]Summary L5'!$A$4</definedName>
    <definedName name="general_level_2_summary" localSheetId="5" hidden="1">'[2]Summary L5'!$A$4</definedName>
    <definedName name="general_level_2_summary" localSheetId="3" hidden="1">'[2]Summary L5'!$A$4</definedName>
    <definedName name="general_level_2_summary" hidden="1">'[3]Summary L5'!$A$4</definedName>
    <definedName name="general_level_3_summary" localSheetId="1" hidden="1">'[1]Summary L4'!$A$4</definedName>
    <definedName name="general_level_3_summary" localSheetId="2" hidden="1">'[1]Summary L4'!$A$4</definedName>
    <definedName name="general_level_3_summary" localSheetId="0" hidden="1">'[1]Summary L4'!$A$4</definedName>
    <definedName name="general_level_3_summary" localSheetId="4" hidden="1">'[2]Summary L4'!$A$4</definedName>
    <definedName name="general_level_3_summary" localSheetId="5" hidden="1">'[2]Summary L4'!$A$4</definedName>
    <definedName name="general_level_3_summary" localSheetId="3" hidden="1">'[2]Summary L4'!$A$4</definedName>
    <definedName name="general_level_3_summary" hidden="1">'[3]Summary L4'!$A$4</definedName>
    <definedName name="general_level_4_summary" localSheetId="1" hidden="1">'[1]Summary L3'!$A$4</definedName>
    <definedName name="general_level_4_summary" localSheetId="2" hidden="1">'[1]Summary L3'!$A$4</definedName>
    <definedName name="general_level_4_summary" localSheetId="0" hidden="1">'[1]Summary L3'!$A$4</definedName>
    <definedName name="general_level_4_summary" localSheetId="4" hidden="1">'[2]Summary L3'!$A$4</definedName>
    <definedName name="general_level_4_summary" localSheetId="5" hidden="1">'[2]Summary L3'!$A$4</definedName>
    <definedName name="general_level_4_summary" localSheetId="3" hidden="1">'[2]Summary L3'!$A$4</definedName>
    <definedName name="general_level_4_summary" hidden="1">'[3]Summary L3'!$A$4</definedName>
    <definedName name="general_level_5_summary" localSheetId="1" hidden="1">'[1]Summary L2'!$A$4</definedName>
    <definedName name="general_level_5_summary" localSheetId="2" hidden="1">'[1]Summary L2'!$A$4</definedName>
    <definedName name="general_level_5_summary" localSheetId="0" hidden="1">'[1]Summary L2'!$A$4</definedName>
    <definedName name="general_level_5_summary" localSheetId="4" hidden="1">'[2]Summary L2'!$A$4</definedName>
    <definedName name="general_level_5_summary" localSheetId="5" hidden="1">'[2]Summary L2'!$A$4</definedName>
    <definedName name="general_level_5_summary" localSheetId="3" hidden="1">'[2]Summary L2'!$A$4</definedName>
    <definedName name="general_level_5_summary" hidden="1">'[3]Summary L2'!$A$4</definedName>
    <definedName name="general_level_6_summary" localSheetId="1" hidden="1">'[1]Summary L1'!$A$4</definedName>
    <definedName name="general_level_6_summary" localSheetId="2" hidden="1">'[1]Summary L1'!$A$4</definedName>
    <definedName name="general_level_6_summary" localSheetId="0" hidden="1">'[1]Summary L1'!$A$4</definedName>
    <definedName name="general_level_6_summary" localSheetId="4" hidden="1">'[2]Summary L1'!$A$4</definedName>
    <definedName name="general_level_6_summary" localSheetId="5" hidden="1">'[2]Summary L1'!$A$4</definedName>
    <definedName name="general_level_6_summary" localSheetId="3" hidden="1">'[2]Summary L1'!$A$4</definedName>
    <definedName name="general_level_6_summary" hidden="1">'[3]Summary L1'!$A$4</definedName>
    <definedName name="general_levels_level_1_description" localSheetId="1" hidden="1">'[1]Levels (Org Structure)'!$Q$2</definedName>
    <definedName name="general_levels_level_1_description" localSheetId="2" hidden="1">'[1]Levels (Org Structure)'!$Q$2</definedName>
    <definedName name="general_levels_level_1_description" localSheetId="0" hidden="1">'[1]Levels (Org Structure)'!$Q$2</definedName>
    <definedName name="general_levels_level_1_description" localSheetId="4" hidden="1">'[2]Levels (Org Structure)'!$Q$2</definedName>
    <definedName name="general_levels_level_1_description" localSheetId="5" hidden="1">'[2]Levels (Org Structure)'!$Q$2</definedName>
    <definedName name="general_levels_level_1_description" localSheetId="3" hidden="1">'[2]Levels (Org Structure)'!$Q$2</definedName>
    <definedName name="general_levels_level_1_description" hidden="1">'[3]Levels (Org Structure)'!$Q$2</definedName>
    <definedName name="general_levels_level_2_description" localSheetId="1" hidden="1">'[1]Levels (Org Structure)'!$N$2</definedName>
    <definedName name="general_levels_level_2_description" localSheetId="2" hidden="1">'[1]Levels (Org Structure)'!$N$2</definedName>
    <definedName name="general_levels_level_2_description" localSheetId="0" hidden="1">'[1]Levels (Org Structure)'!$N$2</definedName>
    <definedName name="general_levels_level_2_description" localSheetId="4" hidden="1">'[2]Levels (Org Structure)'!$N$2</definedName>
    <definedName name="general_levels_level_2_description" localSheetId="5" hidden="1">'[2]Levels (Org Structure)'!$N$2</definedName>
    <definedName name="general_levels_level_2_description" localSheetId="3" hidden="1">'[2]Levels (Org Structure)'!$N$2</definedName>
    <definedName name="general_levels_level_2_description" hidden="1">'[3]Levels (Org Structure)'!$N$2</definedName>
    <definedName name="general_levels_level_3_description" localSheetId="1" hidden="1">'[1]Levels (Org Structure)'!$K$2</definedName>
    <definedName name="general_levels_level_3_description" localSheetId="2" hidden="1">'[1]Levels (Org Structure)'!$K$2</definedName>
    <definedName name="general_levels_level_3_description" localSheetId="0" hidden="1">'[1]Levels (Org Structure)'!$K$2</definedName>
    <definedName name="general_levels_level_3_description" localSheetId="4" hidden="1">'[2]Levels (Org Structure)'!$K$2</definedName>
    <definedName name="general_levels_level_3_description" localSheetId="5" hidden="1">'[2]Levels (Org Structure)'!$K$2</definedName>
    <definedName name="general_levels_level_3_description" localSheetId="3" hidden="1">'[2]Levels (Org Structure)'!$K$2</definedName>
    <definedName name="general_levels_level_3_description" hidden="1">'[3]Levels (Org Structure)'!$K$2</definedName>
    <definedName name="general_levels_level_4_description" localSheetId="1" hidden="1">'[1]Levels (Org Structure)'!$H$2</definedName>
    <definedName name="general_levels_level_4_description" localSheetId="2" hidden="1">'[1]Levels (Org Structure)'!$H$2</definedName>
    <definedName name="general_levels_level_4_description" localSheetId="0" hidden="1">'[1]Levels (Org Structure)'!$H$2</definedName>
    <definedName name="general_levels_level_4_description" localSheetId="4" hidden="1">'[2]Levels (Org Structure)'!$H$2</definedName>
    <definedName name="general_levels_level_4_description" localSheetId="5" hidden="1">'[2]Levels (Org Structure)'!$H$2</definedName>
    <definedName name="general_levels_level_4_description" localSheetId="3" hidden="1">'[2]Levels (Org Structure)'!$H$2</definedName>
    <definedName name="general_levels_level_4_description" hidden="1">'[3]Levels (Org Structure)'!$H$2</definedName>
    <definedName name="general_levels_level_5_description" localSheetId="1" hidden="1">'[1]Levels (Org Structure)'!$E$2</definedName>
    <definedName name="general_levels_level_5_description" localSheetId="2" hidden="1">'[1]Levels (Org Structure)'!$E$2</definedName>
    <definedName name="general_levels_level_5_description" localSheetId="0" hidden="1">'[1]Levels (Org Structure)'!$E$2</definedName>
    <definedName name="general_levels_level_5_description" localSheetId="4" hidden="1">'[2]Levels (Org Structure)'!$E$2</definedName>
    <definedName name="general_levels_level_5_description" localSheetId="5" hidden="1">'[2]Levels (Org Structure)'!$E$2</definedName>
    <definedName name="general_levels_level_5_description" localSheetId="3" hidden="1">'[2]Levels (Org Structure)'!$E$2</definedName>
    <definedName name="general_levels_level_5_description" hidden="1">'[3]Levels (Org Structure)'!$E$2</definedName>
    <definedName name="general_levels_level_6_code" localSheetId="1" hidden="1">'[1]Levels (Org Structure)'!$A$5</definedName>
    <definedName name="general_levels_level_6_code" localSheetId="2" hidden="1">'[1]Levels (Org Structure)'!$A$5</definedName>
    <definedName name="general_levels_level_6_code" localSheetId="0" hidden="1">'[1]Levels (Org Structure)'!$A$5</definedName>
    <definedName name="general_levels_level_6_code" localSheetId="4" hidden="1">'[2]Levels (Org Structure)'!$A$5</definedName>
    <definedName name="general_levels_level_6_code" localSheetId="5" hidden="1">'[2]Levels (Org Structure)'!$A$5</definedName>
    <definedName name="general_levels_level_6_code" localSheetId="3" hidden="1">'[2]Levels (Org Structure)'!$A$5</definedName>
    <definedName name="general_levels_level_6_code" hidden="1">'[3]Levels (Org Structure)'!$A$5</definedName>
    <definedName name="general_levels_level_6_description" localSheetId="1" hidden="1">'[1]Levels (Org Structure)'!$B$2</definedName>
    <definedName name="general_levels_level_6_description" localSheetId="2" hidden="1">'[1]Levels (Org Structure)'!$B$2</definedName>
    <definedName name="general_levels_level_6_description" localSheetId="0" hidden="1">'[1]Levels (Org Structure)'!$B$2</definedName>
    <definedName name="general_levels_level_6_description" localSheetId="4" hidden="1">'[2]Levels (Org Structure)'!$B$2</definedName>
    <definedName name="general_levels_level_6_description" localSheetId="5" hidden="1">'[2]Levels (Org Structure)'!$B$2</definedName>
    <definedName name="general_levels_level_6_description" localSheetId="3" hidden="1">'[2]Levels (Org Structure)'!$B$2</definedName>
    <definedName name="general_levels_level_6_description" hidden="1">'[3]Levels (Org Structure)'!$B$2</definedName>
    <definedName name="general_loans_Cap_start_section" localSheetId="1" hidden="1">'[1]LSCap --&gt;'!$D$11</definedName>
    <definedName name="general_loans_Cap_start_section" localSheetId="2" hidden="1">'[1]LSCap --&gt;'!$D$11</definedName>
    <definedName name="general_loans_Cap_start_section" localSheetId="0" hidden="1">'[1]LSCap --&gt;'!$D$11</definedName>
    <definedName name="general_loans_Cap_start_section" localSheetId="4" hidden="1">'[2]LSCap --&gt;'!$D$11</definedName>
    <definedName name="general_loans_Cap_start_section" localSheetId="5" hidden="1">'[2]LSCap --&gt;'!$D$11</definedName>
    <definedName name="general_loans_Cap_start_section" localSheetId="3" hidden="1">'[2]LSCap --&gt;'!$D$11</definedName>
    <definedName name="general_loans_Cap_start_section" hidden="1">'[3]LSCap --&gt;'!$D$11</definedName>
    <definedName name="general_loans_internal_start_section" localSheetId="1" hidden="1">'[1]LSInt --&gt;'!$D$11</definedName>
    <definedName name="general_loans_internal_start_section" localSheetId="2" hidden="1">'[1]LSInt --&gt;'!$D$11</definedName>
    <definedName name="general_loans_internal_start_section" localSheetId="0" hidden="1">'[1]LSInt --&gt;'!$D$11</definedName>
    <definedName name="general_loans_internal_start_section" localSheetId="4" hidden="1">'[2]LSInt --&gt;'!$D$11</definedName>
    <definedName name="general_loans_internal_start_section" localSheetId="5" hidden="1">'[2]LSInt --&gt;'!$D$11</definedName>
    <definedName name="general_loans_internal_start_section" localSheetId="3" hidden="1">'[2]LSInt --&gt;'!$D$11</definedName>
    <definedName name="general_loans_internal_start_section" hidden="1">'[3]LSInt --&gt;'!$D$11</definedName>
    <definedName name="general_loans_major_start_section" localSheetId="1" hidden="1">'[1]LSMajor --&gt;'!$D$11</definedName>
    <definedName name="general_loans_major_start_section" localSheetId="2" hidden="1">'[1]LSMajor --&gt;'!$D$11</definedName>
    <definedName name="general_loans_major_start_section" localSheetId="0" hidden="1">'[1]LSMajor --&gt;'!$D$11</definedName>
    <definedName name="general_loans_major_start_section" localSheetId="4" hidden="1">'[2]LSMajor --&gt;'!$D$11</definedName>
    <definedName name="general_loans_major_start_section" localSheetId="5" hidden="1">'[2]LSMajor --&gt;'!$D$11</definedName>
    <definedName name="general_loans_major_start_section" localSheetId="3" hidden="1">'[2]LSMajor --&gt;'!$D$11</definedName>
    <definedName name="general_loans_major_start_section" hidden="1">'[3]LSMajor --&gt;'!$D$11</definedName>
    <definedName name="general_loans_Op_start_section" localSheetId="1" hidden="1">'[1]LSOp --&gt;'!$D$11</definedName>
    <definedName name="general_loans_Op_start_section" localSheetId="2" hidden="1">'[1]LSOp --&gt;'!$D$11</definedName>
    <definedName name="general_loans_Op_start_section" localSheetId="0" hidden="1">'[1]LSOp --&gt;'!$D$11</definedName>
    <definedName name="general_loans_Op_start_section" localSheetId="4" hidden="1">'[2]LSOp --&gt;'!$D$11</definedName>
    <definedName name="general_loans_Op_start_section" localSheetId="5" hidden="1">'[2]LSOp --&gt;'!$D$11</definedName>
    <definedName name="general_loans_Op_start_section" localSheetId="3" hidden="1">'[2]LSOp --&gt;'!$D$11</definedName>
    <definedName name="general_loans_Op_start_section" hidden="1">'[3]LSOp --&gt;'!$D$11</definedName>
    <definedName name="general_main_dev_contr_plan_1" localSheetId="1" hidden="1">'[1]S94 - Plan 1'!$B$5</definedName>
    <definedName name="general_main_dev_contr_plan_1" localSheetId="2" hidden="1">'[1]S94 - Plan 1'!$B$5</definedName>
    <definedName name="general_main_dev_contr_plan_1" localSheetId="0" hidden="1">'[1]S94 - Plan 1'!$B$5</definedName>
    <definedName name="general_main_dev_contr_plan_1" localSheetId="4" hidden="1">'[2]S94 - Plan 1'!$B$5</definedName>
    <definedName name="general_main_dev_contr_plan_1" localSheetId="5" hidden="1">'[2]S94 - Plan 1'!$B$5</definedName>
    <definedName name="general_main_dev_contr_plan_1" localSheetId="3" hidden="1">'[2]S94 - Plan 1'!$B$5</definedName>
    <definedName name="general_main_dev_contr_plan_1" hidden="1">'[3]S94 - Plan 1'!$B$5</definedName>
    <definedName name="general_main_dev_contr_plan_nup" localSheetId="1" hidden="1">'[1]S94 - Not under Plan'!$B$5</definedName>
    <definedName name="general_main_dev_contr_plan_nup" localSheetId="2" hidden="1">'[1]S94 - Not under Plan'!$B$5</definedName>
    <definedName name="general_main_dev_contr_plan_nup" localSheetId="0" hidden="1">'[1]S94 - Not under Plan'!$B$5</definedName>
    <definedName name="general_main_dev_contr_plan_nup" localSheetId="4" hidden="1">'[2]S94 - Not under Plan'!$B$5</definedName>
    <definedName name="general_main_dev_contr_plan_nup" localSheetId="5" hidden="1">'[2]S94 - Not under Plan'!$B$5</definedName>
    <definedName name="general_main_dev_contr_plan_nup" localSheetId="3" hidden="1">'[2]S94 - Not under Plan'!$B$5</definedName>
    <definedName name="general_main_dev_contr_plan_nup" hidden="1">'[3]S94 - Not under Plan'!$B$5</definedName>
    <definedName name="general_main_drop_down_list" localSheetId="1" hidden="1">'[1]drop down list'!$B$1</definedName>
    <definedName name="general_main_drop_down_list" localSheetId="2" hidden="1">'[1]drop down list'!$B$1</definedName>
    <definedName name="general_main_drop_down_list" localSheetId="0" hidden="1">'[1]drop down list'!$B$1</definedName>
    <definedName name="general_main_drop_down_list" localSheetId="4" hidden="1">'[2]drop down list'!$B$1</definedName>
    <definedName name="general_main_drop_down_list" localSheetId="5" hidden="1">'[2]drop down list'!$B$1</definedName>
    <definedName name="general_main_drop_down_list" localSheetId="3" hidden="1">'[2]drop down list'!$B$1</definedName>
    <definedName name="general_main_drop_down_list" hidden="1">'[3]drop down list'!$B$1</definedName>
    <definedName name="general_main_RE_Dev_project_1" localSheetId="1" hidden="1">'[1]RE Dev 1'!$A$5</definedName>
    <definedName name="general_main_RE_Dev_project_1" localSheetId="2" hidden="1">'[1]RE Dev 1'!$A$5</definedName>
    <definedName name="general_main_RE_Dev_project_1" localSheetId="0" hidden="1">'[1]RE Dev 1'!$A$5</definedName>
    <definedName name="general_main_RE_Dev_project_1" localSheetId="4" hidden="1">'[2]RE Dev 1'!$A$5</definedName>
    <definedName name="general_main_RE_Dev_project_1" localSheetId="5" hidden="1">'[2]RE Dev 1'!$A$5</definedName>
    <definedName name="general_main_RE_Dev_project_1" localSheetId="3" hidden="1">'[2]RE Dev 1'!$A$5</definedName>
    <definedName name="general_main_RE_Dev_project_1" hidden="1">'[3]RE Dev 1'!$A$5</definedName>
    <definedName name="general_main_RE_Dev_project_spare" localSheetId="1" hidden="1">'[1]RE Dev spare'!$A$5</definedName>
    <definedName name="general_main_RE_Dev_project_spare" localSheetId="2" hidden="1">'[1]RE Dev spare'!$A$5</definedName>
    <definedName name="general_main_RE_Dev_project_spare" localSheetId="0" hidden="1">'[1]RE Dev spare'!$A$5</definedName>
    <definedName name="general_main_RE_Dev_project_spare" localSheetId="4" hidden="1">'[2]RE Dev spare'!$A$5</definedName>
    <definedName name="general_main_RE_Dev_project_spare" localSheetId="5" hidden="1">'[2]RE Dev spare'!$A$5</definedName>
    <definedName name="general_main_RE_Dev_project_spare" localSheetId="3" hidden="1">'[2]RE Dev spare'!$A$5</definedName>
    <definedName name="general_main_RE_Dev_project_spare" hidden="1">'[3]RE Dev spare'!$A$5</definedName>
    <definedName name="general_op_exp_coa_gl_account" localSheetId="1" hidden="1">'[1]CoA - Op Exp'!$B$6</definedName>
    <definedName name="general_op_exp_coa_gl_account" localSheetId="2" hidden="1">'[1]CoA - Op Exp'!$B$6</definedName>
    <definedName name="general_op_exp_coa_gl_account" localSheetId="0" hidden="1">'[1]CoA - Op Exp'!$B$6</definedName>
    <definedName name="general_op_exp_coa_gl_account" localSheetId="4" hidden="1">'[2]CoA - Op Exp'!$B$6</definedName>
    <definedName name="general_op_exp_coa_gl_account" localSheetId="5" hidden="1">'[2]CoA - Op Exp'!$B$6</definedName>
    <definedName name="general_op_exp_coa_gl_account" localSheetId="3" hidden="1">'[2]CoA - Op Exp'!$B$6</definedName>
    <definedName name="general_op_exp_coa_gl_account" hidden="1">'[3]CoA - Op Exp'!$B$6</definedName>
    <definedName name="general_op_inc_coa_gl_account" localSheetId="1" hidden="1">'[1]CoA - Op Inc'!$B$6</definedName>
    <definedName name="general_op_inc_coa_gl_account" localSheetId="2" hidden="1">'[1]CoA - Op Inc'!$B$6</definedName>
    <definedName name="general_op_inc_coa_gl_account" localSheetId="0" hidden="1">'[1]CoA - Op Inc'!$B$6</definedName>
    <definedName name="general_op_inc_coa_gl_account" localSheetId="4" hidden="1">'[2]CoA - Op Inc'!$B$6</definedName>
    <definedName name="general_op_inc_coa_gl_account" localSheetId="5" hidden="1">'[2]CoA - Op Inc'!$B$6</definedName>
    <definedName name="general_op_inc_coa_gl_account" localSheetId="3" hidden="1">'[2]CoA - Op Inc'!$B$6</definedName>
    <definedName name="general_op_inc_coa_gl_account" hidden="1">'[3]CoA - Op Inc'!$B$6</definedName>
    <definedName name="general_other_exp_contra" localSheetId="1" hidden="1">'[1]Budget Summary 1'!$D$91</definedName>
    <definedName name="general_other_exp_contra" localSheetId="2" hidden="1">'[1]Budget Summary 1'!$D$91</definedName>
    <definedName name="general_other_exp_contra" localSheetId="0" hidden="1">'[1]Budget Summary 1'!$D$91</definedName>
    <definedName name="general_other_exp_contra" localSheetId="4" hidden="1">'[2]Budget Summary 1'!$D$91</definedName>
    <definedName name="general_other_exp_contra" localSheetId="5" hidden="1">'[2]Budget Summary 1'!$D$91</definedName>
    <definedName name="general_other_exp_contra" localSheetId="3" hidden="1">'[2]Budget Summary 1'!$D$91</definedName>
    <definedName name="general_other_exp_contra" hidden="1">'[3]Budget Summary 1'!$D$91</definedName>
    <definedName name="general_pop_year_1" localSheetId="1" hidden="1">'[1]Population Indexation'!$N$7</definedName>
    <definedName name="general_pop_year_1" localSheetId="2" hidden="1">'[1]Population Indexation'!$N$7</definedName>
    <definedName name="general_pop_year_1" localSheetId="0" hidden="1">'[1]Population Indexation'!$N$7</definedName>
    <definedName name="general_pop_year_1" localSheetId="4" hidden="1">'[2]Population Indexation'!$N$7</definedName>
    <definedName name="general_pop_year_1" localSheetId="5" hidden="1">'[2]Population Indexation'!$N$7</definedName>
    <definedName name="general_pop_year_1" localSheetId="3" hidden="1">'[2]Population Indexation'!$N$7</definedName>
    <definedName name="general_pop_year_1" hidden="1">'[3]Population Indexation'!$N$7</definedName>
    <definedName name="general_pop_year_10" localSheetId="1" hidden="1">'[1]Population Indexation'!$W$7</definedName>
    <definedName name="general_pop_year_10" localSheetId="2" hidden="1">'[1]Population Indexation'!$W$7</definedName>
    <definedName name="general_pop_year_10" localSheetId="0" hidden="1">'[1]Population Indexation'!$W$7</definedName>
    <definedName name="general_pop_year_10" localSheetId="4" hidden="1">'[2]Population Indexation'!$W$7</definedName>
    <definedName name="general_pop_year_10" localSheetId="5" hidden="1">'[2]Population Indexation'!$W$7</definedName>
    <definedName name="general_pop_year_10" localSheetId="3" hidden="1">'[2]Population Indexation'!$W$7</definedName>
    <definedName name="general_pop_year_10" hidden="1">'[3]Population Indexation'!$W$7</definedName>
    <definedName name="general_pop_year_2" localSheetId="1" hidden="1">'[1]Population Indexation'!$O$7</definedName>
    <definedName name="general_pop_year_2" localSheetId="2" hidden="1">'[1]Population Indexation'!$O$7</definedName>
    <definedName name="general_pop_year_2" localSheetId="0" hidden="1">'[1]Population Indexation'!$O$7</definedName>
    <definedName name="general_pop_year_2" localSheetId="4" hidden="1">'[2]Population Indexation'!$O$7</definedName>
    <definedName name="general_pop_year_2" localSheetId="5" hidden="1">'[2]Population Indexation'!$O$7</definedName>
    <definedName name="general_pop_year_2" localSheetId="3" hidden="1">'[2]Population Indexation'!$O$7</definedName>
    <definedName name="general_pop_year_2" hidden="1">'[3]Population Indexation'!$O$7</definedName>
    <definedName name="general_pop_year_3" localSheetId="1" hidden="1">'[1]Population Indexation'!$P$7</definedName>
    <definedName name="general_pop_year_3" localSheetId="2" hidden="1">'[1]Population Indexation'!$P$7</definedName>
    <definedName name="general_pop_year_3" localSheetId="0" hidden="1">'[1]Population Indexation'!$P$7</definedName>
    <definedName name="general_pop_year_3" localSheetId="4" hidden="1">'[2]Population Indexation'!$P$7</definedName>
    <definedName name="general_pop_year_3" localSheetId="5" hidden="1">'[2]Population Indexation'!$P$7</definedName>
    <definedName name="general_pop_year_3" localSheetId="3" hidden="1">'[2]Population Indexation'!$P$7</definedName>
    <definedName name="general_pop_year_3" hidden="1">'[3]Population Indexation'!$P$7</definedName>
    <definedName name="general_pop_year_4" localSheetId="1" hidden="1">'[1]Population Indexation'!$Q$7</definedName>
    <definedName name="general_pop_year_4" localSheetId="2" hidden="1">'[1]Population Indexation'!$Q$7</definedName>
    <definedName name="general_pop_year_4" localSheetId="0" hidden="1">'[1]Population Indexation'!$Q$7</definedName>
    <definedName name="general_pop_year_4" localSheetId="4" hidden="1">'[2]Population Indexation'!$Q$7</definedName>
    <definedName name="general_pop_year_4" localSheetId="5" hidden="1">'[2]Population Indexation'!$Q$7</definedName>
    <definedName name="general_pop_year_4" localSheetId="3" hidden="1">'[2]Population Indexation'!$Q$7</definedName>
    <definedName name="general_pop_year_4" hidden="1">'[3]Population Indexation'!$Q$7</definedName>
    <definedName name="general_pop_year_5" localSheetId="1" hidden="1">'[1]Population Indexation'!$R$7</definedName>
    <definedName name="general_pop_year_5" localSheetId="2" hidden="1">'[1]Population Indexation'!$R$7</definedName>
    <definedName name="general_pop_year_5" localSheetId="0" hidden="1">'[1]Population Indexation'!$R$7</definedName>
    <definedName name="general_pop_year_5" localSheetId="4" hidden="1">'[2]Population Indexation'!$R$7</definedName>
    <definedName name="general_pop_year_5" localSheetId="5" hidden="1">'[2]Population Indexation'!$R$7</definedName>
    <definedName name="general_pop_year_5" localSheetId="3" hidden="1">'[2]Population Indexation'!$R$7</definedName>
    <definedName name="general_pop_year_5" hidden="1">'[3]Population Indexation'!$R$7</definedName>
    <definedName name="general_pop_year_6" localSheetId="1" hidden="1">'[1]Population Indexation'!$S$7</definedName>
    <definedName name="general_pop_year_6" localSheetId="2" hidden="1">'[1]Population Indexation'!$S$7</definedName>
    <definedName name="general_pop_year_6" localSheetId="0" hidden="1">'[1]Population Indexation'!$S$7</definedName>
    <definedName name="general_pop_year_6" localSheetId="4" hidden="1">'[2]Population Indexation'!$S$7</definedName>
    <definedName name="general_pop_year_6" localSheetId="5" hidden="1">'[2]Population Indexation'!$S$7</definedName>
    <definedName name="general_pop_year_6" localSheetId="3" hidden="1">'[2]Population Indexation'!$S$7</definedName>
    <definedName name="general_pop_year_6" hidden="1">'[3]Population Indexation'!$S$7</definedName>
    <definedName name="general_pop_year_7" localSheetId="1" hidden="1">'[1]Population Indexation'!$T$7</definedName>
    <definedName name="general_pop_year_7" localSheetId="2" hidden="1">'[1]Population Indexation'!$T$7</definedName>
    <definedName name="general_pop_year_7" localSheetId="0" hidden="1">'[1]Population Indexation'!$T$7</definedName>
    <definedName name="general_pop_year_7" localSheetId="4" hidden="1">'[2]Population Indexation'!$T$7</definedName>
    <definedName name="general_pop_year_7" localSheetId="5" hidden="1">'[2]Population Indexation'!$T$7</definedName>
    <definedName name="general_pop_year_7" localSheetId="3" hidden="1">'[2]Population Indexation'!$T$7</definedName>
    <definedName name="general_pop_year_7" hidden="1">'[3]Population Indexation'!$T$7</definedName>
    <definedName name="general_pop_year_8" localSheetId="1" hidden="1">'[1]Population Indexation'!$U$7</definedName>
    <definedName name="general_pop_year_8" localSheetId="2" hidden="1">'[1]Population Indexation'!$U$7</definedName>
    <definedName name="general_pop_year_8" localSheetId="0" hidden="1">'[1]Population Indexation'!$U$7</definedName>
    <definedName name="general_pop_year_8" localSheetId="4" hidden="1">'[2]Population Indexation'!$U$7</definedName>
    <definedName name="general_pop_year_8" localSheetId="5" hidden="1">'[2]Population Indexation'!$U$7</definedName>
    <definedName name="general_pop_year_8" localSheetId="3" hidden="1">'[2]Population Indexation'!$U$7</definedName>
    <definedName name="general_pop_year_8" hidden="1">'[3]Population Indexation'!$U$7</definedName>
    <definedName name="general_pop_year_9" localSheetId="1" hidden="1">'[1]Population Indexation'!$V$7</definedName>
    <definedName name="general_pop_year_9" localSheetId="2" hidden="1">'[1]Population Indexation'!$V$7</definedName>
    <definedName name="general_pop_year_9" localSheetId="0" hidden="1">'[1]Population Indexation'!$V$7</definedName>
    <definedName name="general_pop_year_9" localSheetId="4" hidden="1">'[2]Population Indexation'!$V$7</definedName>
    <definedName name="general_pop_year_9" localSheetId="5" hidden="1">'[2]Population Indexation'!$V$7</definedName>
    <definedName name="general_pop_year_9" localSheetId="3" hidden="1">'[2]Population Indexation'!$V$7</definedName>
    <definedName name="general_pop_year_9" hidden="1">'[3]Population Indexation'!$V$7</definedName>
    <definedName name="general_res_exp_coa_gl_account" localSheetId="1" hidden="1">'[1]CoA - Res Exp'!$B$6</definedName>
    <definedName name="general_res_exp_coa_gl_account" localSheetId="2" hidden="1">'[1]CoA - Res Exp'!$B$6</definedName>
    <definedName name="general_res_exp_coa_gl_account" localSheetId="0" hidden="1">'[1]CoA - Res Exp'!$B$6</definedName>
    <definedName name="general_res_exp_coa_gl_account" localSheetId="4" hidden="1">'[2]CoA - Res Exp'!$B$6</definedName>
    <definedName name="general_res_exp_coa_gl_account" localSheetId="5" hidden="1">'[2]CoA - Res Exp'!$B$6</definedName>
    <definedName name="general_res_exp_coa_gl_account" localSheetId="3" hidden="1">'[2]CoA - Res Exp'!$B$6</definedName>
    <definedName name="general_res_exp_coa_gl_account" hidden="1">'[3]CoA - Res Exp'!$B$6</definedName>
    <definedName name="general_res_inc_coa_gl_account" localSheetId="1" hidden="1">'[1]CoA - Res Inc'!$B$6</definedName>
    <definedName name="general_res_inc_coa_gl_account" localSheetId="2" hidden="1">'[1]CoA - Res Inc'!$B$6</definedName>
    <definedName name="general_res_inc_coa_gl_account" localSheetId="0" hidden="1">'[1]CoA - Res Inc'!$B$6</definedName>
    <definedName name="general_res_inc_coa_gl_account" localSheetId="4" hidden="1">'[2]CoA - Res Inc'!$B$6</definedName>
    <definedName name="general_res_inc_coa_gl_account" localSheetId="5" hidden="1">'[2]CoA - Res Inc'!$B$6</definedName>
    <definedName name="general_res_inc_coa_gl_account" localSheetId="3" hidden="1">'[2]CoA - Res Inc'!$B$6</definedName>
    <definedName name="general_res_inc_coa_gl_account" hidden="1">'[3]CoA - Res Inc'!$B$6</definedName>
    <definedName name="general_scenario_name" localSheetId="1" hidden="1">'[1]Cover Page'!$E$11</definedName>
    <definedName name="general_scenario_name" localSheetId="2" hidden="1">'[1]Cover Page'!$E$11</definedName>
    <definedName name="general_scenario_name" localSheetId="0" hidden="1">'[1]Cover Page'!$E$11</definedName>
    <definedName name="general_scenario_name" localSheetId="4" hidden="1">'[2]Cover Page'!$E$11</definedName>
    <definedName name="general_scenario_name" localSheetId="5" hidden="1">'[2]Cover Page'!$E$11</definedName>
    <definedName name="general_scenario_name" localSheetId="3" hidden="1">'[2]Cover Page'!$E$11</definedName>
    <definedName name="general_scenario_name" hidden="1">'[3]Cover Page'!$E$11</definedName>
    <definedName name="general_scenario_name_old" localSheetId="1" hidden="1">[1]Scenarios!$N$4</definedName>
    <definedName name="general_scenario_name_old" localSheetId="2" hidden="1">[1]Scenarios!$N$4</definedName>
    <definedName name="general_scenario_name_old" localSheetId="0" hidden="1">[1]Scenarios!$N$4</definedName>
    <definedName name="general_scenario_name_old" localSheetId="4" hidden="1">[2]Scenarios!$N$4</definedName>
    <definedName name="general_scenario_name_old" localSheetId="5" hidden="1">[2]Scenarios!$N$4</definedName>
    <definedName name="general_scenario_name_old" localSheetId="3" hidden="1">[2]Scenarios!$N$4</definedName>
    <definedName name="general_scenario_name_old" hidden="1">[3]Scenarios!$N$4</definedName>
    <definedName name="GL_table_general" localSheetId="1" hidden="1">'[1]GL Table'!$A$1</definedName>
    <definedName name="GL_table_general" localSheetId="2" hidden="1">'[1]GL Table'!$A$1</definedName>
    <definedName name="GL_table_general" localSheetId="0" hidden="1">'[1]GL Table'!$A$1</definedName>
    <definedName name="GL_table_general" localSheetId="4" hidden="1">'[2]GL Table'!$A$1</definedName>
    <definedName name="GL_table_general" localSheetId="5" hidden="1">'[2]GL Table'!$A$1</definedName>
    <definedName name="GL_table_general" localSheetId="3" hidden="1">'[2]GL Table'!$A$1</definedName>
    <definedName name="GL_table_general" hidden="1">'[3]GL Table'!$A$1</definedName>
    <definedName name="global_changes_general" localSheetId="1" hidden="1">'[1]Global Indexation'!$A$3</definedName>
    <definedName name="global_changes_general" localSheetId="2" hidden="1">'[1]Global Indexation'!$A$3</definedName>
    <definedName name="global_changes_general" localSheetId="0" hidden="1">'[1]Global Indexation'!$A$3</definedName>
    <definedName name="global_changes_general" localSheetId="4" hidden="1">'[2]Global Indexation'!$A$3</definedName>
    <definedName name="global_changes_general" localSheetId="5" hidden="1">'[2]Global Indexation'!$A$3</definedName>
    <definedName name="global_changes_general" localSheetId="3" hidden="1">'[2]Global Indexation'!$A$3</definedName>
    <definedName name="global_changes_general" hidden="1">'[3]Global Indexation'!$A$3</definedName>
    <definedName name="historical_data_general_main" localSheetId="1" hidden="1">'[1]Historical Data'!$A$3</definedName>
    <definedName name="historical_data_general_main" localSheetId="2" hidden="1">'[1]Historical Data'!$A$3</definedName>
    <definedName name="historical_data_general_main" localSheetId="0" hidden="1">'[1]Historical Data'!$A$3</definedName>
    <definedName name="historical_data_general_main" localSheetId="4" hidden="1">'[2]Historical Data'!$A$3</definedName>
    <definedName name="historical_data_general_main" localSheetId="5" hidden="1">'[2]Historical Data'!$A$3</definedName>
    <definedName name="historical_data_general_main" localSheetId="3" hidden="1">'[2]Historical Data'!$A$3</definedName>
    <definedName name="historical_data_general_main" hidden="1">'[3]Historical Data'!$A$3</definedName>
    <definedName name="income_statement_general_main" localSheetId="1" hidden="1">'[1]Income Statement'!$B$3</definedName>
    <definedName name="income_statement_general_main" localSheetId="2" hidden="1">'[1]Income Statement'!$B$3</definedName>
    <definedName name="income_statement_general_main" localSheetId="0" hidden="1">'Option 1 - Inc Stmt'!$B$3</definedName>
    <definedName name="income_statement_general_main" localSheetId="4" hidden="1">'[2]Income Statement'!$B$3</definedName>
    <definedName name="income_statement_general_main" localSheetId="5" hidden="1">'[2]Income Statement'!$B$3</definedName>
    <definedName name="income_statement_general_main" localSheetId="3" hidden="1">'Option 2 - Inc Stmt'!$B$3</definedName>
    <definedName name="income_statement_general_main" localSheetId="7" hidden="1">'[3]Income Statement'!$B$3</definedName>
    <definedName name="income_statement_general_main" localSheetId="8" hidden="1">'[3]Income Statement'!$B$3</definedName>
    <definedName name="income_statement_general_main" hidden="1">'Option 3 - Inc Stmt'!$B$3</definedName>
    <definedName name="Interest_calculation_general_main" localSheetId="1" hidden="1">'[1]Interest Calculation'!$A$3</definedName>
    <definedName name="Interest_calculation_general_main" localSheetId="2" hidden="1">'[1]Interest Calculation'!$A$3</definedName>
    <definedName name="Interest_calculation_general_main" localSheetId="0" hidden="1">'[1]Interest Calculation'!$A$3</definedName>
    <definedName name="Interest_calculation_general_main" localSheetId="4" hidden="1">'[2]Interest Calculation'!$A$3</definedName>
    <definedName name="Interest_calculation_general_main" localSheetId="5" hidden="1">'[2]Interest Calculation'!$A$3</definedName>
    <definedName name="Interest_calculation_general_main" localSheetId="3" hidden="1">'[2]Interest Calculation'!$A$3</definedName>
    <definedName name="Interest_calculation_general_main" hidden="1">'[3]Interest Calculation'!$A$3</definedName>
    <definedName name="internal_expenses_budget_list_general" localSheetId="1" hidden="1">'[1]Budget Summary 1'!$D$136:$D$142</definedName>
    <definedName name="internal_expenses_budget_list_general" localSheetId="2" hidden="1">'[1]Budget Summary 1'!$D$136:$D$142</definedName>
    <definedName name="internal_expenses_budget_list_general" localSheetId="0" hidden="1">'[1]Budget Summary 1'!$D$136:$D$142</definedName>
    <definedName name="internal_expenses_budget_list_general" localSheetId="4" hidden="1">'[2]Budget Summary 1'!$D$136:$D$142</definedName>
    <definedName name="internal_expenses_budget_list_general" localSheetId="5" hidden="1">'[2]Budget Summary 1'!$D$136:$D$142</definedName>
    <definedName name="internal_expenses_budget_list_general" localSheetId="3" hidden="1">'[2]Budget Summary 1'!$D$136:$D$142</definedName>
    <definedName name="internal_expenses_budget_list_general" hidden="1">'[3]Budget Summary 1'!$D$136:$D$142</definedName>
    <definedName name="internal_income_budget_list_general" localSheetId="1" hidden="1">'[1]Budget Summary 1'!$D$128:$D$132</definedName>
    <definedName name="internal_income_budget_list_general" localSheetId="2" hidden="1">'[1]Budget Summary 1'!$D$128:$D$132</definedName>
    <definedName name="internal_income_budget_list_general" localSheetId="0" hidden="1">'[1]Budget Summary 1'!$D$128:$D$132</definedName>
    <definedName name="internal_income_budget_list_general" localSheetId="4" hidden="1">'[2]Budget Summary 1'!$D$128:$D$132</definedName>
    <definedName name="internal_income_budget_list_general" localSheetId="5" hidden="1">'[2]Budget Summary 1'!$D$128:$D$132</definedName>
    <definedName name="internal_income_budget_list_general" localSheetId="3" hidden="1">'[2]Budget Summary 1'!$D$128:$D$132</definedName>
    <definedName name="internal_income_budget_list_general" hidden="1">'[3]Budget Summary 1'!$D$128:$D$132</definedName>
    <definedName name="internal_reserve_schedule_general" localSheetId="1" hidden="1">'[1]Internal Reserves'!$B$5</definedName>
    <definedName name="internal_reserve_schedule_general" localSheetId="2" hidden="1">'[1]Internal Reserves'!$B$5</definedName>
    <definedName name="internal_reserve_schedule_general" localSheetId="0" hidden="1">'[1]Internal Reserves'!$B$5</definedName>
    <definedName name="internal_reserve_schedule_general" localSheetId="4" hidden="1">'[2]Internal Reserves'!$B$5</definedName>
    <definedName name="internal_reserve_schedule_general" localSheetId="5" hidden="1">'[2]Internal Reserves'!$B$5</definedName>
    <definedName name="internal_reserve_schedule_general" localSheetId="3" hidden="1">'[2]Internal Reserves'!$B$5</definedName>
    <definedName name="internal_reserve_schedule_general" hidden="1">'[3]Internal Reserves'!$B$5</definedName>
    <definedName name="IPPE_maintenance_reval_general_main" localSheetId="1" hidden="1">'[1]IPP&amp;E Reconciliation'!$A$3</definedName>
    <definedName name="IPPE_maintenance_reval_general_main" localSheetId="2" hidden="1">'[1]IPP&amp;E Reconciliation'!$A$3</definedName>
    <definedName name="IPPE_maintenance_reval_general_main" localSheetId="0" hidden="1">'[1]IPP&amp;E Reconciliation'!$A$3</definedName>
    <definedName name="IPPE_maintenance_reval_general_main" localSheetId="4" hidden="1">'[2]IPP&amp;E Reconciliation'!$A$3</definedName>
    <definedName name="IPPE_maintenance_reval_general_main" localSheetId="5" hidden="1">'[2]IPP&amp;E Reconciliation'!$A$3</definedName>
    <definedName name="IPPE_maintenance_reval_general_main" localSheetId="3" hidden="1">'[2]IPP&amp;E Reconciliation'!$A$3</definedName>
    <definedName name="IPPE_maintenance_reval_general_main" hidden="1">'[3]IPP&amp;E Reconciliation'!$A$3</definedName>
    <definedName name="IPPE_movements_general" localSheetId="1" hidden="1">'[1]Assets - Disposals &amp; Transfers'!$A$3</definedName>
    <definedName name="IPPE_movements_general" localSheetId="2" hidden="1">'[1]Assets - Disposals &amp; Transfers'!$A$3</definedName>
    <definedName name="IPPE_movements_general" localSheetId="0" hidden="1">'[1]Assets - Disposals &amp; Transfers'!$A$3</definedName>
    <definedName name="IPPE_movements_general" localSheetId="4" hidden="1">'[2]Assets - Disposals &amp; Transfers'!$A$3</definedName>
    <definedName name="IPPE_movements_general" localSheetId="5" hidden="1">'[2]Assets - Disposals &amp; Transfers'!$A$3</definedName>
    <definedName name="IPPE_movements_general" localSheetId="3" hidden="1">'[2]Assets - Disposals &amp; Transfers'!$A$3</definedName>
    <definedName name="IPPE_movements_general" hidden="1">'[3]Assets - Disposals &amp; Transfers'!$A$3</definedName>
    <definedName name="IPPE_movements_general_main" localSheetId="1" hidden="1">'[1]Assets - Disposals &amp; Transfers'!$C$6</definedName>
    <definedName name="IPPE_movements_general_main" localSheetId="2" hidden="1">'[1]Assets - Disposals &amp; Transfers'!$C$6</definedName>
    <definedName name="IPPE_movements_general_main" localSheetId="0" hidden="1">'[1]Assets - Disposals &amp; Transfers'!$C$6</definedName>
    <definedName name="IPPE_movements_general_main" localSheetId="4" hidden="1">'[2]Assets - Disposals &amp; Transfers'!$C$6</definedName>
    <definedName name="IPPE_movements_general_main" localSheetId="5" hidden="1">'[2]Assets - Disposals &amp; Transfers'!$C$6</definedName>
    <definedName name="IPPE_movements_general_main" localSheetId="3" hidden="1">'[2]Assets - Disposals &amp; Transfers'!$C$6</definedName>
    <definedName name="IPPE_movements_general_main" hidden="1">'[3]Assets - Disposals &amp; Transfers'!$C$6</definedName>
    <definedName name="IPPE_reconciliation_general" localSheetId="1" hidden="1">'[1]IPP&amp;E Reconciliation'!$A$4</definedName>
    <definedName name="IPPE_reconciliation_general" localSheetId="2" hidden="1">'[1]IPP&amp;E Reconciliation'!$A$4</definedName>
    <definedName name="IPPE_reconciliation_general" localSheetId="0" hidden="1">'[1]IPP&amp;E Reconciliation'!$A$4</definedName>
    <definedName name="IPPE_reconciliation_general" localSheetId="4" hidden="1">'[2]IPP&amp;E Reconciliation'!$A$4</definedName>
    <definedName name="IPPE_reconciliation_general" localSheetId="5" hidden="1">'[2]IPP&amp;E Reconciliation'!$A$4</definedName>
    <definedName name="IPPE_reconciliation_general" localSheetId="3" hidden="1">'[2]IPP&amp;E Reconciliation'!$A$4</definedName>
    <definedName name="IPPE_reconciliation_general" hidden="1">'[3]IPP&amp;E Reconciliation'!$A$4</definedName>
    <definedName name="IS_area_1_general" localSheetId="0" hidden="1">'Option 1 - Inc Stmt'!$6:$82</definedName>
    <definedName name="IS_area_1_general" localSheetId="3" hidden="1">'Option 2 - Inc Stmt'!$6:$82</definedName>
    <definedName name="IS_area_1_general" hidden="1">'Option 3 - Inc Stmt'!$6:$82</definedName>
    <definedName name="IS_area_2_general" localSheetId="0" hidden="1">'Option 1 - Inc Stmt'!$89:$373</definedName>
    <definedName name="IS_area_2_general" localSheetId="3" hidden="1">'Option 2 - Inc Stmt'!$89:$373</definedName>
    <definedName name="IS_area_2_general" hidden="1">'Option 3 - Inc Stmt'!$89:$373</definedName>
    <definedName name="KPI_benchmark_targets_general" localSheetId="1" hidden="1">'[1]KPI - Benchmark Targets'!$A$3</definedName>
    <definedName name="KPI_benchmark_targets_general" localSheetId="2" hidden="1">'[1]KPI - Benchmark Targets'!$A$3</definedName>
    <definedName name="KPI_benchmark_targets_general" localSheetId="0" hidden="1">'[1]KPI - Benchmark Targets'!$A$3</definedName>
    <definedName name="KPI_benchmark_targets_general" localSheetId="4" hidden="1">'[2]KPI - Benchmark Targets'!$A$3</definedName>
    <definedName name="KPI_benchmark_targets_general" localSheetId="5" hidden="1">'[2]KPI - Benchmark Targets'!$A$3</definedName>
    <definedName name="KPI_benchmark_targets_general" localSheetId="3" hidden="1">'[2]KPI - Benchmark Targets'!$A$3</definedName>
    <definedName name="KPI_benchmark_targets_general" hidden="1">'[3]KPI - Benchmark Targets'!$A$3</definedName>
    <definedName name="KPI_calculation_general" localSheetId="1" hidden="1">'[1]KPI calculation'!$A$3</definedName>
    <definedName name="KPI_calculation_general" localSheetId="2" hidden="1">'[1]KPI calculation'!$A$3</definedName>
    <definedName name="KPI_calculation_general" localSheetId="0" hidden="1">'[1]KPI calculation'!$A$3</definedName>
    <definedName name="KPI_calculation_general" localSheetId="4" hidden="1">'[2]KPI calculation'!$A$3</definedName>
    <definedName name="KPI_calculation_general" localSheetId="5" hidden="1">'[2]KPI calculation'!$A$3</definedName>
    <definedName name="KPI_calculation_general" localSheetId="3" hidden="1">'[2]KPI calculation'!$A$3</definedName>
    <definedName name="KPI_calculation_general" hidden="1">'[3]KPI calculation'!$A$3</definedName>
    <definedName name="KPI_general_main" localSheetId="1" hidden="1">'[1]KPI - Snapshot'!$B$4</definedName>
    <definedName name="KPI_general_main" localSheetId="2" hidden="1">'[1]KPI - Snapshot'!$B$4</definedName>
    <definedName name="KPI_general_main" localSheetId="0" hidden="1">'[1]KPI - Snapshot'!$B$4</definedName>
    <definedName name="KPI_general_main" localSheetId="4" hidden="1">'[2]KPI - Snapshot'!$B$4</definedName>
    <definedName name="KPI_general_main" localSheetId="5" hidden="1">'[2]KPI - Snapshot'!$B$4</definedName>
    <definedName name="KPI_general_main" localSheetId="3" hidden="1">'[2]KPI - Snapshot'!$B$4</definedName>
    <definedName name="KPI_general_main" hidden="1">'[3]KPI - Snapshot'!$B$4</definedName>
    <definedName name="KPI_target_general_main" localSheetId="1" hidden="1">'[1]KPI - Benchmark Targets'!$C$7</definedName>
    <definedName name="KPI_target_general_main" localSheetId="2" hidden="1">'[1]KPI - Benchmark Targets'!$C$7</definedName>
    <definedName name="KPI_target_general_main" localSheetId="0" hidden="1">'[1]KPI - Benchmark Targets'!$C$7</definedName>
    <definedName name="KPI_target_general_main" localSheetId="4" hidden="1">'[2]KPI - Benchmark Targets'!$C$7</definedName>
    <definedName name="KPI_target_general_main" localSheetId="5" hidden="1">'[2]KPI - Benchmark Targets'!$C$7</definedName>
    <definedName name="KPI_target_general_main" localSheetId="3" hidden="1">'[2]KPI - Benchmark Targets'!$C$7</definedName>
    <definedName name="KPI_target_general_main" hidden="1">'[3]KPI - Benchmark Targets'!$C$7</definedName>
    <definedName name="lease_schedule_external_general" localSheetId="1" hidden="1">'[1]Finance Leases'!$A$3</definedName>
    <definedName name="lease_schedule_external_general" localSheetId="2" hidden="1">'[1]Finance Leases'!$A$3</definedName>
    <definedName name="lease_schedule_external_general" localSheetId="0" hidden="1">'[1]Finance Leases'!$A$3</definedName>
    <definedName name="lease_schedule_external_general" localSheetId="4" hidden="1">'[2]Finance Leases'!$A$3</definedName>
    <definedName name="lease_schedule_external_general" localSheetId="5" hidden="1">'[2]Finance Leases'!$A$3</definedName>
    <definedName name="lease_schedule_external_general" localSheetId="3" hidden="1">'[2]Finance Leases'!$A$3</definedName>
    <definedName name="lease_schedule_external_general" hidden="1">'[3]Finance Leases'!$A$3</definedName>
    <definedName name="loan_schedule_external_general" localSheetId="1" hidden="1">'[1]Loans - External'!$A$3</definedName>
    <definedName name="loan_schedule_external_general" localSheetId="2" hidden="1">'[1]Loans - External'!$A$3</definedName>
    <definedName name="loan_schedule_external_general" localSheetId="0" hidden="1">'[1]Loans - External'!$A$3</definedName>
    <definedName name="loan_schedule_external_general" localSheetId="4" hidden="1">'[2]Loans - External'!$A$3</definedName>
    <definedName name="loan_schedule_external_general" localSheetId="5" hidden="1">'[2]Loans - External'!$A$3</definedName>
    <definedName name="loan_schedule_external_general" localSheetId="3" hidden="1">'[2]Loans - External'!$A$3</definedName>
    <definedName name="loan_schedule_external_general" hidden="1">'[3]Loans - External'!$A$3</definedName>
    <definedName name="loan_schedule_internal_general" localSheetId="1" hidden="1">'[1]Loans Payable - Internal'!$A$3</definedName>
    <definedName name="loan_schedule_internal_general" localSheetId="2" hidden="1">'[1]Loans Payable - Internal'!$A$3</definedName>
    <definedName name="loan_schedule_internal_general" localSheetId="0" hidden="1">'[1]Loans Payable - Internal'!$A$3</definedName>
    <definedName name="loan_schedule_internal_general" localSheetId="4" hidden="1">'[2]Loans Payable - Internal'!$A$3</definedName>
    <definedName name="loan_schedule_internal_general" localSheetId="5" hidden="1">'[2]Loans Payable - Internal'!$A$3</definedName>
    <definedName name="loan_schedule_internal_general" localSheetId="3" hidden="1">'[2]Loans Payable - Internal'!$A$3</definedName>
    <definedName name="loan_schedule_internal_general" hidden="1">'[3]Loans Payable - Internal'!$A$3</definedName>
    <definedName name="loan_schedule_rec_internal_general" localSheetId="1" hidden="1">'[1]Loans Receivable - Internal'!$A$3</definedName>
    <definedName name="loan_schedule_rec_internal_general" localSheetId="2" hidden="1">'[1]Loans Receivable - Internal'!$A$3</definedName>
    <definedName name="loan_schedule_rec_internal_general" localSheetId="0" hidden="1">'[1]Loans Receivable - Internal'!$A$3</definedName>
    <definedName name="loan_schedule_rec_internal_general" localSheetId="4" hidden="1">'[2]Loans Receivable - Internal'!$A$3</definedName>
    <definedName name="loan_schedule_rec_internal_general" localSheetId="5" hidden="1">'[2]Loans Receivable - Internal'!$A$3</definedName>
    <definedName name="loan_schedule_rec_internal_general" localSheetId="3" hidden="1">'[2]Loans Receivable - Internal'!$A$3</definedName>
    <definedName name="loan_schedule_rec_internal_general" hidden="1">'[3]Loans Receivable - Internal'!$A$3</definedName>
    <definedName name="loans_external_general_main" localSheetId="1" hidden="1">'[1]Loans - External'!$A$3</definedName>
    <definedName name="loans_external_general_main" localSheetId="2" hidden="1">'[1]Loans - External'!$A$3</definedName>
    <definedName name="loans_external_general_main" localSheetId="0" hidden="1">'[1]Loans - External'!$A$3</definedName>
    <definedName name="loans_external_general_main" localSheetId="4" hidden="1">'[2]Loans - External'!$A$3</definedName>
    <definedName name="loans_external_general_main" localSheetId="5" hidden="1">'[2]Loans - External'!$A$3</definedName>
    <definedName name="loans_external_general_main" localSheetId="3" hidden="1">'[2]Loans - External'!$A$3</definedName>
    <definedName name="loans_external_general_main" hidden="1">'[3]Loans - External'!$A$3</definedName>
    <definedName name="Loans_general_month_list" localSheetId="1" hidden="1">'[1]Loans - External'!$DF$17:$DF$28</definedName>
    <definedName name="Loans_general_month_list" localSheetId="2" hidden="1">'[1]Loans - External'!$DF$17:$DF$28</definedName>
    <definedName name="Loans_general_month_list" localSheetId="0" hidden="1">'[1]Loans - External'!$DF$17:$DF$28</definedName>
    <definedName name="Loans_general_month_list" localSheetId="4" hidden="1">'[2]Loans - External'!$DF$17:$DF$28</definedName>
    <definedName name="Loans_general_month_list" localSheetId="5" hidden="1">'[2]Loans - External'!$DF$17:$DF$28</definedName>
    <definedName name="Loans_general_month_list" localSheetId="3" hidden="1">'[2]Loans - External'!$DF$17:$DF$28</definedName>
    <definedName name="Loans_general_month_list" hidden="1">'[3]Loans - External'!$DF$17:$DF$28</definedName>
    <definedName name="loans_general_payment_frequency_list" localSheetId="1" hidden="1">'[1]Loans - External'!$DH$17:$DH$20</definedName>
    <definedName name="loans_general_payment_frequency_list" localSheetId="2" hidden="1">'[1]Loans - External'!$DH$17:$DH$20</definedName>
    <definedName name="loans_general_payment_frequency_list" localSheetId="0" hidden="1">'[1]Loans - External'!$DH$17:$DH$20</definedName>
    <definedName name="loans_general_payment_frequency_list" localSheetId="4" hidden="1">'[2]Loans - External'!$DH$17:$DH$20</definedName>
    <definedName name="loans_general_payment_frequency_list" localSheetId="5" hidden="1">'[2]Loans - External'!$DH$17:$DH$20</definedName>
    <definedName name="loans_general_payment_frequency_list" localSheetId="3" hidden="1">'[2]Loans - External'!$DH$17:$DH$20</definedName>
    <definedName name="loans_general_payment_frequency_list" hidden="1">'[3]Loans - External'!$DH$17:$DH$20</definedName>
    <definedName name="Loans_general_years_list" localSheetId="1" hidden="1">'[1]Loans - External'!$BT$1:$BT$11</definedName>
    <definedName name="Loans_general_years_list" localSheetId="2" hidden="1">'[1]Loans - External'!$BT$1:$BT$11</definedName>
    <definedName name="Loans_general_years_list" localSheetId="0" hidden="1">'[1]Loans - External'!$BT$1:$BT$11</definedName>
    <definedName name="Loans_general_years_list" localSheetId="4" hidden="1">'[2]Loans - External'!$BT$1:$BT$11</definedName>
    <definedName name="Loans_general_years_list" localSheetId="5" hidden="1">'[2]Loans - External'!$BT$1:$BT$11</definedName>
    <definedName name="Loans_general_years_list" localSheetId="3" hidden="1">'[2]Loans - External'!$BT$1:$BT$11</definedName>
    <definedName name="Loans_general_years_list" hidden="1">'[3]Loans - External'!$BT$1:$BT$11</definedName>
    <definedName name="main_file_general" localSheetId="1" hidden="1">'[1]Cover Page'!$A$1</definedName>
    <definedName name="main_file_general" localSheetId="2" hidden="1">'[1]Cover Page'!$A$1</definedName>
    <definedName name="main_file_general" localSheetId="0" hidden="1">'[1]Cover Page'!$A$1</definedName>
    <definedName name="main_file_general" localSheetId="4" hidden="1">'[2]Cover Page'!$A$1</definedName>
    <definedName name="main_file_general" localSheetId="5" hidden="1">'[2]Cover Page'!$A$1</definedName>
    <definedName name="main_file_general" localSheetId="3" hidden="1">'[2]Cover Page'!$A$1</definedName>
    <definedName name="main_file_general" hidden="1">'[3]Cover Page'!$A$1</definedName>
    <definedName name="major_projects_dump_general" localSheetId="1" hidden="1">'[1]Major Projects dump'!$A$7</definedName>
    <definedName name="major_projects_dump_general" localSheetId="2" hidden="1">'[1]Major Projects dump'!$A$7</definedName>
    <definedName name="major_projects_dump_general" localSheetId="0" hidden="1">'[1]Major Projects dump'!$A$7</definedName>
    <definedName name="major_projects_dump_general" localSheetId="4" hidden="1">'[2]Major Projects dump'!$A$7</definedName>
    <definedName name="major_projects_dump_general" localSheetId="5" hidden="1">'[2]Major Projects dump'!$A$7</definedName>
    <definedName name="major_projects_dump_general" localSheetId="3" hidden="1">'[2]Major Projects dump'!$A$7</definedName>
    <definedName name="major_projects_dump_general" hidden="1">'[3]Major Projects dump'!$A$7</definedName>
    <definedName name="major_projects_dump_general_main" localSheetId="1" hidden="1">'[1]Major Projects dump'!$A$7</definedName>
    <definedName name="major_projects_dump_general_main" localSheetId="2" hidden="1">'[1]Major Projects dump'!$A$7</definedName>
    <definedName name="major_projects_dump_general_main" localSheetId="0" hidden="1">'[1]Major Projects dump'!$A$7</definedName>
    <definedName name="major_projects_dump_general_main" localSheetId="4" hidden="1">'[2]Major Projects dump'!$A$7</definedName>
    <definedName name="major_projects_dump_general_main" localSheetId="5" hidden="1">'[2]Major Projects dump'!$A$7</definedName>
    <definedName name="major_projects_dump_general_main" localSheetId="3" hidden="1">'[2]Major Projects dump'!$A$7</definedName>
    <definedName name="major_projects_dump_general_main" hidden="1">'[3]Major Projects dump'!$A$7</definedName>
    <definedName name="major_projects_summary_general" localSheetId="1" hidden="1">'[1]Major Projects summary'!$A$3</definedName>
    <definedName name="major_projects_summary_general" localSheetId="2" hidden="1">'[1]Major Projects summary'!$A$3</definedName>
    <definedName name="major_projects_summary_general" localSheetId="0" hidden="1">'[1]Major Projects summary'!$A$3</definedName>
    <definedName name="major_projects_summary_general" localSheetId="4" hidden="1">'[2]Major Projects summary'!$A$3</definedName>
    <definedName name="major_projects_summary_general" localSheetId="5" hidden="1">'[2]Major Projects summary'!$A$3</definedName>
    <definedName name="major_projects_summary_general" localSheetId="3" hidden="1">'[2]Major Projects summary'!$A$3</definedName>
    <definedName name="major_projects_summary_general" hidden="1">'[3]Major Projects summary'!$A$3</definedName>
    <definedName name="major_projects_summary_general_main" localSheetId="1" hidden="1">'[1]Major Projects summary'!$B$5</definedName>
    <definedName name="major_projects_summary_general_main" localSheetId="2" hidden="1">'[1]Major Projects summary'!$B$5</definedName>
    <definedName name="major_projects_summary_general_main" localSheetId="0" hidden="1">'[1]Major Projects summary'!$B$5</definedName>
    <definedName name="major_projects_summary_general_main" localSheetId="4" hidden="1">'[2]Major Projects summary'!$B$5</definedName>
    <definedName name="major_projects_summary_general_main" localSheetId="5" hidden="1">'[2]Major Projects summary'!$B$5</definedName>
    <definedName name="major_projects_summary_general_main" localSheetId="3" hidden="1">'[2]Major Projects summary'!$B$5</definedName>
    <definedName name="major_projects_summary_general_main" hidden="1">'[3]Major Projects summary'!$B$5</definedName>
    <definedName name="operating_expenses_budget_list_general" localSheetId="1" hidden="1">'[1]Budget Summary 1'!$D$35:$D$63</definedName>
    <definedName name="operating_expenses_budget_list_general" localSheetId="2" hidden="1">'[1]Budget Summary 1'!$D$35:$D$63</definedName>
    <definedName name="operating_expenses_budget_list_general" localSheetId="0" hidden="1">'[1]Budget Summary 1'!$D$35:$D$63</definedName>
    <definedName name="operating_expenses_budget_list_general" localSheetId="4" hidden="1">'[2]Budget Summary 1'!$D$35:$D$63</definedName>
    <definedName name="operating_expenses_budget_list_general" localSheetId="5" hidden="1">'[2]Budget Summary 1'!$D$35:$D$63</definedName>
    <definedName name="operating_expenses_budget_list_general" localSheetId="3" hidden="1">'[2]Budget Summary 1'!$D$35:$D$63</definedName>
    <definedName name="operating_expenses_budget_list_general" hidden="1">'[3]Budget Summary 1'!$D$35:$D$63</definedName>
    <definedName name="operating_income_budget_list_general" localSheetId="1" hidden="1">'[1]Budget Summary 1'!$D$9:$D$31</definedName>
    <definedName name="operating_income_budget_list_general" localSheetId="2" hidden="1">'[1]Budget Summary 1'!$D$9:$D$31</definedName>
    <definedName name="operating_income_budget_list_general" localSheetId="0" hidden="1">'[1]Budget Summary 1'!$D$9:$D$31</definedName>
    <definedName name="operating_income_budget_list_general" localSheetId="4" hidden="1">'[2]Budget Summary 1'!$D$9:$D$31</definedName>
    <definedName name="operating_income_budget_list_general" localSheetId="5" hidden="1">'[2]Budget Summary 1'!$D$9:$D$31</definedName>
    <definedName name="operating_income_budget_list_general" localSheetId="3" hidden="1">'[2]Budget Summary 1'!$D$9:$D$31</definedName>
    <definedName name="operating_income_budget_list_general" hidden="1">'[3]Budget Summary 1'!$D$9:$D$31</definedName>
    <definedName name="population_changes_general" localSheetId="1" hidden="1">'[1]Population Indexation'!$A$3</definedName>
    <definedName name="population_changes_general" localSheetId="2" hidden="1">'[1]Population Indexation'!$A$3</definedName>
    <definedName name="population_changes_general" localSheetId="0" hidden="1">'[1]Population Indexation'!$A$3</definedName>
    <definedName name="population_changes_general" localSheetId="4" hidden="1">'[2]Population Indexation'!$A$3</definedName>
    <definedName name="population_changes_general" localSheetId="5" hidden="1">'[2]Population Indexation'!$A$3</definedName>
    <definedName name="population_changes_general" localSheetId="3" hidden="1">'[2]Population Indexation'!$A$3</definedName>
    <definedName name="population_changes_general" hidden="1">'[3]Population Indexation'!$A$3</definedName>
    <definedName name="primary_statement_comparison_general_main" localSheetId="1" hidden="1">'[1]TY-LY Comparison'!$A$3</definedName>
    <definedName name="primary_statement_comparison_general_main" localSheetId="2" hidden="1">'[1]TY-LY Comparison'!$A$3</definedName>
    <definedName name="primary_statement_comparison_general_main" localSheetId="0" hidden="1">'[1]TY-LY Comparison'!$A$3</definedName>
    <definedName name="primary_statement_comparison_general_main" localSheetId="4" hidden="1">'[2]TY-LY Comparison'!$A$3</definedName>
    <definedName name="primary_statement_comparison_general_main" localSheetId="5" hidden="1">'[2]TY-LY Comparison'!$A$3</definedName>
    <definedName name="primary_statement_comparison_general_main" localSheetId="3" hidden="1">'[2]TY-LY Comparison'!$A$3</definedName>
    <definedName name="primary_statement_comparison_general_main" hidden="1">'[3]TY-LY Comparison'!$A$3</definedName>
    <definedName name="_xlnm.Print_Area" localSheetId="1">'Option 1 - Bal Sheet'!$A$1:$K$40</definedName>
    <definedName name="_xlnm.Print_Area" localSheetId="2">'Option 1 - Cash Flow'!$A$1:$K$45</definedName>
    <definedName name="_xlnm.Print_Area" localSheetId="0">'Option 1 - Inc Stmt'!$B$1:$L$28</definedName>
    <definedName name="_xlnm.Print_Area" localSheetId="4">'Option 2 - Bal Sheet'!$A$1:$K$40</definedName>
    <definedName name="_xlnm.Print_Area" localSheetId="5">'Option 2 - Cash Flow'!$A$1:$K$45</definedName>
    <definedName name="_xlnm.Print_Area" localSheetId="3">'Option 2 - Inc Stmt'!$B$1:$L$28</definedName>
    <definedName name="_xlnm.Print_Area" localSheetId="7">'Option 3 - Bal Sheet'!$A$1:$K$40</definedName>
    <definedName name="_xlnm.Print_Area" localSheetId="8">'Option 3 - Cash Flow'!$A$1:$K$45</definedName>
    <definedName name="_xlnm.Print_Area" localSheetId="6">'Option 3 - Inc Stmt'!$B$1:$L$28</definedName>
    <definedName name="RE_Dev_summary_general" localSheetId="1" hidden="1">'[1]RE Dev Summary'!$A$3</definedName>
    <definedName name="RE_Dev_summary_general" localSheetId="2" hidden="1">'[1]RE Dev Summary'!$A$3</definedName>
    <definedName name="RE_Dev_summary_general" localSheetId="0" hidden="1">'[1]RE Dev Summary'!$A$3</definedName>
    <definedName name="RE_Dev_summary_general" localSheetId="4" hidden="1">'[2]RE Dev Summary'!$A$3</definedName>
    <definedName name="RE_Dev_summary_general" localSheetId="5" hidden="1">'[2]RE Dev Summary'!$A$3</definedName>
    <definedName name="RE_Dev_summary_general" localSheetId="3" hidden="1">'[2]RE Dev Summary'!$A$3</definedName>
    <definedName name="RE_Dev_summary_general" hidden="1">'[3]RE Dev Summary'!$A$3</definedName>
    <definedName name="RE_summary_general_main" localSheetId="1" hidden="1">'[1]RE Dev Summary'!$C$9</definedName>
    <definedName name="RE_summary_general_main" localSheetId="2" hidden="1">'[1]RE Dev Summary'!$C$9</definedName>
    <definedName name="RE_summary_general_main" localSheetId="0" hidden="1">'[1]RE Dev Summary'!$C$9</definedName>
    <definedName name="RE_summary_general_main" localSheetId="4" hidden="1">'[2]RE Dev Summary'!$C$9</definedName>
    <definedName name="RE_summary_general_main" localSheetId="5" hidden="1">'[2]RE Dev Summary'!$C$9</definedName>
    <definedName name="RE_summary_general_main" localSheetId="3" hidden="1">'[2]RE Dev Summary'!$C$9</definedName>
    <definedName name="RE_summary_general_main" hidden="1">'[3]RE Dev Summary'!$C$9</definedName>
    <definedName name="reserve_schedule_general_updated" localSheetId="1" hidden="1">'[1]Internal Reserves'!$B$131</definedName>
    <definedName name="reserve_schedule_general_updated" localSheetId="2" hidden="1">'[1]Internal Reserves'!$B$131</definedName>
    <definedName name="reserve_schedule_general_updated" localSheetId="0" hidden="1">'[1]Internal Reserves'!$B$131</definedName>
    <definedName name="reserve_schedule_general_updated" localSheetId="4" hidden="1">'[2]Internal Reserves'!$B$131</definedName>
    <definedName name="reserve_schedule_general_updated" localSheetId="5" hidden="1">'[2]Internal Reserves'!$B$131</definedName>
    <definedName name="reserve_schedule_general_updated" localSheetId="3" hidden="1">'[2]Internal Reserves'!$B$131</definedName>
    <definedName name="reserve_schedule_general_updated" hidden="1">'[3]Internal Reserves'!$B$131</definedName>
    <definedName name="reserves_all_list_general" localSheetId="1" hidden="1">'[1]Internal Reserves'!$B$802:$B$841</definedName>
    <definedName name="reserves_all_list_general" localSheetId="2" hidden="1">'[1]Internal Reserves'!$B$802:$B$841</definedName>
    <definedName name="reserves_all_list_general" localSheetId="0" hidden="1">'[1]Internal Reserves'!$B$802:$B$841</definedName>
    <definedName name="reserves_all_list_general" localSheetId="4" hidden="1">'[2]Internal Reserves'!$B$802:$B$841</definedName>
    <definedName name="reserves_all_list_general" localSheetId="5" hidden="1">'[2]Internal Reserves'!$B$802:$B$841</definedName>
    <definedName name="reserves_all_list_general" localSheetId="3" hidden="1">'[2]Internal Reserves'!$B$802:$B$841</definedName>
    <definedName name="reserves_all_list_general" hidden="1">'[3]Internal Reserves'!$B$802:$B$841</definedName>
    <definedName name="reserves_all_list_general_dev_contr" localSheetId="1" hidden="1">'[1]Internal Reserves'!$B$802</definedName>
    <definedName name="reserves_all_list_general_dev_contr" localSheetId="2" hidden="1">'[1]Internal Reserves'!$B$802</definedName>
    <definedName name="reserves_all_list_general_dev_contr" localSheetId="0" hidden="1">'[1]Internal Reserves'!$B$802</definedName>
    <definedName name="reserves_all_list_general_dev_contr" localSheetId="4" hidden="1">'[2]Internal Reserves'!$B$802</definedName>
    <definedName name="reserves_all_list_general_dev_contr" localSheetId="5" hidden="1">'[2]Internal Reserves'!$B$802</definedName>
    <definedName name="reserves_all_list_general_dev_contr" localSheetId="3" hidden="1">'[2]Internal Reserves'!$B$802</definedName>
    <definedName name="reserves_all_list_general_dev_contr" hidden="1">'[3]Internal Reserves'!$B$802</definedName>
    <definedName name="reserves_external_general_main" localSheetId="1" hidden="1">'[1]External Reserves'!$B$3</definedName>
    <definedName name="reserves_external_general_main" localSheetId="2" hidden="1">'[1]External Reserves'!$B$3</definedName>
    <definedName name="reserves_external_general_main" localSheetId="0" hidden="1">'[1]External Reserves'!$B$3</definedName>
    <definedName name="reserves_external_general_main" localSheetId="4" hidden="1">'[2]External Reserves'!$B$3</definedName>
    <definedName name="reserves_external_general_main" localSheetId="5" hidden="1">'[2]External Reserves'!$B$3</definedName>
    <definedName name="reserves_external_general_main" localSheetId="3" hidden="1">'[2]External Reserves'!$B$3</definedName>
    <definedName name="reserves_external_general_main" hidden="1">'[3]External Reserves'!$B$3</definedName>
    <definedName name="reserves_internal_general_main" localSheetId="1" hidden="1">'[1]Internal Reserves'!$B$4</definedName>
    <definedName name="reserves_internal_general_main" localSheetId="2" hidden="1">'[1]Internal Reserves'!$B$4</definedName>
    <definedName name="reserves_internal_general_main" localSheetId="0" hidden="1">'[1]Internal Reserves'!$B$4</definedName>
    <definedName name="reserves_internal_general_main" localSheetId="4" hidden="1">'[2]Internal Reserves'!$B$4</definedName>
    <definedName name="reserves_internal_general_main" localSheetId="5" hidden="1">'[2]Internal Reserves'!$B$4</definedName>
    <definedName name="reserves_internal_general_main" localSheetId="3" hidden="1">'[2]Internal Reserves'!$B$4</definedName>
    <definedName name="reserves_internal_general_main" hidden="1">'[3]Internal Reserves'!$B$4</definedName>
    <definedName name="S94_Plans_general_list" localSheetId="1" hidden="1">'[1]S94 Plans'!$A$7:$A$12</definedName>
    <definedName name="S94_Plans_general_list" localSheetId="2" hidden="1">'[1]S94 Plans'!$A$7:$A$12</definedName>
    <definedName name="S94_Plans_general_list" localSheetId="0" hidden="1">'[1]S94 Plans'!$A$7:$A$12</definedName>
    <definedName name="S94_Plans_general_list" localSheetId="4" hidden="1">'[2]S94 Plans'!$A$7:$A$12</definedName>
    <definedName name="S94_Plans_general_list" localSheetId="5" hidden="1">'[2]S94 Plans'!$A$7:$A$12</definedName>
    <definedName name="S94_Plans_general_list" localSheetId="3" hidden="1">'[2]S94 Plans'!$A$7:$A$12</definedName>
    <definedName name="S94_Plans_general_list" hidden="1">'[3]S94 Plans'!$A$7:$A$12</definedName>
    <definedName name="S94_Plans_general_list_all" localSheetId="1" hidden="1">'[1]S94 Plans'!$A$7:$B$12</definedName>
    <definedName name="S94_Plans_general_list_all" localSheetId="2" hidden="1">'[1]S94 Plans'!$A$7:$B$12</definedName>
    <definedName name="S94_Plans_general_list_all" localSheetId="0" hidden="1">'[1]S94 Plans'!$A$7:$B$12</definedName>
    <definedName name="S94_Plans_general_list_all" localSheetId="4" hidden="1">'[2]S94 Plans'!$A$7:$B$12</definedName>
    <definedName name="S94_Plans_general_list_all" localSheetId="5" hidden="1">'[2]S94 Plans'!$A$7:$B$12</definedName>
    <definedName name="S94_Plans_general_list_all" localSheetId="3" hidden="1">'[2]S94 Plans'!$A$7:$B$12</definedName>
    <definedName name="S94_Plans_general_list_all" hidden="1">'[3]S94 Plans'!$A$7:$B$12</definedName>
    <definedName name="S94_summary_general" localSheetId="1" hidden="1">'[1]S94 - Plan Summary'!$A$3</definedName>
    <definedName name="S94_summary_general" localSheetId="2" hidden="1">'[1]S94 - Plan Summary'!$A$3</definedName>
    <definedName name="S94_summary_general" localSheetId="0" hidden="1">'[1]S94 - Plan Summary'!$A$3</definedName>
    <definedName name="S94_summary_general" localSheetId="4" hidden="1">'[2]S94 - Plan Summary'!$A$3</definedName>
    <definedName name="S94_summary_general" localSheetId="5" hidden="1">'[2]S94 - Plan Summary'!$A$3</definedName>
    <definedName name="S94_summary_general" localSheetId="3" hidden="1">'[2]S94 - Plan Summary'!$A$3</definedName>
    <definedName name="S94_summary_general" hidden="1">'[3]S94 - Plan Summary'!$A$3</definedName>
    <definedName name="scenarios_general_main" localSheetId="1" hidden="1">[1]Scenarios!$A$4</definedName>
    <definedName name="scenarios_general_main" localSheetId="2" hidden="1">[1]Scenarios!$A$4</definedName>
    <definedName name="scenarios_general_main" localSheetId="0" hidden="1">[1]Scenarios!$A$4</definedName>
    <definedName name="scenarios_general_main" localSheetId="4" hidden="1">[2]Scenarios!$A$4</definedName>
    <definedName name="scenarios_general_main" localSheetId="5" hidden="1">[2]Scenarios!$A$4</definedName>
    <definedName name="scenarios_general_main" localSheetId="3" hidden="1">[2]Scenarios!$A$4</definedName>
    <definedName name="scenarios_general_main" hidden="1">[3]Scenarios!$A$4</definedName>
    <definedName name="Starting_year_general" localSheetId="1" hidden="1">[1]year!$E$5</definedName>
    <definedName name="Starting_year_general" localSheetId="2" hidden="1">[1]year!$E$5</definedName>
    <definedName name="Starting_year_general" localSheetId="0" hidden="1">[1]year!$E$5</definedName>
    <definedName name="Starting_year_general" localSheetId="4" hidden="1">[2]year!$E$5</definedName>
    <definedName name="Starting_year_general" localSheetId="5" hidden="1">[2]year!$E$5</definedName>
    <definedName name="Starting_year_general" localSheetId="3" hidden="1">[2]year!$E$5</definedName>
    <definedName name="Starting_year_general" hidden="1">[3]year!$E$5</definedName>
    <definedName name="target_percent_general_main" localSheetId="1" hidden="1">'[1]Target %'!$A$3</definedName>
    <definedName name="target_percent_general_main" localSheetId="2" hidden="1">'[1]Target %'!$A$3</definedName>
    <definedName name="target_percent_general_main" localSheetId="0" hidden="1">'[1]Target %'!$A$3</definedName>
    <definedName name="target_percent_general_main" localSheetId="4" hidden="1">'[2]Target %'!$A$3</definedName>
    <definedName name="target_percent_general_main" localSheetId="5" hidden="1">'[2]Target %'!$A$3</definedName>
    <definedName name="target_percent_general_main" localSheetId="3" hidden="1">'[2]Target %'!$A$3</definedName>
    <definedName name="target_percent_general_main" hidden="1">'[3]Target %'!$A$3</definedName>
    <definedName name="working_capital_general_main" localSheetId="1" hidden="1">'[1]Working Capital'!$A$3</definedName>
    <definedName name="working_capital_general_main" localSheetId="2" hidden="1">'[1]Working Capital'!$A$3</definedName>
    <definedName name="working_capital_general_main" localSheetId="0" hidden="1">'[1]Working Capital'!$A$3</definedName>
    <definedName name="working_capital_general_main" localSheetId="4" hidden="1">'[2]Working Capital'!$A$3</definedName>
    <definedName name="working_capital_general_main" localSheetId="5" hidden="1">'[2]Working Capital'!$A$3</definedName>
    <definedName name="working_capital_general_main" localSheetId="3" hidden="1">'[2]Working Capital'!$A$3</definedName>
    <definedName name="working_capital_general_main" hidden="1">'[3]Working Capital'!$A$3</definedName>
    <definedName name="writing_errors_general" localSheetId="1" hidden="1">'[1]writing errors'!$A$1</definedName>
    <definedName name="writing_errors_general" localSheetId="2" hidden="1">'[1]writing errors'!$A$1</definedName>
    <definedName name="writing_errors_general" localSheetId="0" hidden="1">'[1]writing errors'!$A$1</definedName>
    <definedName name="writing_errors_general" localSheetId="4" hidden="1">'[2]writing errors'!$A$1</definedName>
    <definedName name="writing_errors_general" localSheetId="5" hidden="1">'[2]writing errors'!$A$1</definedName>
    <definedName name="writing_errors_general" localSheetId="3" hidden="1">'[2]writing errors'!$A$1</definedName>
    <definedName name="writing_errors_general" hidden="1">'[3]writing errors'!$A$1</definedName>
  </definedNames>
  <calcPr calcId="145621"/>
</workbook>
</file>

<file path=xl/calcChain.xml><?xml version="1.0" encoding="utf-8"?>
<calcChain xmlns="http://schemas.openxmlformats.org/spreadsheetml/2006/main">
  <c r="M17" i="9" l="1"/>
  <c r="Z4" i="9"/>
  <c r="Y4" i="9"/>
  <c r="V4" i="9"/>
  <c r="R4" i="9"/>
  <c r="Q4" i="9"/>
  <c r="AA4" i="9"/>
  <c r="X4" i="9"/>
  <c r="W4" i="9"/>
  <c r="U4" i="9"/>
  <c r="T4" i="9"/>
  <c r="S4" i="9"/>
  <c r="A249" i="7"/>
  <c r="A175" i="7"/>
  <c r="A171" i="7"/>
  <c r="A21" i="7"/>
  <c r="AY21" i="7" s="1"/>
  <c r="A20" i="7"/>
  <c r="BH20" i="7" s="1"/>
  <c r="A19" i="7"/>
  <c r="BG19" i="7" s="1"/>
  <c r="A18" i="7"/>
  <c r="BG18" i="7" s="1"/>
  <c r="A17" i="7"/>
  <c r="BI17" i="7" s="1"/>
  <c r="A13" i="7"/>
  <c r="BA13" i="7" s="1"/>
  <c r="A12" i="7"/>
  <c r="BE12" i="7" s="1"/>
  <c r="A11" i="7"/>
  <c r="BG11" i="7" s="1"/>
  <c r="A10" i="7"/>
  <c r="BE10" i="7" s="1"/>
  <c r="CE10" i="7" s="1"/>
  <c r="DE10" i="7" s="1"/>
  <c r="A9" i="7"/>
  <c r="BI9" i="7" s="1"/>
  <c r="A8" i="7"/>
  <c r="BF8" i="7" s="1"/>
  <c r="BG5" i="7"/>
  <c r="CG5" i="7" s="1"/>
  <c r="DG5" i="7" s="1"/>
  <c r="BE5" i="7"/>
  <c r="CE5" i="7" s="1"/>
  <c r="DE5" i="7" s="1"/>
  <c r="BD5" i="7"/>
  <c r="CD5" i="7" s="1"/>
  <c r="DD5" i="7" s="1"/>
  <c r="AY5" i="7"/>
  <c r="BY5" i="7" s="1"/>
  <c r="CY5" i="7" s="1"/>
  <c r="Y4" i="7"/>
  <c r="X4" i="7"/>
  <c r="U4" i="7"/>
  <c r="T4" i="7"/>
  <c r="Q4" i="7"/>
  <c r="P4" i="7"/>
  <c r="BH5" i="7"/>
  <c r="CH5" i="7" s="1"/>
  <c r="DH5" i="7" s="1"/>
  <c r="BF5" i="7"/>
  <c r="CF5" i="7" s="1"/>
  <c r="DF5" i="7" s="1"/>
  <c r="V4" i="7"/>
  <c r="BC5" i="7"/>
  <c r="CC5" i="7" s="1"/>
  <c r="DC5" i="7" s="1"/>
  <c r="S4" i="7"/>
  <c r="AZ5" i="7"/>
  <c r="BZ5" i="7" s="1"/>
  <c r="CZ5" i="7" s="1"/>
  <c r="BA9" i="7" l="1"/>
  <c r="BB9" i="7"/>
  <c r="BH19" i="7"/>
  <c r="BC20" i="7"/>
  <c r="BI19" i="7"/>
  <c r="BF11" i="7"/>
  <c r="W11" i="7" s="1"/>
  <c r="BC9" i="7"/>
  <c r="CC9" i="7" s="1"/>
  <c r="DC9" i="7" s="1"/>
  <c r="BD10" i="7"/>
  <c r="CD10" i="7" s="1"/>
  <c r="DD10" i="7" s="1"/>
  <c r="BC18" i="7"/>
  <c r="BA10" i="7"/>
  <c r="R10" i="7" s="1"/>
  <c r="BB13" i="7"/>
  <c r="CB13" i="7" s="1"/>
  <c r="DB13" i="7" s="1"/>
  <c r="BI12" i="7"/>
  <c r="CI12" i="7" s="1"/>
  <c r="DI12" i="7" s="1"/>
  <c r="BG10" i="7"/>
  <c r="CG10" i="7" s="1"/>
  <c r="DG10" i="7" s="1"/>
  <c r="CA13" i="7"/>
  <c r="DA13" i="7" s="1"/>
  <c r="R13" i="7"/>
  <c r="CI9" i="7"/>
  <c r="DI9" i="7" s="1"/>
  <c r="Z9" i="7"/>
  <c r="BD9" i="7"/>
  <c r="U9" i="7" s="1"/>
  <c r="BF13" i="7"/>
  <c r="CF13" i="7" s="1"/>
  <c r="DF13" i="7" s="1"/>
  <c r="AZ19" i="7"/>
  <c r="BB20" i="7"/>
  <c r="BD13" i="7"/>
  <c r="U13" i="7" s="1"/>
  <c r="BE13" i="7"/>
  <c r="CE13" i="7" s="1"/>
  <c r="DE13" i="7" s="1"/>
  <c r="BA19" i="7"/>
  <c r="BH9" i="7"/>
  <c r="Y9" i="7" s="1"/>
  <c r="BC12" i="7"/>
  <c r="CC12" i="7" s="1"/>
  <c r="DC12" i="7" s="1"/>
  <c r="AZ13" i="7"/>
  <c r="Q13" i="7" s="1"/>
  <c r="BD17" i="7"/>
  <c r="BE19" i="7"/>
  <c r="BE9" i="7"/>
  <c r="BA12" i="7"/>
  <c r="R12" i="7" s="1"/>
  <c r="BH13" i="7"/>
  <c r="Y13" i="7" s="1"/>
  <c r="BF9" i="7"/>
  <c r="BB12" i="7"/>
  <c r="BI13" i="7"/>
  <c r="BB17" i="7"/>
  <c r="BD19" i="7"/>
  <c r="BF20" i="7"/>
  <c r="AZ9" i="7"/>
  <c r="Q9" i="7" s="1"/>
  <c r="BG12" i="7"/>
  <c r="BF19" i="7"/>
  <c r="BB8" i="7"/>
  <c r="V10" i="7"/>
  <c r="BI21" i="7"/>
  <c r="BA21" i="7"/>
  <c r="BH21" i="7"/>
  <c r="AZ21" i="7"/>
  <c r="BE21" i="7"/>
  <c r="BF21" i="7"/>
  <c r="BG21" i="7"/>
  <c r="BD21" i="7"/>
  <c r="BB21" i="7"/>
  <c r="BC21" i="7"/>
  <c r="BI11" i="7"/>
  <c r="BA11" i="7"/>
  <c r="BE11" i="7"/>
  <c r="BD11" i="7"/>
  <c r="BC11" i="7"/>
  <c r="AZ11" i="7"/>
  <c r="AY11" i="7"/>
  <c r="BH11" i="7"/>
  <c r="Y11" i="7" s="1"/>
  <c r="BB11" i="7"/>
  <c r="S11" i="7" s="1"/>
  <c r="CG18" i="7"/>
  <c r="DG18" i="7" s="1"/>
  <c r="BH8" i="7"/>
  <c r="AZ8" i="7"/>
  <c r="BI8" i="7"/>
  <c r="AY8" i="7"/>
  <c r="BG8" i="7"/>
  <c r="BE8" i="7"/>
  <c r="BC8" i="7"/>
  <c r="BD8" i="7"/>
  <c r="BA5" i="7"/>
  <c r="CA5" i="7" s="1"/>
  <c r="DA5" i="7" s="1"/>
  <c r="R4" i="7"/>
  <c r="BI5" i="7"/>
  <c r="CI5" i="7" s="1"/>
  <c r="DI5" i="7" s="1"/>
  <c r="AB4" i="7"/>
  <c r="Z4" i="7"/>
  <c r="R9" i="7"/>
  <c r="T12" i="7"/>
  <c r="W4" i="7"/>
  <c r="BA8" i="7"/>
  <c r="BJ39" i="7"/>
  <c r="BK39" i="7" s="1"/>
  <c r="BL39" i="7" s="1"/>
  <c r="BM39" i="7" s="1"/>
  <c r="BN39" i="7" s="1"/>
  <c r="BO39" i="7" s="1"/>
  <c r="BP39" i="7" s="1"/>
  <c r="BQ39" i="7" s="1"/>
  <c r="BR39" i="7" s="1"/>
  <c r="BS39" i="7" s="1"/>
  <c r="AB39" i="7"/>
  <c r="AC39" i="7" s="1"/>
  <c r="AD39" i="7" s="1"/>
  <c r="AE39" i="7" s="1"/>
  <c r="AF39" i="7" s="1"/>
  <c r="AG39" i="7" s="1"/>
  <c r="AH39" i="7" s="1"/>
  <c r="AI39" i="7" s="1"/>
  <c r="AJ39" i="7" s="1"/>
  <c r="AK39" i="7" s="1"/>
  <c r="BB5" i="7"/>
  <c r="CB5" i="7" s="1"/>
  <c r="DB5" i="7" s="1"/>
  <c r="CA9" i="7"/>
  <c r="DA9" i="7" s="1"/>
  <c r="S9" i="7"/>
  <c r="CB9" i="7"/>
  <c r="DB9" i="7" s="1"/>
  <c r="BE17" i="7"/>
  <c r="BI18" i="7"/>
  <c r="BA18" i="7"/>
  <c r="CA18" i="7" s="1"/>
  <c r="DA18" i="7" s="1"/>
  <c r="BH18" i="7"/>
  <c r="AZ18" i="7"/>
  <c r="BE18" i="7"/>
  <c r="AY10" i="7"/>
  <c r="BY10" i="7" s="1"/>
  <c r="CY10" i="7" s="1"/>
  <c r="BH10" i="7"/>
  <c r="CH10" i="7" s="1"/>
  <c r="DH10" i="7" s="1"/>
  <c r="BH17" i="7"/>
  <c r="AY18" i="7"/>
  <c r="BG20" i="7"/>
  <c r="AB83" i="7"/>
  <c r="AC83" i="7" s="1"/>
  <c r="AD83" i="7" s="1"/>
  <c r="AE83" i="7" s="1"/>
  <c r="AF83" i="7" s="1"/>
  <c r="AG83" i="7" s="1"/>
  <c r="AH83" i="7" s="1"/>
  <c r="AI83" i="7" s="1"/>
  <c r="AJ83" i="7" s="1"/>
  <c r="AK83" i="7" s="1"/>
  <c r="AZ10" i="7"/>
  <c r="BZ10" i="7" s="1"/>
  <c r="CZ10" i="7" s="1"/>
  <c r="BI10" i="7"/>
  <c r="Z10" i="7" s="1"/>
  <c r="BH12" i="7"/>
  <c r="Y12" i="7" s="1"/>
  <c r="AZ12" i="7"/>
  <c r="BD12" i="7"/>
  <c r="CD12" i="7" s="1"/>
  <c r="DD12" i="7" s="1"/>
  <c r="BF12" i="7"/>
  <c r="BB18" i="7"/>
  <c r="BG17" i="7"/>
  <c r="AY17" i="7"/>
  <c r="BF17" i="7"/>
  <c r="BC17" i="7"/>
  <c r="CC17" i="7" s="1"/>
  <c r="AZ17" i="7"/>
  <c r="BZ17" i="7" s="1"/>
  <c r="BD18" i="7"/>
  <c r="BE20" i="7"/>
  <c r="BD20" i="7"/>
  <c r="BI20" i="7"/>
  <c r="BA20" i="7"/>
  <c r="AY20" i="7"/>
  <c r="AB84" i="7"/>
  <c r="AC84" i="7" s="1"/>
  <c r="AD84" i="7" s="1"/>
  <c r="AE84" i="7" s="1"/>
  <c r="AF84" i="7" s="1"/>
  <c r="AG84" i="7" s="1"/>
  <c r="AH84" i="7" s="1"/>
  <c r="AI84" i="7" s="1"/>
  <c r="AJ84" i="7" s="1"/>
  <c r="AK84" i="7" s="1"/>
  <c r="BF10" i="7"/>
  <c r="CF10" i="7" s="1"/>
  <c r="DF10" i="7" s="1"/>
  <c r="BB10" i="7"/>
  <c r="CB10" i="7" s="1"/>
  <c r="DB10" i="7" s="1"/>
  <c r="BC10" i="7"/>
  <c r="CC10" i="7" s="1"/>
  <c r="DC10" i="7" s="1"/>
  <c r="AY12" i="7"/>
  <c r="BY12" i="7" s="1"/>
  <c r="CY12" i="7" s="1"/>
  <c r="BA17" i="7"/>
  <c r="BF18" i="7"/>
  <c r="CF18" i="7" s="1"/>
  <c r="DF18" i="7" s="1"/>
  <c r="AZ20" i="7"/>
  <c r="AY9" i="7"/>
  <c r="P9" i="7" s="1"/>
  <c r="BG9" i="7"/>
  <c r="CG9" i="7" s="1"/>
  <c r="DG9" i="7" s="1"/>
  <c r="BC13" i="7"/>
  <c r="AY19" i="7"/>
  <c r="BY19" i="7" s="1"/>
  <c r="CY19" i="7" s="1"/>
  <c r="BB19" i="7"/>
  <c r="AY13" i="7"/>
  <c r="P13" i="7" s="1"/>
  <c r="BG13" i="7"/>
  <c r="CG13" i="7" s="1"/>
  <c r="DG13" i="7" s="1"/>
  <c r="BC19" i="7"/>
  <c r="T9" i="7" l="1"/>
  <c r="CF11" i="7"/>
  <c r="DF11" i="7" s="1"/>
  <c r="Z12" i="7"/>
  <c r="CH9" i="7"/>
  <c r="DH9" i="7" s="1"/>
  <c r="CA10" i="7"/>
  <c r="DA10" i="7" s="1"/>
  <c r="CH11" i="7"/>
  <c r="DH11" i="7" s="1"/>
  <c r="CD9" i="7"/>
  <c r="DD9" i="7" s="1"/>
  <c r="CB11" i="7"/>
  <c r="DB11" i="7" s="1"/>
  <c r="V13" i="7"/>
  <c r="P12" i="7"/>
  <c r="BZ9" i="7"/>
  <c r="CZ9" i="7" s="1"/>
  <c r="Q10" i="7"/>
  <c r="CH12" i="7"/>
  <c r="DH12" i="7" s="1"/>
  <c r="S13" i="7"/>
  <c r="CD13" i="7"/>
  <c r="DD13" i="7" s="1"/>
  <c r="CI10" i="7"/>
  <c r="DI10" i="7" s="1"/>
  <c r="CA12" i="7"/>
  <c r="DA12" i="7" s="1"/>
  <c r="CI13" i="7"/>
  <c r="DI13" i="7" s="1"/>
  <c r="Z13" i="7"/>
  <c r="AZ14" i="7"/>
  <c r="CH13" i="7"/>
  <c r="DH13" i="7" s="1"/>
  <c r="W9" i="7"/>
  <c r="CF9" i="7"/>
  <c r="DF9" i="7" s="1"/>
  <c r="BF14" i="7"/>
  <c r="BZ13" i="7"/>
  <c r="CZ13" i="7" s="1"/>
  <c r="W13" i="7"/>
  <c r="BY13" i="7"/>
  <c r="CY13" i="7" s="1"/>
  <c r="CC11" i="7"/>
  <c r="DC11" i="7" s="1"/>
  <c r="T11" i="7"/>
  <c r="CB21" i="7"/>
  <c r="DB21" i="7" s="1"/>
  <c r="CZ17" i="7"/>
  <c r="X9" i="7"/>
  <c r="BA22" i="7"/>
  <c r="CE9" i="7"/>
  <c r="DE9" i="7" s="1"/>
  <c r="V9" i="7"/>
  <c r="CF17" i="7"/>
  <c r="X12" i="7"/>
  <c r="CG12" i="7"/>
  <c r="DG12" i="7" s="1"/>
  <c r="CI18" i="7"/>
  <c r="DI18" i="7" s="1"/>
  <c r="Z8" i="7"/>
  <c r="CI8" i="7"/>
  <c r="R11" i="7"/>
  <c r="CA11" i="7"/>
  <c r="DA11" i="7" s="1"/>
  <c r="CF21" i="7"/>
  <c r="DF21" i="7" s="1"/>
  <c r="X10" i="7"/>
  <c r="CG17" i="7"/>
  <c r="S12" i="7"/>
  <c r="CB12" i="7"/>
  <c r="DB12" i="7" s="1"/>
  <c r="S10" i="7"/>
  <c r="BZ18" i="7"/>
  <c r="CZ18" i="7" s="1"/>
  <c r="BA14" i="7"/>
  <c r="BH14" i="7"/>
  <c r="U8" i="7"/>
  <c r="CD8" i="7"/>
  <c r="CC21" i="7"/>
  <c r="DC21" i="7" s="1"/>
  <c r="BB22" i="7"/>
  <c r="CE8" i="7"/>
  <c r="V8" i="7"/>
  <c r="Q8" i="7"/>
  <c r="BZ8" i="7"/>
  <c r="Y10" i="7"/>
  <c r="AC4" i="7"/>
  <c r="BJ5" i="7"/>
  <c r="CJ5" i="7" s="1"/>
  <c r="DJ5" i="7" s="1"/>
  <c r="CE18" i="7"/>
  <c r="DE18" i="7" s="1"/>
  <c r="CB18" i="7"/>
  <c r="DB18" i="7" s="1"/>
  <c r="CA17" i="7"/>
  <c r="U12" i="7"/>
  <c r="CH18" i="7"/>
  <c r="DH18" i="7" s="1"/>
  <c r="P10" i="7"/>
  <c r="CI21" i="7"/>
  <c r="DI21" i="7" s="1"/>
  <c r="P8" i="7"/>
  <c r="BY8" i="7"/>
  <c r="CB8" i="7"/>
  <c r="S8" i="7"/>
  <c r="U11" i="7"/>
  <c r="CD11" i="7"/>
  <c r="DD11" i="7" s="1"/>
  <c r="X11" i="7"/>
  <c r="CG11" i="7"/>
  <c r="DG11" i="7" s="1"/>
  <c r="CA21" i="7"/>
  <c r="DA21" i="7" s="1"/>
  <c r="CE21" i="7"/>
  <c r="DE21" i="7" s="1"/>
  <c r="BZ21" i="7"/>
  <c r="CZ21" i="7" s="1"/>
  <c r="DC17" i="7"/>
  <c r="CH17" i="7"/>
  <c r="CD18" i="7"/>
  <c r="DD18" i="7" s="1"/>
  <c r="CH21" i="7"/>
  <c r="DH21" i="7" s="1"/>
  <c r="BY18" i="7"/>
  <c r="CY18" i="7" s="1"/>
  <c r="CE17" i="7"/>
  <c r="BY9" i="7"/>
  <c r="CY9" i="7" s="1"/>
  <c r="CH8" i="7"/>
  <c r="Y8" i="7"/>
  <c r="BY11" i="7"/>
  <c r="CY11" i="7" s="1"/>
  <c r="P11" i="7"/>
  <c r="T13" i="7"/>
  <c r="CC13" i="7"/>
  <c r="DC13" i="7" s="1"/>
  <c r="P22" i="7"/>
  <c r="BY17" i="7"/>
  <c r="U10" i="7"/>
  <c r="CC18" i="7"/>
  <c r="DC18" i="7" s="1"/>
  <c r="BE22" i="7"/>
  <c r="BD14" i="7"/>
  <c r="T8" i="7"/>
  <c r="CC8" i="7"/>
  <c r="CI11" i="7"/>
  <c r="DI11" i="7" s="1"/>
  <c r="Z11" i="7"/>
  <c r="V11" i="7"/>
  <c r="CE11" i="7"/>
  <c r="DE11" i="7" s="1"/>
  <c r="BY21" i="7"/>
  <c r="CY21" i="7" s="1"/>
  <c r="CG21" i="7"/>
  <c r="DG21" i="7" s="1"/>
  <c r="CD21" i="7"/>
  <c r="DD21" i="7" s="1"/>
  <c r="BF22" i="7"/>
  <c r="Q12" i="7"/>
  <c r="BZ12" i="7"/>
  <c r="CZ12" i="7" s="1"/>
  <c r="Q11" i="7"/>
  <c r="BZ11" i="7"/>
  <c r="CZ11" i="7" s="1"/>
  <c r="X13" i="7"/>
  <c r="CF8" i="7"/>
  <c r="W8" i="7"/>
  <c r="BY20" i="7"/>
  <c r="CY20" i="7" s="1"/>
  <c r="W10" i="7"/>
  <c r="CI17" i="7"/>
  <c r="CF12" i="7"/>
  <c r="DF12" i="7" s="1"/>
  <c r="W12" i="7"/>
  <c r="T10" i="7"/>
  <c r="CB17" i="7"/>
  <c r="CE12" i="7"/>
  <c r="DE12" i="7" s="1"/>
  <c r="V12" i="7"/>
  <c r="CD17" i="7"/>
  <c r="CG8" i="7"/>
  <c r="X8" i="7"/>
  <c r="AY14" i="7"/>
  <c r="R8" i="7"/>
  <c r="CA8" i="7"/>
  <c r="Y14" i="7" l="1"/>
  <c r="BF24" i="7"/>
  <c r="BF27" i="7" s="1"/>
  <c r="BH22" i="7"/>
  <c r="BH24" i="7" s="1"/>
  <c r="BH27" i="7" s="1"/>
  <c r="BI22" i="7"/>
  <c r="BB14" i="7"/>
  <c r="BB24" i="7" s="1"/>
  <c r="BB27" i="7" s="1"/>
  <c r="BE14" i="7"/>
  <c r="AY22" i="7"/>
  <c r="AY24" i="7" s="1"/>
  <c r="AY27" i="7" s="1"/>
  <c r="S14" i="7"/>
  <c r="BD22" i="7"/>
  <c r="BD24" i="7" s="1"/>
  <c r="BD27" i="7" s="1"/>
  <c r="R14" i="7"/>
  <c r="BG22" i="7"/>
  <c r="BC22" i="7"/>
  <c r="BG14" i="7"/>
  <c r="U14" i="7"/>
  <c r="BK5" i="7"/>
  <c r="CK5" i="7" s="1"/>
  <c r="DK5" i="7" s="1"/>
  <c r="AD4" i="7"/>
  <c r="DI17" i="7"/>
  <c r="DE8" i="7"/>
  <c r="CE14" i="7"/>
  <c r="BE24" i="7"/>
  <c r="BE27" i="7" s="1"/>
  <c r="BC14" i="7"/>
  <c r="DF17" i="7"/>
  <c r="CA14" i="7"/>
  <c r="DA8" i="7"/>
  <c r="DA14" i="7" s="1"/>
  <c r="DE17" i="7"/>
  <c r="V14" i="7"/>
  <c r="CI14" i="7"/>
  <c r="DI8" i="7"/>
  <c r="DI14" i="7" s="1"/>
  <c r="BY14" i="7"/>
  <c r="CY8" i="7"/>
  <c r="CY14" i="7" s="1"/>
  <c r="P14" i="7"/>
  <c r="T14" i="7"/>
  <c r="Z14" i="7"/>
  <c r="CH14" i="7"/>
  <c r="DH8" i="7"/>
  <c r="DH14" i="7" s="1"/>
  <c r="AZ22" i="7"/>
  <c r="AZ24" i="7" s="1"/>
  <c r="AZ27" i="7" s="1"/>
  <c r="BI14" i="7"/>
  <c r="CZ8" i="7"/>
  <c r="CZ14" i="7" s="1"/>
  <c r="BZ14" i="7"/>
  <c r="DD8" i="7"/>
  <c r="DD14" i="7" s="1"/>
  <c r="CD14" i="7"/>
  <c r="DA17" i="7"/>
  <c r="DH17" i="7"/>
  <c r="DG17" i="7"/>
  <c r="DG8" i="7"/>
  <c r="W14" i="7"/>
  <c r="CB14" i="7"/>
  <c r="DB8" i="7"/>
  <c r="DB14" i="7" s="1"/>
  <c r="X14" i="7"/>
  <c r="DB17" i="7"/>
  <c r="DC8" i="7"/>
  <c r="DC14" i="7" s="1"/>
  <c r="CC14" i="7"/>
  <c r="Q14" i="7"/>
  <c r="BA24" i="7"/>
  <c r="BA27" i="7" s="1"/>
  <c r="DD17" i="7"/>
  <c r="CF14" i="7"/>
  <c r="DF8" i="7"/>
  <c r="DF14" i="7" s="1"/>
  <c r="CY17" i="7"/>
  <c r="CY22" i="7" s="1"/>
  <c r="BY22" i="7"/>
  <c r="BI24" i="7" l="1"/>
  <c r="BI27" i="7" s="1"/>
  <c r="BG24" i="7"/>
  <c r="BG27" i="7" s="1"/>
  <c r="DG14" i="7"/>
  <c r="DE14" i="7"/>
  <c r="BY24" i="7"/>
  <c r="BY27" i="7" s="1"/>
  <c r="CG14" i="7"/>
  <c r="BC24" i="7"/>
  <c r="BC27" i="7" s="1"/>
  <c r="BL5" i="7"/>
  <c r="CL5" i="7" s="1"/>
  <c r="DL5" i="7" s="1"/>
  <c r="AE4" i="7"/>
  <c r="AF4" i="7" l="1"/>
  <c r="BM5" i="7"/>
  <c r="CM5" i="7" s="1"/>
  <c r="DM5" i="7" s="1"/>
  <c r="BN5" i="7" l="1"/>
  <c r="CN5" i="7" s="1"/>
  <c r="DN5" i="7" s="1"/>
  <c r="AG4" i="7"/>
  <c r="BO5" i="7" l="1"/>
  <c r="CO5" i="7" s="1"/>
  <c r="DO5" i="7" s="1"/>
  <c r="AH4" i="7"/>
  <c r="BP5" i="7" l="1"/>
  <c r="CP5" i="7" s="1"/>
  <c r="DP5" i="7" s="1"/>
  <c r="AI4" i="7"/>
  <c r="BQ5" i="7" l="1"/>
  <c r="CQ5" i="7" s="1"/>
  <c r="DQ5" i="7" s="1"/>
  <c r="AJ4" i="7"/>
  <c r="BR5" i="7" l="1"/>
  <c r="CR5" i="7" s="1"/>
  <c r="DR5" i="7" s="1"/>
  <c r="AK4" i="7"/>
  <c r="BS5" i="7" s="1"/>
  <c r="CS5" i="7" s="1"/>
  <c r="DS5" i="7" s="1"/>
  <c r="BZ19" i="7" l="1"/>
  <c r="CA19" i="7" l="1"/>
  <c r="CZ19" i="7"/>
  <c r="DA19" i="7" l="1"/>
  <c r="CB19" i="7"/>
  <c r="CC19" i="7" l="1"/>
  <c r="DB19" i="7"/>
  <c r="DC19" i="7" l="1"/>
  <c r="CD19" i="7"/>
  <c r="CE19" i="7" l="1"/>
  <c r="DD19" i="7"/>
  <c r="CF19" i="7" l="1"/>
  <c r="DE19" i="7"/>
  <c r="DF19" i="7" l="1"/>
  <c r="CG19" i="7"/>
  <c r="CH19" i="7" l="1"/>
  <c r="CI19" i="7"/>
  <c r="DG19" i="7"/>
  <c r="DH19" i="7" l="1"/>
  <c r="DI19" i="7"/>
  <c r="BZ20" i="7" l="1"/>
  <c r="Q22" i="7"/>
  <c r="CZ20" i="7" l="1"/>
  <c r="CZ22" i="7" s="1"/>
  <c r="BZ22" i="7"/>
  <c r="BZ24" i="7" s="1"/>
  <c r="BZ27" i="7" s="1"/>
  <c r="CA20" i="7" l="1"/>
  <c r="R22" i="7"/>
  <c r="DA20" i="7" l="1"/>
  <c r="DA22" i="7" s="1"/>
  <c r="CA22" i="7"/>
  <c r="CA24" i="7" s="1"/>
  <c r="CA27" i="7" s="1"/>
  <c r="CB20" i="7" l="1"/>
  <c r="S22" i="7"/>
  <c r="DB20" i="7" l="1"/>
  <c r="DB22" i="7" s="1"/>
  <c r="CB22" i="7"/>
  <c r="CB24" i="7" s="1"/>
  <c r="CB27" i="7" s="1"/>
  <c r="CC20" i="7" l="1"/>
  <c r="T22" i="7"/>
  <c r="DC20" i="7" l="1"/>
  <c r="DC22" i="7" s="1"/>
  <c r="CC22" i="7"/>
  <c r="CC24" i="7" s="1"/>
  <c r="CC27" i="7" s="1"/>
  <c r="CD20" i="7" l="1"/>
  <c r="U22" i="7"/>
  <c r="DD20" i="7" l="1"/>
  <c r="DD22" i="7" s="1"/>
  <c r="CD22" i="7"/>
  <c r="CD24" i="7" s="1"/>
  <c r="CD27" i="7" s="1"/>
  <c r="CE20" i="7" l="1"/>
  <c r="V22" i="7"/>
  <c r="DE20" i="7" l="1"/>
  <c r="DE22" i="7" s="1"/>
  <c r="CE22" i="7"/>
  <c r="CE24" i="7" s="1"/>
  <c r="CE27" i="7" s="1"/>
  <c r="CF20" i="7" l="1"/>
  <c r="W22" i="7"/>
  <c r="DF20" i="7" l="1"/>
  <c r="DF22" i="7" s="1"/>
  <c r="CF22" i="7"/>
  <c r="CF24" i="7" s="1"/>
  <c r="CF27" i="7" s="1"/>
  <c r="CG20" i="7" l="1"/>
  <c r="X22" i="7"/>
  <c r="DG20" i="7" l="1"/>
  <c r="DG22" i="7" s="1"/>
  <c r="CG22" i="7"/>
  <c r="CG24" i="7" s="1"/>
  <c r="CG27" i="7" s="1"/>
  <c r="CH20" i="7" l="1"/>
  <c r="Y22" i="7"/>
  <c r="DH20" i="7" l="1"/>
  <c r="DH22" i="7" s="1"/>
  <c r="CH22" i="7"/>
  <c r="CH24" i="7" s="1"/>
  <c r="CH27" i="7" s="1"/>
  <c r="CI20" i="7" l="1"/>
  <c r="Z22" i="7"/>
  <c r="DI20" i="7" l="1"/>
  <c r="DI22" i="7" s="1"/>
  <c r="CI22" i="7"/>
  <c r="CI24" i="7" s="1"/>
  <c r="CI27" i="7" s="1"/>
  <c r="M17" i="6" l="1"/>
  <c r="Z4" i="6"/>
  <c r="V4" i="6"/>
  <c r="T4" i="6"/>
  <c r="R4" i="6"/>
  <c r="AA4" i="6"/>
  <c r="Y4" i="6"/>
  <c r="X4" i="6"/>
  <c r="W4" i="6"/>
  <c r="U4" i="6"/>
  <c r="S4" i="6"/>
  <c r="Q4" i="6"/>
  <c r="A249" i="4"/>
  <c r="A175" i="4"/>
  <c r="A171" i="4"/>
  <c r="AB84" i="4"/>
  <c r="AC84" i="4" s="1"/>
  <c r="AD84" i="4" s="1"/>
  <c r="AE84" i="4" s="1"/>
  <c r="AF84" i="4" s="1"/>
  <c r="AG84" i="4" s="1"/>
  <c r="AH84" i="4" s="1"/>
  <c r="AI84" i="4" s="1"/>
  <c r="AJ84" i="4" s="1"/>
  <c r="AK84" i="4" s="1"/>
  <c r="A21" i="4"/>
  <c r="BI21" i="4" s="1"/>
  <c r="A20" i="4"/>
  <c r="BF20" i="4" s="1"/>
  <c r="A19" i="4"/>
  <c r="BE19" i="4" s="1"/>
  <c r="A18" i="4"/>
  <c r="BC18" i="4" s="1"/>
  <c r="A17" i="4"/>
  <c r="BB17" i="4" s="1"/>
  <c r="A13" i="4"/>
  <c r="BF13" i="4" s="1"/>
  <c r="A12" i="4"/>
  <c r="BE12" i="4" s="1"/>
  <c r="A11" i="4"/>
  <c r="BF11" i="4" s="1"/>
  <c r="A10" i="4"/>
  <c r="BA10" i="4" s="1"/>
  <c r="CA10" i="4" s="1"/>
  <c r="DA10" i="4" s="1"/>
  <c r="A9" i="4"/>
  <c r="BC9" i="4" s="1"/>
  <c r="A8" i="4"/>
  <c r="BD8" i="4" s="1"/>
  <c r="BI5" i="4"/>
  <c r="CI5" i="4" s="1"/>
  <c r="DI5" i="4" s="1"/>
  <c r="BG5" i="4"/>
  <c r="CG5" i="4" s="1"/>
  <c r="DG5" i="4" s="1"/>
  <c r="BD5" i="4"/>
  <c r="CD5" i="4" s="1"/>
  <c r="DD5" i="4" s="1"/>
  <c r="BB5" i="4"/>
  <c r="CB5" i="4" s="1"/>
  <c r="DB5" i="4" s="1"/>
  <c r="BA5" i="4"/>
  <c r="CA5" i="4" s="1"/>
  <c r="DA5" i="4" s="1"/>
  <c r="AY5" i="4"/>
  <c r="BY5" i="4" s="1"/>
  <c r="CY5" i="4" s="1"/>
  <c r="AB4" i="4"/>
  <c r="AC4" i="4" s="1"/>
  <c r="X4" i="4"/>
  <c r="T4" i="4"/>
  <c r="S4" i="4"/>
  <c r="P4" i="4"/>
  <c r="Z4" i="4"/>
  <c r="BE5" i="4"/>
  <c r="CE5" i="4" s="1"/>
  <c r="DE5" i="4" s="1"/>
  <c r="U4" i="4"/>
  <c r="BC5" i="4"/>
  <c r="CC5" i="4" s="1"/>
  <c r="DC5" i="4" s="1"/>
  <c r="R4" i="4"/>
  <c r="BE8" i="4" l="1"/>
  <c r="BG18" i="4"/>
  <c r="CG18" i="4" s="1"/>
  <c r="DG18" i="4" s="1"/>
  <c r="BJ5" i="4"/>
  <c r="CJ5" i="4" s="1"/>
  <c r="DJ5" i="4" s="1"/>
  <c r="AY11" i="4"/>
  <c r="P11" i="4" s="1"/>
  <c r="BH20" i="4"/>
  <c r="BH10" i="4"/>
  <c r="BB8" i="4"/>
  <c r="BI10" i="4"/>
  <c r="CI10" i="4" s="1"/>
  <c r="DI10" i="4" s="1"/>
  <c r="BE11" i="4"/>
  <c r="CE11" i="4" s="1"/>
  <c r="DE11" i="4" s="1"/>
  <c r="BB18" i="4"/>
  <c r="BA20" i="4"/>
  <c r="BA21" i="4"/>
  <c r="BC8" i="4"/>
  <c r="CC8" i="4" s="1"/>
  <c r="AZ10" i="4"/>
  <c r="BZ10" i="4" s="1"/>
  <c r="CZ10" i="4" s="1"/>
  <c r="BG11" i="4"/>
  <c r="X11" i="4" s="1"/>
  <c r="BF18" i="4"/>
  <c r="CF18" i="4" s="1"/>
  <c r="DF18" i="4" s="1"/>
  <c r="BG20" i="4"/>
  <c r="BD10" i="4"/>
  <c r="U10" i="4" s="1"/>
  <c r="BE9" i="4"/>
  <c r="BD17" i="4"/>
  <c r="CD17" i="4" s="1"/>
  <c r="DD17" i="4" s="1"/>
  <c r="BF9" i="4"/>
  <c r="BE10" i="4"/>
  <c r="CE10" i="4" s="1"/>
  <c r="DE10" i="4" s="1"/>
  <c r="BE17" i="4"/>
  <c r="CE17" i="4" s="1"/>
  <c r="BF19" i="4"/>
  <c r="BC10" i="4"/>
  <c r="CC10" i="4" s="1"/>
  <c r="DC10" i="4" s="1"/>
  <c r="CH10" i="4"/>
  <c r="DH10" i="4" s="1"/>
  <c r="BF12" i="4"/>
  <c r="BI9" i="4"/>
  <c r="BF10" i="4"/>
  <c r="CF10" i="4" s="1"/>
  <c r="DF10" i="4" s="1"/>
  <c r="BF17" i="4"/>
  <c r="BI19" i="4"/>
  <c r="BH11" i="4"/>
  <c r="CH11" i="4" s="1"/>
  <c r="DH11" i="4" s="1"/>
  <c r="BF8" i="4"/>
  <c r="BI11" i="4"/>
  <c r="BG17" i="4"/>
  <c r="CG17" i="4" s="1"/>
  <c r="DG17" i="4" s="1"/>
  <c r="BI18" i="4"/>
  <c r="AY20" i="4"/>
  <c r="BB20" i="4"/>
  <c r="BA9" i="4"/>
  <c r="AZ11" i="4"/>
  <c r="BA11" i="4"/>
  <c r="R11" i="4" s="1"/>
  <c r="BA12" i="4"/>
  <c r="AZ17" i="4"/>
  <c r="BZ17" i="4" s="1"/>
  <c r="BC19" i="4"/>
  <c r="BE20" i="4"/>
  <c r="BB9" i="4"/>
  <c r="S9" i="4" s="1"/>
  <c r="BD9" i="4"/>
  <c r="U9" i="4" s="1"/>
  <c r="BC11" i="4"/>
  <c r="CC11" i="4" s="1"/>
  <c r="DC11" i="4" s="1"/>
  <c r="BA17" i="4"/>
  <c r="BA18" i="4"/>
  <c r="BD19" i="4"/>
  <c r="BK5" i="4"/>
  <c r="CK5" i="4" s="1"/>
  <c r="DK5" i="4" s="1"/>
  <c r="AD4" i="4"/>
  <c r="AZ5" i="4"/>
  <c r="BZ5" i="4" s="1"/>
  <c r="CZ5" i="4" s="1"/>
  <c r="Q4" i="4"/>
  <c r="BH5" i="4"/>
  <c r="CH5" i="4" s="1"/>
  <c r="DH5" i="4" s="1"/>
  <c r="Y4" i="4"/>
  <c r="CE12" i="4"/>
  <c r="DE12" i="4" s="1"/>
  <c r="V12" i="4"/>
  <c r="AB39" i="4"/>
  <c r="AC39" i="4" s="1"/>
  <c r="AD39" i="4" s="1"/>
  <c r="AE39" i="4" s="1"/>
  <c r="AF39" i="4" s="1"/>
  <c r="AG39" i="4" s="1"/>
  <c r="AH39" i="4" s="1"/>
  <c r="AI39" i="4" s="1"/>
  <c r="AJ39" i="4" s="1"/>
  <c r="AK39" i="4" s="1"/>
  <c r="BJ39" i="4"/>
  <c r="BK39" i="4" s="1"/>
  <c r="BL39" i="4" s="1"/>
  <c r="BM39" i="4" s="1"/>
  <c r="BN39" i="4" s="1"/>
  <c r="BO39" i="4" s="1"/>
  <c r="BP39" i="4" s="1"/>
  <c r="BQ39" i="4" s="1"/>
  <c r="BR39" i="4" s="1"/>
  <c r="BS39" i="4" s="1"/>
  <c r="BF5" i="4"/>
  <c r="CF5" i="4" s="1"/>
  <c r="DF5" i="4" s="1"/>
  <c r="W4" i="4"/>
  <c r="R10" i="4"/>
  <c r="BB13" i="4"/>
  <c r="S13" i="4" s="1"/>
  <c r="BE13" i="4"/>
  <c r="CE13" i="4" s="1"/>
  <c r="DE13" i="4" s="1"/>
  <c r="BI13" i="4"/>
  <c r="BD13" i="4"/>
  <c r="BC13" i="4"/>
  <c r="T13" i="4" s="1"/>
  <c r="AZ13" i="4"/>
  <c r="BA13" i="4"/>
  <c r="CA13" i="4" s="1"/>
  <c r="DA13" i="4" s="1"/>
  <c r="BH13" i="4"/>
  <c r="AY13" i="4"/>
  <c r="P13" i="4" s="1"/>
  <c r="BG13" i="4"/>
  <c r="CG13" i="4" s="1"/>
  <c r="DG13" i="4" s="1"/>
  <c r="V4" i="4"/>
  <c r="BC12" i="4"/>
  <c r="BB12" i="4"/>
  <c r="CB18" i="4"/>
  <c r="DB18" i="4" s="1"/>
  <c r="BH21" i="4"/>
  <c r="AZ21" i="4"/>
  <c r="BZ21" i="4" s="1"/>
  <c r="CZ21" i="4" s="1"/>
  <c r="BC21" i="4"/>
  <c r="BB21" i="4"/>
  <c r="BE21" i="4"/>
  <c r="BD21" i="4"/>
  <c r="AY21" i="4"/>
  <c r="BF21" i="4"/>
  <c r="CF21" i="4" s="1"/>
  <c r="DF21" i="4" s="1"/>
  <c r="BB10" i="4"/>
  <c r="CB10" i="4" s="1"/>
  <c r="DB10" i="4" s="1"/>
  <c r="BD12" i="4"/>
  <c r="CF13" i="4"/>
  <c r="DF13" i="4" s="1"/>
  <c r="BG21" i="4"/>
  <c r="BG19" i="4"/>
  <c r="AY19" i="4"/>
  <c r="BH19" i="4"/>
  <c r="BA19" i="4"/>
  <c r="AY8" i="4"/>
  <c r="BG8" i="4"/>
  <c r="CD8" i="4"/>
  <c r="AZ8" i="4"/>
  <c r="BZ8" i="4" s="1"/>
  <c r="BH8" i="4"/>
  <c r="CH8" i="4" s="1"/>
  <c r="AY9" i="4"/>
  <c r="P9" i="4" s="1"/>
  <c r="BG9" i="4"/>
  <c r="CG9" i="4" s="1"/>
  <c r="DG9" i="4" s="1"/>
  <c r="AY12" i="4"/>
  <c r="BY12" i="4" s="1"/>
  <c r="CY12" i="4" s="1"/>
  <c r="BH12" i="4"/>
  <c r="Y12" i="4" s="1"/>
  <c r="W13" i="4"/>
  <c r="BE18" i="4"/>
  <c r="BH18" i="4"/>
  <c r="AY18" i="4"/>
  <c r="BY18" i="4" s="1"/>
  <c r="CY18" i="4" s="1"/>
  <c r="BD18" i="4"/>
  <c r="CD18" i="4" s="1"/>
  <c r="AZ19" i="4"/>
  <c r="CC9" i="4"/>
  <c r="DC9" i="4" s="1"/>
  <c r="BG12" i="4"/>
  <c r="U8" i="4"/>
  <c r="BA8" i="4"/>
  <c r="R8" i="4" s="1"/>
  <c r="BI8" i="4"/>
  <c r="T9" i="4"/>
  <c r="AZ9" i="4"/>
  <c r="BZ9" i="4" s="1"/>
  <c r="CZ9" i="4" s="1"/>
  <c r="BH9" i="4"/>
  <c r="Y9" i="4" s="1"/>
  <c r="AY10" i="4"/>
  <c r="BY10" i="4" s="1"/>
  <c r="CY10" i="4" s="1"/>
  <c r="BG10" i="4"/>
  <c r="X10" i="4" s="1"/>
  <c r="BD11" i="4"/>
  <c r="BB11" i="4"/>
  <c r="AZ12" i="4"/>
  <c r="BZ12" i="4" s="1"/>
  <c r="CZ12" i="4" s="1"/>
  <c r="BI12" i="4"/>
  <c r="BC17" i="4"/>
  <c r="BH17" i="4"/>
  <c r="AY17" i="4"/>
  <c r="BI17" i="4"/>
  <c r="AZ18" i="4"/>
  <c r="BB19" i="4"/>
  <c r="BD20" i="4"/>
  <c r="BC20" i="4"/>
  <c r="AZ20" i="4"/>
  <c r="BI20" i="4"/>
  <c r="AB83" i="4"/>
  <c r="AC83" i="4" s="1"/>
  <c r="AD83" i="4" s="1"/>
  <c r="AE83" i="4" s="1"/>
  <c r="AF83" i="4" s="1"/>
  <c r="AG83" i="4" s="1"/>
  <c r="AH83" i="4" s="1"/>
  <c r="AI83" i="4" s="1"/>
  <c r="AJ83" i="4" s="1"/>
  <c r="AK83" i="4" s="1"/>
  <c r="W10" i="4" l="1"/>
  <c r="Z10" i="4"/>
  <c r="V13" i="4"/>
  <c r="CC13" i="4"/>
  <c r="DC13" i="4" s="1"/>
  <c r="BY11" i="4"/>
  <c r="CY11" i="4" s="1"/>
  <c r="CD9" i="4"/>
  <c r="DD9" i="4" s="1"/>
  <c r="T11" i="4"/>
  <c r="CH12" i="4"/>
  <c r="DH12" i="4" s="1"/>
  <c r="X13" i="4"/>
  <c r="BE22" i="4"/>
  <c r="Y11" i="4"/>
  <c r="CA11" i="4"/>
  <c r="DA11" i="4" s="1"/>
  <c r="T10" i="4"/>
  <c r="CB9" i="4"/>
  <c r="DB9" i="4" s="1"/>
  <c r="BY13" i="4"/>
  <c r="CY13" i="4" s="1"/>
  <c r="CA8" i="4"/>
  <c r="V11" i="4"/>
  <c r="CG11" i="4"/>
  <c r="DG11" i="4" s="1"/>
  <c r="T8" i="4"/>
  <c r="BB22" i="4"/>
  <c r="Q12" i="4"/>
  <c r="CD10" i="4"/>
  <c r="DD10" i="4" s="1"/>
  <c r="BG22" i="4"/>
  <c r="P12" i="4"/>
  <c r="DD18" i="4"/>
  <c r="CZ8" i="4"/>
  <c r="CA18" i="4"/>
  <c r="DA18" i="4" s="1"/>
  <c r="CE9" i="4"/>
  <c r="DE9" i="4" s="1"/>
  <c r="V9" i="4"/>
  <c r="Q9" i="4"/>
  <c r="CG21" i="4"/>
  <c r="DG21" i="4" s="1"/>
  <c r="CG12" i="4"/>
  <c r="DG12" i="4" s="1"/>
  <c r="X12" i="4"/>
  <c r="Y10" i="4"/>
  <c r="CB21" i="4"/>
  <c r="DB21" i="4" s="1"/>
  <c r="W12" i="4"/>
  <c r="CF12" i="4"/>
  <c r="DF12" i="4" s="1"/>
  <c r="BY9" i="4"/>
  <c r="CY9" i="4" s="1"/>
  <c r="BZ13" i="4"/>
  <c r="CZ13" i="4" s="1"/>
  <c r="Q13" i="4"/>
  <c r="DH8" i="4"/>
  <c r="BY19" i="4"/>
  <c r="CY19" i="4" s="1"/>
  <c r="CA17" i="4"/>
  <c r="CH21" i="4"/>
  <c r="DH21" i="4" s="1"/>
  <c r="CD11" i="4"/>
  <c r="DD11" i="4" s="1"/>
  <c r="Q10" i="4"/>
  <c r="CZ17" i="4"/>
  <c r="R12" i="4"/>
  <c r="CA12" i="4"/>
  <c r="DA12" i="4" s="1"/>
  <c r="DC8" i="4"/>
  <c r="P8" i="4"/>
  <c r="BY8" i="4"/>
  <c r="DA8" i="4"/>
  <c r="BF22" i="4"/>
  <c r="CD12" i="4"/>
  <c r="DD12" i="4" s="1"/>
  <c r="U12" i="4"/>
  <c r="W9" i="4"/>
  <c r="CF9" i="4"/>
  <c r="DF9" i="4" s="1"/>
  <c r="CE21" i="4"/>
  <c r="DE21" i="4" s="1"/>
  <c r="Z12" i="4"/>
  <c r="CI12" i="4"/>
  <c r="DI12" i="4" s="1"/>
  <c r="U13" i="4"/>
  <c r="CD13" i="4"/>
  <c r="DD13" i="4" s="1"/>
  <c r="DD8" i="4"/>
  <c r="CI11" i="4"/>
  <c r="DI11" i="4" s="1"/>
  <c r="Z11" i="4"/>
  <c r="CI8" i="4"/>
  <c r="AE4" i="4"/>
  <c r="BL5" i="4"/>
  <c r="CL5" i="4" s="1"/>
  <c r="DL5" i="4" s="1"/>
  <c r="CH17" i="4"/>
  <c r="CF17" i="4"/>
  <c r="U11" i="4"/>
  <c r="BA14" i="4"/>
  <c r="CH18" i="4"/>
  <c r="DH18" i="4" s="1"/>
  <c r="BH14" i="4"/>
  <c r="BG14" i="4"/>
  <c r="BG24" i="4" s="1"/>
  <c r="BG27" i="4" s="1"/>
  <c r="P10" i="4"/>
  <c r="DE17" i="4"/>
  <c r="CC18" i="4"/>
  <c r="DC18" i="4" s="1"/>
  <c r="BZ11" i="4"/>
  <c r="CZ11" i="4" s="1"/>
  <c r="Q11" i="4"/>
  <c r="Z9" i="4"/>
  <c r="CI9" i="4"/>
  <c r="DI9" i="4" s="1"/>
  <c r="CA21" i="4"/>
  <c r="DA21" i="4" s="1"/>
  <c r="CC21" i="4"/>
  <c r="DC21" i="4" s="1"/>
  <c r="X9" i="4"/>
  <c r="Z8" i="4"/>
  <c r="CB13" i="4"/>
  <c r="DB13" i="4" s="1"/>
  <c r="T12" i="4"/>
  <c r="CC12" i="4"/>
  <c r="DC12" i="4" s="1"/>
  <c r="CH9" i="4"/>
  <c r="DH9" i="4" s="1"/>
  <c r="BZ18" i="4"/>
  <c r="CZ18" i="4" s="1"/>
  <c r="CI21" i="4"/>
  <c r="DI21" i="4" s="1"/>
  <c r="P22" i="4"/>
  <c r="BY17" i="4"/>
  <c r="BC22" i="4"/>
  <c r="CF11" i="4"/>
  <c r="DF11" i="4" s="1"/>
  <c r="W11" i="4"/>
  <c r="S10" i="4"/>
  <c r="CI18" i="4"/>
  <c r="DI18" i="4" s="1"/>
  <c r="Q8" i="4"/>
  <c r="AY14" i="4"/>
  <c r="BE14" i="4"/>
  <c r="CB17" i="4"/>
  <c r="R13" i="4"/>
  <c r="CG10" i="4"/>
  <c r="DG10" i="4" s="1"/>
  <c r="R9" i="4"/>
  <c r="CA9" i="4"/>
  <c r="DA9" i="4" s="1"/>
  <c r="Y8" i="4"/>
  <c r="AY22" i="4"/>
  <c r="BI14" i="4"/>
  <c r="BY21" i="4"/>
  <c r="CY21" i="4" s="1"/>
  <c r="BB14" i="4"/>
  <c r="BI22" i="4"/>
  <c r="BH22" i="4"/>
  <c r="S12" i="4"/>
  <c r="CB12" i="4"/>
  <c r="DB12" i="4" s="1"/>
  <c r="CI13" i="4"/>
  <c r="DI13" i="4" s="1"/>
  <c r="Z13" i="4"/>
  <c r="AZ22" i="4"/>
  <c r="BY20" i="4"/>
  <c r="CY20" i="4" s="1"/>
  <c r="CI17" i="4"/>
  <c r="S11" i="4"/>
  <c r="CB11" i="4"/>
  <c r="DB11" i="4" s="1"/>
  <c r="V10" i="4"/>
  <c r="X8" i="4"/>
  <c r="CG8" i="4"/>
  <c r="CE18" i="4"/>
  <c r="DE18" i="4" s="1"/>
  <c r="CF8" i="4"/>
  <c r="W8" i="4"/>
  <c r="CE8" i="4"/>
  <c r="V8" i="4"/>
  <c r="BF14" i="4"/>
  <c r="S8" i="4"/>
  <c r="CB8" i="4"/>
  <c r="CD21" i="4"/>
  <c r="DD21" i="4" s="1"/>
  <c r="CC17" i="4"/>
  <c r="CH13" i="4"/>
  <c r="DH13" i="4" s="1"/>
  <c r="Y13" i="4"/>
  <c r="BE24" i="4" l="1"/>
  <c r="BE27" i="4" s="1"/>
  <c r="BB24" i="4"/>
  <c r="BB27" i="4" s="1"/>
  <c r="BD22" i="4"/>
  <c r="W14" i="4"/>
  <c r="T14" i="4"/>
  <c r="R14" i="4"/>
  <c r="U14" i="4"/>
  <c r="BH24" i="4"/>
  <c r="BH27" i="4" s="1"/>
  <c r="BI24" i="4"/>
  <c r="BI27" i="4" s="1"/>
  <c r="DF8" i="4"/>
  <c r="X14" i="4"/>
  <c r="CC14" i="4"/>
  <c r="DA14" i="4"/>
  <c r="BA22" i="4"/>
  <c r="BA24" i="4" s="1"/>
  <c r="BA27" i="4" s="1"/>
  <c r="V14" i="4"/>
  <c r="DI17" i="4"/>
  <c r="Y14" i="4"/>
  <c r="CY8" i="4"/>
  <c r="BZ14" i="4"/>
  <c r="BD14" i="4"/>
  <c r="CI14" i="4"/>
  <c r="DI8" i="4"/>
  <c r="DI14" i="4" s="1"/>
  <c r="P14" i="4"/>
  <c r="CZ14" i="4"/>
  <c r="AZ14" i="4"/>
  <c r="AZ24" i="4" s="1"/>
  <c r="AZ27" i="4" s="1"/>
  <c r="DF17" i="4"/>
  <c r="DA17" i="4"/>
  <c r="DC17" i="4"/>
  <c r="S14" i="4"/>
  <c r="BF24" i="4"/>
  <c r="BF27" i="4" s="1"/>
  <c r="Z14" i="4"/>
  <c r="DD14" i="4"/>
  <c r="DH14" i="4"/>
  <c r="BY22" i="4"/>
  <c r="CY17" i="4"/>
  <c r="CY22" i="4" s="1"/>
  <c r="CD14" i="4"/>
  <c r="BC14" i="4"/>
  <c r="BC24" i="4" s="1"/>
  <c r="BC27" i="4" s="1"/>
  <c r="CG14" i="4"/>
  <c r="DG8" i="4"/>
  <c r="DG14" i="4" s="1"/>
  <c r="DC14" i="4"/>
  <c r="DB8" i="4"/>
  <c r="DB14" i="4" s="1"/>
  <c r="CB14" i="4"/>
  <c r="CE14" i="4"/>
  <c r="DE8" i="4"/>
  <c r="DE14" i="4" s="1"/>
  <c r="DB17" i="4"/>
  <c r="Q14" i="4"/>
  <c r="AY24" i="4"/>
  <c r="AY27" i="4" s="1"/>
  <c r="DH17" i="4"/>
  <c r="BM5" i="4"/>
  <c r="CM5" i="4" s="1"/>
  <c r="DM5" i="4" s="1"/>
  <c r="AF4" i="4"/>
  <c r="BD24" i="4" l="1"/>
  <c r="BD27" i="4" s="1"/>
  <c r="DF14" i="4"/>
  <c r="CF14" i="4"/>
  <c r="CA14" i="4"/>
  <c r="BN5" i="4"/>
  <c r="CN5" i="4" s="1"/>
  <c r="DN5" i="4" s="1"/>
  <c r="AG4" i="4"/>
  <c r="CY14" i="4"/>
  <c r="BY14" i="4"/>
  <c r="BY24" i="4" s="1"/>
  <c r="BY27" i="4" s="1"/>
  <c r="CH14" i="4"/>
  <c r="BO5" i="4" l="1"/>
  <c r="CO5" i="4" s="1"/>
  <c r="DO5" i="4" s="1"/>
  <c r="AH4" i="4"/>
  <c r="BP5" i="4" l="1"/>
  <c r="CP5" i="4" s="1"/>
  <c r="DP5" i="4" s="1"/>
  <c r="AI4" i="4"/>
  <c r="AJ4" i="4" l="1"/>
  <c r="BQ5" i="4"/>
  <c r="CQ5" i="4" s="1"/>
  <c r="DQ5" i="4" s="1"/>
  <c r="AK4" i="4" l="1"/>
  <c r="BS5" i="4" s="1"/>
  <c r="CS5" i="4" s="1"/>
  <c r="DS5" i="4" s="1"/>
  <c r="BR5" i="4"/>
  <c r="CR5" i="4" s="1"/>
  <c r="DR5" i="4" s="1"/>
  <c r="BZ19" i="4" l="1"/>
  <c r="CZ19" i="4" l="1"/>
  <c r="CA19" i="4"/>
  <c r="CB19" i="4" l="1"/>
  <c r="DA19" i="4"/>
  <c r="DB19" i="4" l="1"/>
  <c r="CC19" i="4"/>
  <c r="CD19" i="4" l="1"/>
  <c r="DC19" i="4"/>
  <c r="DD19" i="4" l="1"/>
  <c r="CE19" i="4"/>
  <c r="CF19" i="4" l="1"/>
  <c r="DE19" i="4"/>
  <c r="CG19" i="4" l="1"/>
  <c r="DF19" i="4"/>
  <c r="CI19" i="4" l="1"/>
  <c r="CH19" i="4"/>
  <c r="DG19" i="4"/>
  <c r="DI19" i="4" l="1"/>
  <c r="DH19" i="4"/>
  <c r="BZ20" i="4" l="1"/>
  <c r="Q22" i="4"/>
  <c r="CZ20" i="4" l="1"/>
  <c r="CZ22" i="4" s="1"/>
  <c r="BZ22" i="4"/>
  <c r="BZ24" i="4" s="1"/>
  <c r="BZ27" i="4" s="1"/>
  <c r="CA20" i="4" l="1"/>
  <c r="R22" i="4"/>
  <c r="DA20" i="4" l="1"/>
  <c r="DA22" i="4" s="1"/>
  <c r="CA22" i="4"/>
  <c r="CA24" i="4" s="1"/>
  <c r="CA27" i="4" s="1"/>
  <c r="CB20" i="4" l="1"/>
  <c r="S22" i="4"/>
  <c r="DB20" i="4" l="1"/>
  <c r="DB22" i="4" s="1"/>
  <c r="CB22" i="4"/>
  <c r="CB24" i="4" s="1"/>
  <c r="CB27" i="4" s="1"/>
  <c r="CC20" i="4" l="1"/>
  <c r="T22" i="4"/>
  <c r="DC20" i="4" l="1"/>
  <c r="DC22" i="4" s="1"/>
  <c r="CC22" i="4"/>
  <c r="CC24" i="4" s="1"/>
  <c r="CC27" i="4" s="1"/>
  <c r="CD20" i="4" l="1"/>
  <c r="U22" i="4"/>
  <c r="DD20" i="4" l="1"/>
  <c r="DD22" i="4" s="1"/>
  <c r="CD22" i="4"/>
  <c r="CD24" i="4" s="1"/>
  <c r="CD27" i="4" s="1"/>
  <c r="CE20" i="4" l="1"/>
  <c r="V22" i="4"/>
  <c r="DE20" i="4" l="1"/>
  <c r="DE22" i="4" s="1"/>
  <c r="CE22" i="4"/>
  <c r="CE24" i="4" s="1"/>
  <c r="CE27" i="4" s="1"/>
  <c r="CF20" i="4" l="1"/>
  <c r="W22" i="4"/>
  <c r="DF20" i="4" l="1"/>
  <c r="DF22" i="4" s="1"/>
  <c r="CF22" i="4"/>
  <c r="CF24" i="4" s="1"/>
  <c r="CF27" i="4" s="1"/>
  <c r="CG20" i="4" l="1"/>
  <c r="X22" i="4"/>
  <c r="DG20" i="4" l="1"/>
  <c r="DG22" i="4" s="1"/>
  <c r="CG22" i="4"/>
  <c r="CG24" i="4" s="1"/>
  <c r="CG27" i="4" s="1"/>
  <c r="CH20" i="4" l="1"/>
  <c r="Y22" i="4"/>
  <c r="DH20" i="4" l="1"/>
  <c r="DH22" i="4" s="1"/>
  <c r="CH22" i="4"/>
  <c r="CH24" i="4" s="1"/>
  <c r="CH27" i="4" s="1"/>
  <c r="CI20" i="4" l="1"/>
  <c r="Z22" i="4"/>
  <c r="DI20" i="4" l="1"/>
  <c r="DI22" i="4" s="1"/>
  <c r="CI22" i="4"/>
  <c r="CI24" i="4" s="1"/>
  <c r="CI27" i="4" s="1"/>
  <c r="A249" i="1" l="1"/>
  <c r="A175" i="1"/>
  <c r="A171" i="1"/>
  <c r="A21" i="1"/>
  <c r="BF21" i="1" s="1"/>
  <c r="A20" i="1"/>
  <c r="BG20" i="1" s="1"/>
  <c r="A19" i="1"/>
  <c r="BI19" i="1" s="1"/>
  <c r="A18" i="1"/>
  <c r="A17" i="1"/>
  <c r="BH17" i="1" s="1"/>
  <c r="A13" i="1"/>
  <c r="BB13" i="1" s="1"/>
  <c r="S13" i="1" s="1"/>
  <c r="A12" i="1"/>
  <c r="BG12" i="1" s="1"/>
  <c r="CG12" i="1" s="1"/>
  <c r="DG12" i="1" s="1"/>
  <c r="A11" i="1"/>
  <c r="BE11" i="1" s="1"/>
  <c r="A10" i="1"/>
  <c r="BF10" i="1" s="1"/>
  <c r="CF10" i="1" s="1"/>
  <c r="DF10" i="1" s="1"/>
  <c r="A9" i="1"/>
  <c r="BD9" i="1" s="1"/>
  <c r="A8" i="1"/>
  <c r="BB8" i="1" s="1"/>
  <c r="BI5" i="1"/>
  <c r="CI5" i="1" s="1"/>
  <c r="DI5" i="1" s="1"/>
  <c r="BF5" i="1"/>
  <c r="CF5" i="1" s="1"/>
  <c r="DF5" i="1" s="1"/>
  <c r="BD5" i="1"/>
  <c r="CD5" i="1" s="1"/>
  <c r="DD5" i="1" s="1"/>
  <c r="V4" i="1"/>
  <c r="U4" i="1"/>
  <c r="S4" i="1"/>
  <c r="Z4" i="1"/>
  <c r="BH5" i="1"/>
  <c r="CH5" i="1" s="1"/>
  <c r="DH5" i="1" s="1"/>
  <c r="X4" i="1"/>
  <c r="W4" i="1"/>
  <c r="BE5" i="1"/>
  <c r="CE5" i="1" s="1"/>
  <c r="DE5" i="1" s="1"/>
  <c r="T4" i="1"/>
  <c r="BB5" i="1"/>
  <c r="CB5" i="1" s="1"/>
  <c r="DB5" i="1" s="1"/>
  <c r="R4" i="1"/>
  <c r="AZ5" i="1"/>
  <c r="BZ5" i="1" s="1"/>
  <c r="CZ5" i="1" s="1"/>
  <c r="BC10" i="1" l="1"/>
  <c r="T10" i="1" s="1"/>
  <c r="BD10" i="1"/>
  <c r="BH10" i="1"/>
  <c r="CH10" i="1" s="1"/>
  <c r="DH10" i="1" s="1"/>
  <c r="BA9" i="1"/>
  <c r="BB11" i="1"/>
  <c r="CB11" i="1" s="1"/>
  <c r="DB11" i="1" s="1"/>
  <c r="AY9" i="1"/>
  <c r="BI9" i="1"/>
  <c r="AY19" i="1"/>
  <c r="BY19" i="1" s="1"/>
  <c r="CY19" i="1" s="1"/>
  <c r="BE10" i="1"/>
  <c r="CE10" i="1" s="1"/>
  <c r="DE10" i="1" s="1"/>
  <c r="AZ11" i="1"/>
  <c r="BA19" i="1"/>
  <c r="BC11" i="1"/>
  <c r="CC11" i="1" s="1"/>
  <c r="DC11" i="1" s="1"/>
  <c r="AZ17" i="1"/>
  <c r="BZ17" i="1" s="1"/>
  <c r="BE19" i="1"/>
  <c r="BC8" i="1"/>
  <c r="AZ10" i="1"/>
  <c r="Q10" i="1" s="1"/>
  <c r="BI10" i="1"/>
  <c r="CI10" i="1" s="1"/>
  <c r="DI10" i="1" s="1"/>
  <c r="BD17" i="1"/>
  <c r="BF19" i="1"/>
  <c r="BB19" i="1"/>
  <c r="W10" i="1"/>
  <c r="BA10" i="1"/>
  <c r="CA10" i="1" s="1"/>
  <c r="DA10" i="1" s="1"/>
  <c r="BF17" i="1"/>
  <c r="CF17" i="1" s="1"/>
  <c r="DF17" i="1" s="1"/>
  <c r="BH19" i="1"/>
  <c r="BB10" i="1"/>
  <c r="CB10" i="1" s="1"/>
  <c r="DB10" i="1" s="1"/>
  <c r="BE13" i="1"/>
  <c r="BG9" i="1"/>
  <c r="BD11" i="1"/>
  <c r="BF13" i="1"/>
  <c r="CF13" i="1" s="1"/>
  <c r="DF13" i="1" s="1"/>
  <c r="BA17" i="1"/>
  <c r="CA17" i="1" s="1"/>
  <c r="BG19" i="1"/>
  <c r="BF12" i="1"/>
  <c r="AZ13" i="1"/>
  <c r="BI17" i="1"/>
  <c r="BC13" i="1"/>
  <c r="CC13" i="1" s="1"/>
  <c r="DC13" i="1" s="1"/>
  <c r="BH13" i="1"/>
  <c r="CH13" i="1" s="1"/>
  <c r="DH13" i="1" s="1"/>
  <c r="BI13" i="1"/>
  <c r="Z13" i="1" s="1"/>
  <c r="BA13" i="1"/>
  <c r="CA13" i="1" s="1"/>
  <c r="DA13" i="1" s="1"/>
  <c r="AY20" i="1"/>
  <c r="BI8" i="1"/>
  <c r="BA8" i="1"/>
  <c r="AZ8" i="1"/>
  <c r="BH8" i="1"/>
  <c r="AY8" i="1"/>
  <c r="BE8" i="1"/>
  <c r="BG8" i="1"/>
  <c r="BF8" i="1"/>
  <c r="BD8" i="1"/>
  <c r="Z10" i="1"/>
  <c r="X12" i="1"/>
  <c r="CH17" i="1"/>
  <c r="BJ39" i="1"/>
  <c r="BK39" i="1" s="1"/>
  <c r="BL39" i="1" s="1"/>
  <c r="BM39" i="1" s="1"/>
  <c r="BN39" i="1" s="1"/>
  <c r="BO39" i="1" s="1"/>
  <c r="BP39" i="1" s="1"/>
  <c r="BQ39" i="1" s="1"/>
  <c r="BR39" i="1" s="1"/>
  <c r="BS39" i="1" s="1"/>
  <c r="AB39" i="1"/>
  <c r="AC39" i="1" s="1"/>
  <c r="AD39" i="1" s="1"/>
  <c r="AE39" i="1" s="1"/>
  <c r="AF39" i="1" s="1"/>
  <c r="AG39" i="1" s="1"/>
  <c r="AH39" i="1" s="1"/>
  <c r="AI39" i="1" s="1"/>
  <c r="AJ39" i="1" s="1"/>
  <c r="AK39" i="1" s="1"/>
  <c r="Y10" i="1"/>
  <c r="P4" i="1"/>
  <c r="AY5" i="1"/>
  <c r="BY5" i="1" s="1"/>
  <c r="CY5" i="1" s="1"/>
  <c r="BG5" i="1"/>
  <c r="CG5" i="1" s="1"/>
  <c r="DG5" i="1" s="1"/>
  <c r="BH12" i="1"/>
  <c r="Y12" i="1" s="1"/>
  <c r="AZ12" i="1"/>
  <c r="BE12" i="1"/>
  <c r="BD12" i="1"/>
  <c r="BC12" i="1"/>
  <c r="BI12" i="1"/>
  <c r="AY12" i="1"/>
  <c r="BB12" i="1"/>
  <c r="BA12" i="1"/>
  <c r="BI18" i="1"/>
  <c r="BA18" i="1"/>
  <c r="BE18" i="1"/>
  <c r="BC18" i="1"/>
  <c r="BB18" i="1"/>
  <c r="V11" i="1"/>
  <c r="AZ18" i="1"/>
  <c r="BF20" i="1"/>
  <c r="BE21" i="1"/>
  <c r="Y4" i="1"/>
  <c r="BC9" i="1"/>
  <c r="T9" i="1" s="1"/>
  <c r="CE11" i="1"/>
  <c r="DE11" i="1" s="1"/>
  <c r="BD18" i="1"/>
  <c r="AY18" i="1"/>
  <c r="BE20" i="1"/>
  <c r="BC20" i="1"/>
  <c r="BB20" i="1"/>
  <c r="BA20" i="1"/>
  <c r="BI20" i="1"/>
  <c r="AZ20" i="1"/>
  <c r="BD20" i="1"/>
  <c r="BI21" i="1"/>
  <c r="CI21" i="1" s="1"/>
  <c r="DI21" i="1" s="1"/>
  <c r="BA21" i="1"/>
  <c r="BC21" i="1"/>
  <c r="BB21" i="1"/>
  <c r="AZ21" i="1"/>
  <c r="BH21" i="1"/>
  <c r="CH21" i="1" s="1"/>
  <c r="DH21" i="1" s="1"/>
  <c r="AY21" i="1"/>
  <c r="BD21" i="1"/>
  <c r="Q4" i="1"/>
  <c r="AB4" i="1"/>
  <c r="BI11" i="1"/>
  <c r="BA11" i="1"/>
  <c r="CA11" i="1" s="1"/>
  <c r="DA11" i="1" s="1"/>
  <c r="BF11" i="1"/>
  <c r="BG11" i="1"/>
  <c r="BF18" i="1"/>
  <c r="BH20" i="1"/>
  <c r="BG21" i="1"/>
  <c r="BA5" i="1"/>
  <c r="CA5" i="1" s="1"/>
  <c r="DA5" i="1" s="1"/>
  <c r="BH9" i="1"/>
  <c r="AZ9" i="1"/>
  <c r="U9" i="1"/>
  <c r="BB9" i="1"/>
  <c r="BC5" i="1"/>
  <c r="CC5" i="1" s="1"/>
  <c r="DC5" i="1" s="1"/>
  <c r="BE9" i="1"/>
  <c r="CD10" i="1"/>
  <c r="DD10" i="1" s="1"/>
  <c r="BG18" i="1"/>
  <c r="S10" i="1"/>
  <c r="CB13" i="1"/>
  <c r="DB13" i="1" s="1"/>
  <c r="U10" i="1"/>
  <c r="BH11" i="1"/>
  <c r="BF9" i="1"/>
  <c r="CD9" i="1"/>
  <c r="DD9" i="1" s="1"/>
  <c r="AY11" i="1"/>
  <c r="BG17" i="1"/>
  <c r="AY17" i="1"/>
  <c r="BY17" i="1" s="1"/>
  <c r="BE17" i="1"/>
  <c r="BC17" i="1"/>
  <c r="BB17" i="1"/>
  <c r="BH18" i="1"/>
  <c r="CH18" i="1" s="1"/>
  <c r="DH18" i="1" s="1"/>
  <c r="AY10" i="1"/>
  <c r="BY10" i="1" s="1"/>
  <c r="CY10" i="1" s="1"/>
  <c r="BG10" i="1"/>
  <c r="BD13" i="1"/>
  <c r="U13" i="1" s="1"/>
  <c r="AZ19" i="1"/>
  <c r="AB84" i="1"/>
  <c r="AC84" i="1" s="1"/>
  <c r="AD84" i="1" s="1"/>
  <c r="AE84" i="1" s="1"/>
  <c r="AF84" i="1" s="1"/>
  <c r="AG84" i="1" s="1"/>
  <c r="AH84" i="1" s="1"/>
  <c r="AI84" i="1" s="1"/>
  <c r="AJ84" i="1" s="1"/>
  <c r="AK84" i="1" s="1"/>
  <c r="AY13" i="1"/>
  <c r="BY13" i="1" s="1"/>
  <c r="CY13" i="1" s="1"/>
  <c r="BG13" i="1"/>
  <c r="X13" i="1" s="1"/>
  <c r="BC19" i="1"/>
  <c r="BD19" i="1"/>
  <c r="AB83" i="1"/>
  <c r="AC83" i="1" s="1"/>
  <c r="AD83" i="1" s="1"/>
  <c r="AE83" i="1" s="1"/>
  <c r="AF83" i="1" s="1"/>
  <c r="AG83" i="1" s="1"/>
  <c r="AH83" i="1" s="1"/>
  <c r="AI83" i="1" s="1"/>
  <c r="AJ83" i="1" s="1"/>
  <c r="AK83" i="1" s="1"/>
  <c r="BZ10" i="1" l="1"/>
  <c r="CZ10" i="1" s="1"/>
  <c r="CC10" i="1"/>
  <c r="DC10" i="1" s="1"/>
  <c r="S11" i="1"/>
  <c r="R10" i="1"/>
  <c r="T13" i="1"/>
  <c r="Y13" i="1"/>
  <c r="CG13" i="1"/>
  <c r="DG13" i="1" s="1"/>
  <c r="T11" i="1"/>
  <c r="BB14" i="1"/>
  <c r="R13" i="1"/>
  <c r="BZ13" i="1"/>
  <c r="CZ13" i="1" s="1"/>
  <c r="Q13" i="1"/>
  <c r="W13" i="1"/>
  <c r="CH12" i="1"/>
  <c r="DH12" i="1" s="1"/>
  <c r="CI13" i="1"/>
  <c r="DI13" i="1" s="1"/>
  <c r="CE13" i="1"/>
  <c r="DE13" i="1" s="1"/>
  <c r="V13" i="1"/>
  <c r="BF14" i="1"/>
  <c r="BI14" i="1"/>
  <c r="CE9" i="1"/>
  <c r="DE9" i="1" s="1"/>
  <c r="V9" i="1"/>
  <c r="BY18" i="1"/>
  <c r="CY18" i="1" s="1"/>
  <c r="T12" i="1"/>
  <c r="CC12" i="1"/>
  <c r="DC12" i="1" s="1"/>
  <c r="W9" i="1"/>
  <c r="CF9" i="1"/>
  <c r="DF9" i="1" s="1"/>
  <c r="BY20" i="1"/>
  <c r="CY20" i="1" s="1"/>
  <c r="BI22" i="1"/>
  <c r="V10" i="1"/>
  <c r="BY11" i="1"/>
  <c r="CY11" i="1" s="1"/>
  <c r="P11" i="1"/>
  <c r="AZ22" i="1"/>
  <c r="U8" i="1"/>
  <c r="CD8" i="1"/>
  <c r="DA17" i="1"/>
  <c r="CF12" i="1"/>
  <c r="DF12" i="1" s="1"/>
  <c r="W12" i="1"/>
  <c r="CG17" i="1"/>
  <c r="BG14" i="1"/>
  <c r="CI9" i="1"/>
  <c r="DI9" i="1" s="1"/>
  <c r="Z9" i="1"/>
  <c r="CD13" i="1"/>
  <c r="DD13" i="1" s="1"/>
  <c r="CZ17" i="1"/>
  <c r="BZ21" i="1"/>
  <c r="CZ21" i="1" s="1"/>
  <c r="CC17" i="1"/>
  <c r="CE18" i="1"/>
  <c r="DE18" i="1" s="1"/>
  <c r="CD12" i="1"/>
  <c r="DD12" i="1" s="1"/>
  <c r="U12" i="1"/>
  <c r="CB9" i="1"/>
  <c r="DB9" i="1" s="1"/>
  <c r="BD22" i="1"/>
  <c r="BE14" i="1"/>
  <c r="CG10" i="1"/>
  <c r="DG10" i="1" s="1"/>
  <c r="X10" i="1"/>
  <c r="AC4" i="1"/>
  <c r="BJ5" i="1"/>
  <c r="CJ5" i="1" s="1"/>
  <c r="DJ5" i="1" s="1"/>
  <c r="CF11" i="1"/>
  <c r="DF11" i="1" s="1"/>
  <c r="W11" i="1"/>
  <c r="CF8" i="1"/>
  <c r="W8" i="1"/>
  <c r="CB18" i="1"/>
  <c r="DB18" i="1" s="1"/>
  <c r="CI18" i="1"/>
  <c r="DI18" i="1" s="1"/>
  <c r="CE17" i="1"/>
  <c r="Z12" i="1"/>
  <c r="CI12" i="1"/>
  <c r="DI12" i="1" s="1"/>
  <c r="CY17" i="1"/>
  <c r="BZ18" i="1"/>
  <c r="CZ18" i="1" s="1"/>
  <c r="P22" i="1"/>
  <c r="Z8" i="1"/>
  <c r="CI8" i="1"/>
  <c r="BZ11" i="1"/>
  <c r="CZ11" i="1" s="1"/>
  <c r="Q11" i="1"/>
  <c r="BZ9" i="1"/>
  <c r="CZ9" i="1" s="1"/>
  <c r="Q9" i="1"/>
  <c r="CH11" i="1"/>
  <c r="DH11" i="1" s="1"/>
  <c r="Y11" i="1"/>
  <c r="CC21" i="1"/>
  <c r="DC21" i="1" s="1"/>
  <c r="X9" i="1"/>
  <c r="CG9" i="1"/>
  <c r="DG9" i="1" s="1"/>
  <c r="BY12" i="1"/>
  <c r="CY12" i="1" s="1"/>
  <c r="P12" i="1"/>
  <c r="R11" i="1"/>
  <c r="S9" i="1"/>
  <c r="CH8" i="1"/>
  <c r="Y8" i="1"/>
  <c r="S8" i="1"/>
  <c r="CB8" i="1"/>
  <c r="BY8" i="1"/>
  <c r="P8" i="1"/>
  <c r="CA21" i="1"/>
  <c r="DA21" i="1" s="1"/>
  <c r="Q12" i="1"/>
  <c r="BZ12" i="1"/>
  <c r="CZ12" i="1" s="1"/>
  <c r="Z11" i="1"/>
  <c r="CI11" i="1"/>
  <c r="DI11" i="1" s="1"/>
  <c r="CD21" i="1"/>
  <c r="DD21" i="1" s="1"/>
  <c r="BG22" i="1"/>
  <c r="CA9" i="1"/>
  <c r="DA9" i="1" s="1"/>
  <c r="R9" i="1"/>
  <c r="CC18" i="1"/>
  <c r="DC18" i="1" s="1"/>
  <c r="CA12" i="1"/>
  <c r="DA12" i="1" s="1"/>
  <c r="R12" i="1"/>
  <c r="CE8" i="1"/>
  <c r="V8" i="1"/>
  <c r="Q8" i="1"/>
  <c r="BZ8" i="1"/>
  <c r="CG11" i="1"/>
  <c r="DG11" i="1" s="1"/>
  <c r="X11" i="1"/>
  <c r="CF18" i="1"/>
  <c r="CB17" i="1"/>
  <c r="P13" i="1"/>
  <c r="CF21" i="1"/>
  <c r="DF21" i="1" s="1"/>
  <c r="P9" i="1"/>
  <c r="BY9" i="1"/>
  <c r="CY9" i="1" s="1"/>
  <c r="U11" i="1"/>
  <c r="CD11" i="1"/>
  <c r="DD11" i="1" s="1"/>
  <c r="CG18" i="1"/>
  <c r="DG18" i="1" s="1"/>
  <c r="CB12" i="1"/>
  <c r="DB12" i="1" s="1"/>
  <c r="S12" i="1"/>
  <c r="CE12" i="1"/>
  <c r="DE12" i="1" s="1"/>
  <c r="V12" i="1"/>
  <c r="CC9" i="1"/>
  <c r="DC9" i="1" s="1"/>
  <c r="BF22" i="1"/>
  <c r="BD14" i="1"/>
  <c r="CC8" i="1"/>
  <c r="T8" i="1"/>
  <c r="CG8" i="1"/>
  <c r="X8" i="1"/>
  <c r="CD17" i="1"/>
  <c r="AY22" i="1"/>
  <c r="BH14" i="1"/>
  <c r="CD18" i="1"/>
  <c r="DD18" i="1" s="1"/>
  <c r="DH17" i="1"/>
  <c r="CG21" i="1"/>
  <c r="DG21" i="1" s="1"/>
  <c r="CA18" i="1"/>
  <c r="DA18" i="1" s="1"/>
  <c r="CB21" i="1"/>
  <c r="DB21" i="1" s="1"/>
  <c r="CI17" i="1"/>
  <c r="BC14" i="1"/>
  <c r="Y9" i="1"/>
  <c r="CH9" i="1"/>
  <c r="DH9" i="1" s="1"/>
  <c r="CE21" i="1"/>
  <c r="DE21" i="1" s="1"/>
  <c r="BY21" i="1"/>
  <c r="CY21" i="1" s="1"/>
  <c r="P10" i="1"/>
  <c r="BA22" i="1"/>
  <c r="BB22" i="1"/>
  <c r="R8" i="1"/>
  <c r="CA8" i="1"/>
  <c r="AY14" i="1"/>
  <c r="BA14" i="1"/>
  <c r="BB24" i="1" l="1"/>
  <c r="BB27" i="1" s="1"/>
  <c r="BC22" i="1"/>
  <c r="BC24" i="1" s="1"/>
  <c r="BC27" i="1" s="1"/>
  <c r="BE22" i="1"/>
  <c r="BE24" i="1" s="1"/>
  <c r="BE27" i="1" s="1"/>
  <c r="BI24" i="1"/>
  <c r="BI27" i="1" s="1"/>
  <c r="BF24" i="1"/>
  <c r="BF27" i="1" s="1"/>
  <c r="X14" i="1"/>
  <c r="Z14" i="1"/>
  <c r="S14" i="1"/>
  <c r="AZ14" i="1"/>
  <c r="AZ24" i="1" s="1"/>
  <c r="AZ27" i="1" s="1"/>
  <c r="BH22" i="1"/>
  <c r="BH24" i="1" s="1"/>
  <c r="BH27" i="1" s="1"/>
  <c r="T14" i="1"/>
  <c r="V14" i="1"/>
  <c r="BG24" i="1"/>
  <c r="BG27" i="1" s="1"/>
  <c r="DD17" i="1"/>
  <c r="BY14" i="1"/>
  <c r="CY8" i="1"/>
  <c r="CY14" i="1" s="1"/>
  <c r="AD4" i="1"/>
  <c r="BK5" i="1"/>
  <c r="CK5" i="1" s="1"/>
  <c r="DK5" i="1" s="1"/>
  <c r="DG8" i="1"/>
  <c r="DG14" i="1" s="1"/>
  <c r="CG14" i="1"/>
  <c r="DF18" i="1"/>
  <c r="CE14" i="1"/>
  <c r="DE8" i="1"/>
  <c r="DE14" i="1" s="1"/>
  <c r="CB14" i="1"/>
  <c r="DB8" i="1"/>
  <c r="DB14" i="1" s="1"/>
  <c r="DE17" i="1"/>
  <c r="BY22" i="1"/>
  <c r="CF14" i="1"/>
  <c r="DF8" i="1"/>
  <c r="DF14" i="1" s="1"/>
  <c r="U14" i="1"/>
  <c r="BA24" i="1"/>
  <c r="BA27" i="1" s="1"/>
  <c r="DI17" i="1"/>
  <c r="AY24" i="1"/>
  <c r="AY27" i="1" s="1"/>
  <c r="CA14" i="1"/>
  <c r="DA8" i="1"/>
  <c r="DA14" i="1" s="1"/>
  <c r="BZ14" i="1"/>
  <c r="CZ8" i="1"/>
  <c r="CZ14" i="1" s="1"/>
  <c r="CY22" i="1"/>
  <c r="DB17" i="1"/>
  <c r="CH14" i="1"/>
  <c r="DH8" i="1"/>
  <c r="DH14" i="1" s="1"/>
  <c r="CI14" i="1"/>
  <c r="DI8" i="1"/>
  <c r="DI14" i="1" s="1"/>
  <c r="W14" i="1"/>
  <c r="CD14" i="1"/>
  <c r="DD8" i="1"/>
  <c r="DD14" i="1" s="1"/>
  <c r="BD24" i="1"/>
  <c r="BD27" i="1" s="1"/>
  <c r="DC17" i="1"/>
  <c r="R14" i="1"/>
  <c r="DC8" i="1"/>
  <c r="Q14" i="1"/>
  <c r="P14" i="1"/>
  <c r="Y14" i="1"/>
  <c r="DG17" i="1"/>
  <c r="CC14" i="1" l="1"/>
  <c r="DC14" i="1"/>
  <c r="BY24" i="1"/>
  <c r="BY27" i="1" s="1"/>
  <c r="BL5" i="1"/>
  <c r="CL5" i="1" s="1"/>
  <c r="DL5" i="1" s="1"/>
  <c r="AE4" i="1"/>
  <c r="BM5" i="1" l="1"/>
  <c r="CM5" i="1" s="1"/>
  <c r="DM5" i="1" s="1"/>
  <c r="AF4" i="1"/>
  <c r="BN5" i="1" l="1"/>
  <c r="CN5" i="1" s="1"/>
  <c r="DN5" i="1" s="1"/>
  <c r="AG4" i="1"/>
  <c r="AH4" i="1" l="1"/>
  <c r="BO5" i="1"/>
  <c r="CO5" i="1" s="1"/>
  <c r="DO5" i="1" s="1"/>
  <c r="BP5" i="1" l="1"/>
  <c r="CP5" i="1" s="1"/>
  <c r="DP5" i="1" s="1"/>
  <c r="AI4" i="1"/>
  <c r="AJ4" i="1" l="1"/>
  <c r="BQ5" i="1"/>
  <c r="CQ5" i="1" s="1"/>
  <c r="DQ5" i="1" s="1"/>
  <c r="AK4" i="1" l="1"/>
  <c r="BS5" i="1" s="1"/>
  <c r="CS5" i="1" s="1"/>
  <c r="DS5" i="1" s="1"/>
  <c r="BR5" i="1"/>
  <c r="CR5" i="1" s="1"/>
  <c r="DR5" i="1" s="1"/>
  <c r="BZ19" i="1" l="1"/>
  <c r="CA19" i="1" l="1"/>
  <c r="CZ19" i="1"/>
  <c r="CB19" i="1" l="1"/>
  <c r="DA19" i="1"/>
  <c r="DB19" i="1" l="1"/>
  <c r="CC19" i="1"/>
  <c r="CD19" i="1" l="1"/>
  <c r="DC19" i="1"/>
  <c r="DD19" i="1" l="1"/>
  <c r="CE19" i="1"/>
  <c r="DE19" i="1" l="1"/>
  <c r="CF19" i="1"/>
  <c r="DF19" i="1" l="1"/>
  <c r="CG19" i="1"/>
  <c r="CI19" i="1" l="1"/>
  <c r="DG19" i="1"/>
  <c r="CH19" i="1"/>
  <c r="DH19" i="1" l="1"/>
  <c r="DI19" i="1"/>
  <c r="BZ20" i="1" l="1"/>
  <c r="Q22" i="1"/>
  <c r="CZ20" i="1" l="1"/>
  <c r="CZ22" i="1" s="1"/>
  <c r="BZ22" i="1"/>
  <c r="BZ24" i="1" s="1"/>
  <c r="BZ27" i="1" s="1"/>
  <c r="CA20" i="1" l="1"/>
  <c r="R22" i="1"/>
  <c r="DA20" i="1" l="1"/>
  <c r="DA22" i="1" s="1"/>
  <c r="CA22" i="1"/>
  <c r="CA24" i="1" s="1"/>
  <c r="CA27" i="1" s="1"/>
  <c r="CB20" i="1" l="1"/>
  <c r="S22" i="1"/>
  <c r="DB20" i="1" l="1"/>
  <c r="DB22" i="1" s="1"/>
  <c r="CB22" i="1"/>
  <c r="CB24" i="1" s="1"/>
  <c r="CB27" i="1" s="1"/>
  <c r="CC20" i="1" l="1"/>
  <c r="T22" i="1"/>
  <c r="DC20" i="1" l="1"/>
  <c r="DC22" i="1" s="1"/>
  <c r="CC22" i="1"/>
  <c r="CC24" i="1" s="1"/>
  <c r="CC27" i="1" s="1"/>
  <c r="CD20" i="1" l="1"/>
  <c r="U22" i="1"/>
  <c r="DD20" i="1" l="1"/>
  <c r="DD22" i="1" s="1"/>
  <c r="CD22" i="1"/>
  <c r="CD24" i="1" s="1"/>
  <c r="CD27" i="1" s="1"/>
  <c r="CE20" i="1" l="1"/>
  <c r="V22" i="1"/>
  <c r="DE20" i="1" l="1"/>
  <c r="DE22" i="1" s="1"/>
  <c r="CE22" i="1"/>
  <c r="CE24" i="1" s="1"/>
  <c r="CE27" i="1" s="1"/>
  <c r="CF20" i="1" l="1"/>
  <c r="W22" i="1"/>
  <c r="DF20" i="1" l="1"/>
  <c r="DF22" i="1" s="1"/>
  <c r="CF22" i="1"/>
  <c r="CF24" i="1" s="1"/>
  <c r="CF27" i="1" s="1"/>
  <c r="CG20" i="1" l="1"/>
  <c r="X22" i="1"/>
  <c r="DG20" i="1" l="1"/>
  <c r="DG22" i="1" s="1"/>
  <c r="CG22" i="1"/>
  <c r="CG24" i="1" s="1"/>
  <c r="CG27" i="1" s="1"/>
  <c r="CH20" i="1" l="1"/>
  <c r="Y22" i="1"/>
  <c r="DH20" i="1" l="1"/>
  <c r="DH22" i="1" s="1"/>
  <c r="CH22" i="1"/>
  <c r="CH24" i="1" s="1"/>
  <c r="CH27" i="1" s="1"/>
  <c r="CI20" i="1" l="1"/>
  <c r="Z22" i="1"/>
  <c r="DI20" i="1" l="1"/>
  <c r="DI22" i="1" s="1"/>
  <c r="CI22" i="1"/>
  <c r="CI24" i="1" s="1"/>
  <c r="CI27" i="1" s="1"/>
</calcChain>
</file>

<file path=xl/sharedStrings.xml><?xml version="1.0" encoding="utf-8"?>
<sst xmlns="http://schemas.openxmlformats.org/spreadsheetml/2006/main" count="11918" uniqueCount="202">
  <si>
    <t>hide</t>
  </si>
  <si>
    <t xml:space="preserve"> </t>
  </si>
  <si>
    <t>end</t>
  </si>
  <si>
    <t>Projected Years</t>
  </si>
  <si>
    <t>Forecasted Income</t>
  </si>
  <si>
    <t>Non-cash Income</t>
  </si>
  <si>
    <t>Cash Income</t>
  </si>
  <si>
    <t>Cash Receivables</t>
  </si>
  <si>
    <t>Income from Continuing Operations</t>
  </si>
  <si>
    <t>Code</t>
  </si>
  <si>
    <t>Revenue:</t>
  </si>
  <si>
    <t>Rates &amp; Annual Charges</t>
  </si>
  <si>
    <t>yes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</si>
  <si>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</si>
  <si>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</si>
  <si>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</si>
  <si>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</si>
  <si>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</si>
  <si>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</si>
  <si>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Net gains from the disposal of assets</t>
  </si>
  <si>
    <t>Joint Ventures &amp; Associated Entities</t>
  </si>
  <si>
    <t>Total Income from Continuing Operations</t>
  </si>
  <si>
    <t>Expenses from Continuing Operations</t>
  </si>
  <si>
    <t>Forecasted Expenditure</t>
  </si>
  <si>
    <t>Non-cash Expenditure</t>
  </si>
  <si>
    <t>Cash Expenditure</t>
  </si>
  <si>
    <t>Cash Payables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</si>
  <si>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</si>
  <si>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</si>
  <si>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</si>
  <si>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</si>
  <si>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</si>
  <si>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</si>
  <si>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</si>
  <si>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</si>
  <si>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</si>
  <si>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Net Operating Result for the Year</t>
  </si>
  <si>
    <t xml:space="preserve">Net Operating Result before Grants and Contributions provided for </t>
  </si>
  <si>
    <t>Capital Purposes</t>
  </si>
  <si>
    <t>Net Internal Surplus</t>
  </si>
  <si>
    <t>Net Internal Deficit</t>
  </si>
  <si>
    <t>Interest receivable on Internal Loans</t>
  </si>
  <si>
    <t>Interest payable on Internal Loans</t>
  </si>
  <si>
    <t>Reconciliation of Budget Result (from Recurrent Operations)</t>
  </si>
  <si>
    <t>Less: Grants &amp; Contributions provided for Capital Purposes</t>
  </si>
  <si>
    <t>Plus: Depreciation &amp; Amortisation</t>
  </si>
  <si>
    <t>Plus/(Less) Net Reserve Transfer</t>
  </si>
  <si>
    <t>Plus/(Less) Investment Revenue variance (Model vs BU's)</t>
  </si>
  <si>
    <t>Plus/(Less): Investment (Revenues)/Deficit applicable to Section 94</t>
  </si>
  <si>
    <t>Plus/(Less) User Charges &amp; Fees variance (Model vs BU's)</t>
  </si>
  <si>
    <t>Plus/(Less) Other Revenue variance (Model vs BU's)</t>
  </si>
  <si>
    <t>Plus/(Less) Capital Grants &amp; Contribution variance (Model vs BU's)</t>
  </si>
  <si>
    <t>Less: Net gains from the disposal of assets</t>
  </si>
  <si>
    <t>Plus/(Less) Employee Costs variance (Model vs BU's)</t>
  </si>
  <si>
    <t>Plus/(Less) Materials &amp; Contracts Expense variance (Model vs BU's)</t>
  </si>
  <si>
    <t>Plus/(Less) Net Internal Charges</t>
  </si>
  <si>
    <t>Plus/(Less) Borrowing Cost variance (Model vs BU's)</t>
  </si>
  <si>
    <t>Plus/(Less) Other Expenses variance (Property Development)</t>
  </si>
  <si>
    <t>Plus: Net Losses from the Disposal of Assets</t>
  </si>
  <si>
    <t>Plus/(Less) Capital Expenses (BU's)</t>
  </si>
  <si>
    <t>Revised Budget Result</t>
  </si>
  <si>
    <t>Budget Result per Recurrent Operations</t>
  </si>
  <si>
    <t>Variance</t>
  </si>
  <si>
    <t>Variance can be booked in Tech1 at any time</t>
  </si>
  <si>
    <r>
      <t xml:space="preserve">Variance can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be booked in Tech1 at end of Financial Year</t>
    </r>
  </si>
  <si>
    <t>Plus/(Less) Depreciation Expense variance (Model vs BU's)</t>
  </si>
  <si>
    <t>Revised Budget for Recurring Operations</t>
  </si>
  <si>
    <t>Investment Revenue / Interest Rate (applicable to calculate Investment Revenues)</t>
  </si>
  <si>
    <t>Average of last 11 years</t>
  </si>
  <si>
    <t>Investment Revenue / Interest Rate (applicable to Section 94)</t>
  </si>
  <si>
    <t>Check that Rate applicable to Investment Revenues is entered</t>
  </si>
  <si>
    <t>Check that Rate applicable to S94 is entered</t>
  </si>
  <si>
    <t>Check that S94 rate is not greater than Investment Revenue rate</t>
  </si>
  <si>
    <t>Plus Net Reserve Transfer</t>
  </si>
  <si>
    <t>Operational Income</t>
  </si>
  <si>
    <t>Operational Income per Budget</t>
  </si>
  <si>
    <t>Operational Expenses</t>
  </si>
  <si>
    <t>Operational Expenses per Budget</t>
  </si>
  <si>
    <t>Plus/(Less) Internal Net Result</t>
  </si>
  <si>
    <t>Revised Operational</t>
  </si>
  <si>
    <t>Operational Income from above</t>
  </si>
  <si>
    <t>Revised Operational Income</t>
  </si>
  <si>
    <t>Operational Expenses from above</t>
  </si>
  <si>
    <t>Revised Operational Expenses</t>
  </si>
  <si>
    <t>Revised Operational Income above</t>
  </si>
  <si>
    <t>Revised Operational Expenses above</t>
  </si>
  <si>
    <t>Revised Operational Result</t>
  </si>
  <si>
    <t>Revised Budget for Recurring Operations above</t>
  </si>
  <si>
    <t>variance</t>
  </si>
  <si>
    <t>Variances between Income Statement &amp; Centres/Units:</t>
  </si>
  <si>
    <t>Income Statement</t>
  </si>
  <si>
    <t>Centres/Units:</t>
  </si>
  <si>
    <t>Reconciliation item 1</t>
  </si>
  <si>
    <t>Reconciliation item 2</t>
  </si>
  <si>
    <t>Reconciliation item 3</t>
  </si>
  <si>
    <t>Reconciliation item 4</t>
  </si>
  <si>
    <t>Reconciled Variance</t>
  </si>
  <si>
    <t>Less: Interest per model calculation</t>
  </si>
  <si>
    <t>Less: manuel adjustment on Interest per model calculation</t>
  </si>
  <si>
    <t>Plus: Interest on Investments per Centres/Units</t>
  </si>
  <si>
    <t>Reconciliation item 5</t>
  </si>
  <si>
    <t>Reconciliation item 6</t>
  </si>
  <si>
    <t>Interest on Loans - Loan Schedule</t>
  </si>
  <si>
    <t>Interest on Loans - Centres/Units</t>
  </si>
  <si>
    <t>Reconciliation item 7</t>
  </si>
  <si>
    <t>Reconciliation item 8</t>
  </si>
  <si>
    <t>Reconciliation item 9</t>
  </si>
  <si>
    <t>Reconciliation item 10</t>
  </si>
  <si>
    <t>Reconciliation item 11</t>
  </si>
  <si>
    <t>Reconciliation item 12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</si>
  <si>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</si>
  <si>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</si>
  <si>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</si>
  <si>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</si>
  <si>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</si>
  <si>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</si>
  <si>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</si>
  <si>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</si>
  <si>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</si>
  <si>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</si>
  <si>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$</t>
  </si>
  <si>
    <t/>
  </si>
  <si>
    <t>Wollondilly Shire Council</t>
  </si>
  <si>
    <t>10 Year Financial Plan for the Years ending 30 June 2024</t>
  </si>
  <si>
    <t>Scenario: Option 3 - "Improve" (10.8%pa SRV x 4 yrs)</t>
  </si>
  <si>
    <t>INCOME STATEMENT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</si>
  <si>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</si>
  <si>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</si>
  <si>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</si>
  <si>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</si>
  <si>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</si>
  <si>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</si>
  <si>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</si>
  <si>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Rounding adjustment (keep line always hidden!!!!!)</t>
  </si>
  <si>
    <t>Total Current Assets</t>
  </si>
  <si>
    <t>Non-Current Assets</t>
  </si>
  <si>
    <t>Infrastructure, Property, Plant &amp; Equipment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</si>
  <si>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</si>
  <si>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</si>
  <si>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</si>
  <si>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</si>
  <si>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</si>
  <si>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</si>
  <si>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</si>
  <si>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</si>
  <si>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</si>
  <si>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</si>
  <si>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</si>
  <si>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</si>
  <si>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</si>
  <si>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</si>
  <si>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</si>
  <si>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</si>
  <si>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</si>
  <si>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</si>
  <si>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</si>
  <si>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</si>
  <si>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</si>
  <si>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</si>
  <si>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</si>
  <si>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</si>
  <si>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</t>
  </si>
  <si>
    <t>Overdraft Balance</t>
  </si>
  <si>
    <t>2013/14</t>
  </si>
  <si>
    <t>BALANCE SHEET</t>
  </si>
  <si>
    <t>Cash Flows from Operating Activities</t>
  </si>
  <si>
    <t>Receipts:</t>
  </si>
  <si>
    <t>Allocate Income Line items here</t>
  </si>
  <si>
    <t>Interest &amp; Investment Revenue Received</t>
  </si>
  <si>
    <t>Grants &amp; Contributions</t>
  </si>
  <si>
    <t>Payments:</t>
  </si>
  <si>
    <t>Net Cash provided (or used in) Operating Activities</t>
  </si>
  <si>
    <t>Cash Flows from Investing Activities</t>
  </si>
  <si>
    <t>Sale of Investment Securities</t>
  </si>
  <si>
    <t>Purchase of Infrastructure, Property, Plant &amp; Equipment</t>
  </si>
  <si>
    <t>Net Cash provided (or used in) Investing Activities</t>
  </si>
  <si>
    <t>Cash Flows from Financing Activities</t>
  </si>
  <si>
    <t>Proceeds from Borrowings &amp; Advances</t>
  </si>
  <si>
    <t>Repayment of Borrowings &amp; Advances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</si>
  <si>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</si>
  <si>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</si>
  <si>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</si>
  <si>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</si>
  <si>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</si>
  <si>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</si>
  <si>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Cash &amp; Investments per Balance Sheet</t>
  </si>
  <si>
    <t>Variance per Balance Sheet to Cash Flow</t>
  </si>
  <si>
    <t>Check that variance above is not greater than $2000</t>
  </si>
  <si>
    <t>Other Cash adjustments</t>
  </si>
  <si>
    <t>Change in other assets</t>
  </si>
  <si>
    <t>Change in Inventories</t>
  </si>
  <si>
    <t>Change in Liabilities associated with assets classified as "held for sale"</t>
  </si>
  <si>
    <t>Adjustment Other receipts</t>
  </si>
  <si>
    <t>Adjustment Other payments</t>
  </si>
  <si>
    <t>New Internal Loans provided</t>
  </si>
  <si>
    <t>New Internal Loans taken up</t>
  </si>
  <si>
    <t>Internal Loans Principal received</t>
  </si>
  <si>
    <t>Internal Loans Principal paid</t>
  </si>
  <si>
    <t>CASH FLOW STATEMENT - GENERAL FUND</t>
  </si>
  <si>
    <t>CASH FLOW STATEMENT</t>
  </si>
  <si>
    <t>Scenario: Option 2 - "Stabilise" (8.5%pa x 4 yrs)</t>
  </si>
  <si>
    <t>Scenario: Option 1 - "Deteriorate" (No SRV)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</si>
</sst>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5" tint="-0.499984740745262"/>
      <name val="Arial"/>
      <family val="2"/>
    </font>
    <font>
      <b/>
      <sz val="9"/>
      <name val="Arial"/>
      <family val="2"/>
    </font>
    <font>
      <sz val="10"/>
      <color rgb="FFFFC00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/>
      <right style="thick">
        <color indexed="42"/>
      </right>
      <top/>
      <bottom style="thick">
        <color indexed="42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8" fillId="8" borderId="0" applyNumberFormat="0" applyBorder="0" applyAlignment="0" applyProtection="0"/>
    <xf numFmtId="0" fontId="9" fillId="3" borderId="1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2" borderId="1" applyNumberFormat="0" applyAlignment="0" applyProtection="0"/>
    <xf numFmtId="0" fontId="1" fillId="0" borderId="0"/>
    <xf numFmtId="0" fontId="11" fillId="0" borderId="0"/>
  </cellStyleXfs>
  <cellXfs count="70">
    <xf numFmtId="0" fontId="0" fillId="0" borderId="0" xfId="0"/>
    <xf numFmtId="0" fontId="2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64" fontId="1" fillId="4" borderId="0" xfId="0" applyNumberFormat="1" applyFont="1" applyFill="1" applyProtection="1">
      <protection hidden="1"/>
    </xf>
    <xf numFmtId="164" fontId="0" fillId="0" borderId="0" xfId="0" applyNumberFormat="1" applyFill="1" applyProtection="1">
      <protection hidden="1"/>
    </xf>
    <xf numFmtId="164" fontId="3" fillId="0" borderId="0" xfId="0" applyNumberFormat="1" applyFont="1" applyBorder="1" applyProtection="1"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4" fontId="4" fillId="0" borderId="0" xfId="0" applyNumberFormat="1" applyFont="1" applyProtection="1">
      <protection hidden="1"/>
    </xf>
    <xf numFmtId="164" fontId="4" fillId="0" borderId="0" xfId="0" applyNumberFormat="1" applyFont="1" applyBorder="1" applyAlignment="1" applyProtection="1">
      <alignment horizontal="right"/>
      <protection hidden="1"/>
    </xf>
    <xf numFmtId="164" fontId="0" fillId="0" borderId="2" xfId="0" applyNumberFormat="1" applyBorder="1" applyProtection="1">
      <protection hidden="1"/>
    </xf>
    <xf numFmtId="165" fontId="4" fillId="0" borderId="2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3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165" fontId="1" fillId="4" borderId="0" xfId="0" applyNumberFormat="1" applyFont="1" applyFill="1" applyProtection="1">
      <protection hidden="1"/>
    </xf>
    <xf numFmtId="165" fontId="1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0" fillId="0" borderId="3" xfId="0" applyNumberFormat="1" applyBorder="1" applyProtection="1">
      <protection hidden="1"/>
    </xf>
    <xf numFmtId="165" fontId="0" fillId="0" borderId="4" xfId="0" applyNumberFormat="1" applyBorder="1" applyProtection="1">
      <protection hidden="1"/>
    </xf>
    <xf numFmtId="165" fontId="0" fillId="0" borderId="5" xfId="0" applyNumberFormat="1" applyBorder="1" applyProtection="1">
      <protection hidden="1"/>
    </xf>
    <xf numFmtId="165" fontId="5" fillId="0" borderId="0" xfId="0" applyNumberFormat="1" applyFont="1" applyProtection="1">
      <protection hidden="1"/>
    </xf>
    <xf numFmtId="165" fontId="0" fillId="0" borderId="6" xfId="0" applyNumberFormat="1" applyBorder="1" applyProtection="1">
      <protection hidden="1"/>
    </xf>
    <xf numFmtId="165" fontId="0" fillId="0" borderId="7" xfId="0" applyNumberFormat="1" applyBorder="1" applyProtection="1">
      <protection hidden="1"/>
    </xf>
    <xf numFmtId="165" fontId="0" fillId="0" borderId="8" xfId="0" applyNumberFormat="1" applyBorder="1" applyProtection="1">
      <protection hidden="1"/>
    </xf>
    <xf numFmtId="165" fontId="0" fillId="0" borderId="0" xfId="0" applyNumberFormat="1" applyFill="1" applyProtection="1">
      <protection hidden="1"/>
    </xf>
    <xf numFmtId="165" fontId="1" fillId="0" borderId="9" xfId="0" applyNumberFormat="1" applyFont="1" applyBorder="1" applyAlignment="1" applyProtection="1">
      <alignment horizontal="center"/>
      <protection hidden="1"/>
    </xf>
    <xf numFmtId="165" fontId="0" fillId="0" borderId="10" xfId="0" applyNumberFormat="1" applyBorder="1" applyProtection="1">
      <protection hidden="1"/>
    </xf>
    <xf numFmtId="165" fontId="0" fillId="0" borderId="0" xfId="0" applyNumberFormat="1" applyBorder="1" applyProtection="1">
      <protection hidden="1"/>
    </xf>
    <xf numFmtId="165" fontId="0" fillId="0" borderId="11" xfId="0" applyNumberForma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12" xfId="0" applyNumberFormat="1" applyBorder="1" applyProtection="1">
      <protection hidden="1"/>
    </xf>
    <xf numFmtId="165" fontId="0" fillId="0" borderId="13" xfId="0" applyNumberFormat="1" applyBorder="1" applyProtection="1">
      <protection hidden="1"/>
    </xf>
    <xf numFmtId="165" fontId="0" fillId="0" borderId="14" xfId="0" applyNumberFormat="1" applyBorder="1" applyProtection="1">
      <protection hidden="1"/>
    </xf>
    <xf numFmtId="165" fontId="0" fillId="0" borderId="15" xfId="0" applyNumberFormat="1" applyBorder="1" applyProtection="1">
      <protection hidden="1"/>
    </xf>
    <xf numFmtId="165" fontId="4" fillId="0" borderId="12" xfId="0" applyNumberFormat="1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0" fillId="5" borderId="0" xfId="0" applyNumberFormat="1" applyFill="1" applyProtection="1">
      <protection hidden="1"/>
    </xf>
    <xf numFmtId="165" fontId="0" fillId="0" borderId="16" xfId="0" applyNumberFormat="1" applyBorder="1" applyProtection="1">
      <protection hidden="1"/>
    </xf>
    <xf numFmtId="165" fontId="4" fillId="0" borderId="17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0" fillId="6" borderId="0" xfId="0" applyNumberFormat="1" applyFill="1" applyProtection="1">
      <protection hidden="1"/>
    </xf>
    <xf numFmtId="164" fontId="1" fillId="0" borderId="0" xfId="0" applyNumberFormat="1" applyFont="1" applyProtection="1">
      <protection hidden="1"/>
    </xf>
    <xf numFmtId="10" fontId="1" fillId="6" borderId="0" xfId="1" applyNumberFormat="1" applyFont="1" applyFill="1" applyBorder="1" applyProtection="1">
      <protection hidden="1"/>
    </xf>
    <xf numFmtId="164" fontId="7" fillId="0" borderId="0" xfId="0" applyNumberFormat="1" applyFont="1" applyProtection="1">
      <protection hidden="1"/>
    </xf>
    <xf numFmtId="165" fontId="0" fillId="0" borderId="18" xfId="0" applyNumberFormat="1" applyBorder="1" applyProtection="1">
      <protection hidden="1"/>
    </xf>
    <xf numFmtId="165" fontId="0" fillId="0" borderId="0" xfId="0" applyNumberFormat="1" applyAlignment="1" applyProtection="1">
      <alignment horizontal="left" indent="1"/>
      <protection hidden="1"/>
    </xf>
    <xf numFmtId="165" fontId="1" fillId="0" borderId="0" xfId="0" applyNumberFormat="1" applyFont="1" applyAlignment="1" applyProtection="1">
      <alignment horizontal="left" indent="2"/>
      <protection hidden="1"/>
    </xf>
    <xf numFmtId="165" fontId="1" fillId="7" borderId="0" xfId="0" applyNumberFormat="1" applyFont="1" applyFill="1" applyAlignment="1" applyProtection="1">
      <alignment horizontal="left" indent="2"/>
      <protection hidden="1"/>
    </xf>
    <xf numFmtId="165" fontId="0" fillId="7" borderId="0" xfId="0" applyNumberFormat="1" applyFill="1" applyBorder="1" applyProtection="1">
      <protection hidden="1"/>
    </xf>
    <xf numFmtId="165" fontId="4" fillId="0" borderId="19" xfId="0" applyNumberFormat="1" applyFont="1" applyBorder="1" applyProtection="1">
      <protection hidden="1"/>
    </xf>
    <xf numFmtId="165" fontId="4" fillId="0" borderId="20" xfId="0" applyNumberFormat="1" applyFont="1" applyBorder="1" applyProtection="1">
      <protection hidden="1"/>
    </xf>
    <xf numFmtId="165" fontId="7" fillId="0" borderId="0" xfId="0" applyNumberFormat="1" applyFont="1" applyProtection="1">
      <protection hidden="1"/>
    </xf>
    <xf numFmtId="165" fontId="0" fillId="0" borderId="21" xfId="0" applyNumberFormat="1" applyBorder="1" applyAlignment="1" applyProtection="1">
      <alignment horizontal="right"/>
      <protection hidden="1"/>
    </xf>
    <xf numFmtId="165" fontId="0" fillId="0" borderId="2" xfId="0" applyNumberFormat="1" applyBorder="1" applyProtection="1">
      <protection hidden="1"/>
    </xf>
    <xf numFmtId="166" fontId="0" fillId="0" borderId="0" xfId="0" applyNumberFormat="1" applyProtection="1">
      <protection hidden="1"/>
    </xf>
    <xf numFmtId="164" fontId="12" fillId="0" borderId="0" xfId="0" applyNumberFormat="1" applyFont="1" applyProtection="1">
      <protection hidden="1"/>
    </xf>
    <xf numFmtId="164" fontId="0" fillId="0" borderId="22" xfId="0" applyNumberFormat="1" applyBorder="1" applyProtection="1">
      <protection hidden="1"/>
    </xf>
    <xf numFmtId="164" fontId="0" fillId="0" borderId="23" xfId="0" applyNumberFormat="1" applyBorder="1" applyProtection="1">
      <protection hidden="1"/>
    </xf>
    <xf numFmtId="10" fontId="0" fillId="0" borderId="0" xfId="1" applyNumberFormat="1" applyFont="1" applyProtection="1">
      <protection hidden="1"/>
    </xf>
    <xf numFmtId="164" fontId="0" fillId="0" borderId="24" xfId="0" applyNumberFormat="1" applyBorder="1" applyProtection="1">
      <protection hidden="1"/>
    </xf>
    <xf numFmtId="164" fontId="0" fillId="0" borderId="25" xfId="0" applyNumberFormat="1" applyBorder="1" applyProtection="1">
      <protection hidden="1"/>
    </xf>
    <xf numFmtId="164" fontId="0" fillId="0" borderId="26" xfId="0" applyNumberFormat="1" applyBorder="1" applyProtection="1">
      <protection hidden="1"/>
    </xf>
    <xf numFmtId="165" fontId="0" fillId="0" borderId="27" xfId="0" applyNumberFormat="1" applyBorder="1" applyProtection="1">
      <protection hidden="1"/>
    </xf>
    <xf numFmtId="165" fontId="4" fillId="0" borderId="16" xfId="0" applyNumberFormat="1" applyFont="1" applyBorder="1" applyProtection="1">
      <protection hidden="1"/>
    </xf>
    <xf numFmtId="165" fontId="0" fillId="0" borderId="18" xfId="0" applyNumberFormat="1" applyBorder="1" applyAlignment="1" applyProtection="1">
      <alignment horizontal="right"/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4" fontId="4" fillId="0" borderId="0" xfId="0" applyNumberFormat="1" applyFont="1" applyAlignment="1" applyProtection="1">
      <alignment horizontal="center"/>
      <protection hidden="1"/>
    </xf>
  </cellXfs>
  <cellStyles count="9">
    <cellStyle name="20% - Accent3 2" xfId="2"/>
    <cellStyle name="Calculation 2" xfId="3"/>
    <cellStyle name="Comma 2" xfId="4"/>
    <cellStyle name="Currency 2" xfId="5"/>
    <cellStyle name="Input 2" xfId="6"/>
    <cellStyle name="Normal" xfId="0" builtinId="0"/>
    <cellStyle name="Normal 2" xfId="7"/>
    <cellStyle name="Normal 3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.%20LTFP\SRV%20Working%20Docs\No%20SRV\LTFP_General_Main_Work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.%20LTFP\SRV%20Working%20Docs\Option%202%20-%20Eight%20Point%20Five%20%25%20x%204%20yrs\LTFP_General_Main_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.%20LTFP\SRV%20Working%20Docs\Option%203%20-%20Ten%20Point%20Eight%20%25%20x%204%20yrs\LTFP_General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Summary 2"/>
      <sheetName val="Cap Exp Summary"/>
      <sheetName val="Exp Type Summary"/>
      <sheetName val="Budget Reconciliation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S94 - Plan 2"/>
      <sheetName val="S94 - Plan 3"/>
      <sheetName val="S94 - Plan 4"/>
      <sheetName val="S94 - Plan 5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>
        <row r="11">
          <cell r="E11" t="str">
            <v>Option 1 - "Deteriorate" (No SRV)</v>
          </cell>
        </row>
        <row r="13">
          <cell r="E13" t="str">
            <v>General Fund</v>
          </cell>
        </row>
        <row r="27">
          <cell r="K27">
            <v>1</v>
          </cell>
        </row>
      </sheetData>
      <sheetData sheetId="3">
        <row r="5">
          <cell r="E5">
            <v>2014</v>
          </cell>
        </row>
      </sheetData>
      <sheetData sheetId="4"/>
      <sheetData sheetId="5">
        <row r="3">
          <cell r="B3" t="str">
            <v>INCOME STATEMENT - GENERAL FUND</v>
          </cell>
        </row>
      </sheetData>
      <sheetData sheetId="6">
        <row r="3">
          <cell r="A3" t="str">
            <v>BALANCE SHEET - GENERAL FUND</v>
          </cell>
        </row>
      </sheetData>
      <sheetData sheetId="7">
        <row r="3">
          <cell r="A3" t="str">
            <v>BALANCE SHEET - GENERAL FUND - WORKINGS</v>
          </cell>
        </row>
        <row r="905">
          <cell r="R905" t="str">
            <v xml:space="preserve"> </v>
          </cell>
        </row>
        <row r="906">
          <cell r="R906" t="str">
            <v xml:space="preserve"> </v>
          </cell>
        </row>
      </sheetData>
      <sheetData sheetId="8">
        <row r="3">
          <cell r="A3" t="str">
            <v>Target % for Balance sheet amounts &amp; ratios - General Fund</v>
          </cell>
        </row>
      </sheetData>
      <sheetData sheetId="9">
        <row r="3">
          <cell r="A3" t="str">
            <v>CASH FLOW STATEMENT - GENERAL FUND</v>
          </cell>
        </row>
      </sheetData>
      <sheetData sheetId="10">
        <row r="3">
          <cell r="A3" t="str">
            <v>CASH FLOW - GENERAL FUND - WORKINGS</v>
          </cell>
        </row>
        <row r="116">
          <cell r="R116" t="str">
            <v xml:space="preserve"> </v>
          </cell>
        </row>
      </sheetData>
      <sheetData sheetId="11">
        <row r="3">
          <cell r="A3" t="str">
            <v>EQUITY STATEMENT - GENERAL FUND</v>
          </cell>
        </row>
      </sheetData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1">
          <cell r="C1" t="str">
            <v>hide</v>
          </cell>
          <cell r="BC1" t="str">
            <v>hide</v>
          </cell>
          <cell r="BD1" t="str">
            <v>hide</v>
          </cell>
          <cell r="BE1" t="str">
            <v>hide</v>
          </cell>
          <cell r="BF1" t="str">
            <v>hide</v>
          </cell>
          <cell r="BG1" t="str">
            <v>hide</v>
          </cell>
          <cell r="BH1" t="str">
            <v>hide</v>
          </cell>
          <cell r="BI1" t="str">
            <v>hide</v>
          </cell>
          <cell r="BJ1" t="str">
            <v>hide</v>
          </cell>
          <cell r="BK1" t="str">
            <v>hide</v>
          </cell>
          <cell r="BL1" t="str">
            <v>hide</v>
          </cell>
          <cell r="BM1" t="str">
            <v>hide</v>
          </cell>
        </row>
        <row r="4">
          <cell r="D4" t="str">
            <v>SUMMARY OF BUDGET OF ALL G/L ACCOUNTS - GENERAL FUND</v>
          </cell>
          <cell r="BC4" t="str">
            <v>non-cash</v>
          </cell>
        </row>
        <row r="5">
          <cell r="J5" t="str">
            <v>Current Year</v>
          </cell>
          <cell r="L5" t="str">
            <v>Projected Years</v>
          </cell>
          <cell r="BC5" t="str">
            <v>2013/14</v>
          </cell>
          <cell r="BD5" t="str">
            <v>2014/15</v>
          </cell>
          <cell r="BE5" t="str">
            <v>2015/16</v>
          </cell>
          <cell r="BF5" t="str">
            <v>2016/17</v>
          </cell>
          <cell r="BG5" t="str">
            <v>2017/18</v>
          </cell>
          <cell r="BH5" t="str">
            <v>2018/19</v>
          </cell>
          <cell r="BI5" t="str">
            <v>2019/20</v>
          </cell>
          <cell r="BJ5" t="str">
            <v>2020/21</v>
          </cell>
          <cell r="BK5" t="str">
            <v>2021/22</v>
          </cell>
          <cell r="BL5" t="str">
            <v>2022/23</v>
          </cell>
          <cell r="BM5" t="str">
            <v>2023/24</v>
          </cell>
        </row>
        <row r="6">
          <cell r="J6" t="str">
            <v>2013/14</v>
          </cell>
          <cell r="L6" t="str">
            <v>2014/15</v>
          </cell>
          <cell r="M6" t="str">
            <v>2015/16</v>
          </cell>
          <cell r="N6" t="str">
            <v>2016/17</v>
          </cell>
          <cell r="O6" t="str">
            <v>2017/18</v>
          </cell>
          <cell r="P6" t="str">
            <v>2018/19</v>
          </cell>
          <cell r="Q6" t="str">
            <v>2019/20</v>
          </cell>
          <cell r="R6" t="str">
            <v>2020/21</v>
          </cell>
          <cell r="S6" t="str">
            <v>2021/22</v>
          </cell>
          <cell r="T6" t="str">
            <v>2022/23</v>
          </cell>
          <cell r="U6" t="str">
            <v>2023/24</v>
          </cell>
        </row>
        <row r="7">
          <cell r="J7" t="str">
            <v>$</v>
          </cell>
          <cell r="L7" t="str">
            <v>$</v>
          </cell>
          <cell r="M7" t="str">
            <v>$</v>
          </cell>
          <cell r="N7" t="str">
            <v>$</v>
          </cell>
          <cell r="O7" t="str">
            <v>$</v>
          </cell>
          <cell r="P7" t="str">
            <v>$</v>
          </cell>
          <cell r="Q7" t="str">
            <v>$</v>
          </cell>
          <cell r="R7" t="str">
            <v>$</v>
          </cell>
          <cell r="S7" t="str">
            <v>$</v>
          </cell>
          <cell r="T7" t="str">
            <v>$</v>
          </cell>
          <cell r="U7" t="str">
            <v>$</v>
          </cell>
        </row>
        <row r="8">
          <cell r="C8" t="str">
            <v>IS Line</v>
          </cell>
        </row>
        <row r="9">
          <cell r="C9" t="str">
            <v>Rates &amp; Annual Charges</v>
          </cell>
          <cell r="D9" t="str">
            <v>Rates - Ordinary</v>
          </cell>
          <cell r="J9">
            <v>21832219</v>
          </cell>
          <cell r="L9">
            <v>22482745</v>
          </cell>
          <cell r="M9">
            <v>23269705.450000003</v>
          </cell>
          <cell r="N9">
            <v>24223829.279999997</v>
          </cell>
          <cell r="O9">
            <v>25217074.169999991</v>
          </cell>
          <cell r="P9">
            <v>26251044.150000002</v>
          </cell>
          <cell r="Q9">
            <v>27327409.000000004</v>
          </cell>
          <cell r="R9">
            <v>28447906.960000001</v>
          </cell>
          <cell r="S9">
            <v>29614347.559999999</v>
          </cell>
          <cell r="T9">
            <v>30828614.52</v>
          </cell>
          <cell r="U9">
            <v>32092668.790000007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C10" t="str">
            <v>Rates &amp; Annual Charges</v>
          </cell>
          <cell r="D10" t="str">
            <v>Rates - Special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C11" t="str">
            <v>Rates &amp; Annual Charges</v>
          </cell>
          <cell r="D11" t="str">
            <v>Rates - Special Variation</v>
          </cell>
          <cell r="J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C12" t="str">
            <v>Rates &amp; Annual Charges</v>
          </cell>
          <cell r="D12" t="str">
            <v>Annual Charges</v>
          </cell>
          <cell r="J12">
            <v>6297543</v>
          </cell>
          <cell r="L12">
            <v>6966044.1200000001</v>
          </cell>
          <cell r="M12">
            <v>7244685.8899999997</v>
          </cell>
          <cell r="N12">
            <v>7534473.3299999991</v>
          </cell>
          <cell r="O12">
            <v>7835852.2700000005</v>
          </cell>
          <cell r="P12">
            <v>8149286.3600000003</v>
          </cell>
          <cell r="Q12">
            <v>8475257.8200000022</v>
          </cell>
          <cell r="R12">
            <v>8814268.1500000004</v>
          </cell>
          <cell r="S12">
            <v>9166838.879999999</v>
          </cell>
          <cell r="T12">
            <v>9533512.4399999995</v>
          </cell>
          <cell r="U12">
            <v>9914852.9399999995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C13" t="str">
            <v>User Charges &amp; Fees</v>
          </cell>
          <cell r="D13" t="str">
            <v>User Charges - Specific</v>
          </cell>
          <cell r="J13">
            <v>114685</v>
          </cell>
          <cell r="L13">
            <v>123050</v>
          </cell>
          <cell r="M13">
            <v>128771.82</v>
          </cell>
          <cell r="N13">
            <v>134759.71000000002</v>
          </cell>
          <cell r="O13">
            <v>141026.02999999997</v>
          </cell>
          <cell r="P13">
            <v>147583.73000000001</v>
          </cell>
          <cell r="Q13">
            <v>154446.38000000003</v>
          </cell>
          <cell r="R13">
            <v>161628.12</v>
          </cell>
          <cell r="S13">
            <v>169143.84</v>
          </cell>
          <cell r="T13">
            <v>177009.03</v>
          </cell>
          <cell r="U13">
            <v>185239.94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C14" t="str">
            <v>User Charges &amp; Fees</v>
          </cell>
          <cell r="D14" t="str">
            <v>Fees &amp; Charges - Statutory &amp; Regulatory</v>
          </cell>
          <cell r="J14">
            <v>2141956</v>
          </cell>
          <cell r="L14">
            <v>1783749</v>
          </cell>
          <cell r="M14">
            <v>1860932.59</v>
          </cell>
          <cell r="N14">
            <v>1779297.6099999999</v>
          </cell>
          <cell r="O14">
            <v>1896945.0500000005</v>
          </cell>
          <cell r="P14">
            <v>1884980.7200000004</v>
          </cell>
          <cell r="Q14">
            <v>1941515.2400000002</v>
          </cell>
          <cell r="R14">
            <v>2166664.4600000009</v>
          </cell>
          <cell r="S14">
            <v>2058549.43</v>
          </cell>
          <cell r="T14">
            <v>2118297.0000000005</v>
          </cell>
          <cell r="U14">
            <v>2186039.7999999998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C15" t="str">
            <v>User Charges &amp; Fees</v>
          </cell>
          <cell r="D15" t="str">
            <v>Fees &amp; Charges - Other</v>
          </cell>
          <cell r="J15">
            <v>2271789</v>
          </cell>
          <cell r="L15">
            <v>2090827.4000000001</v>
          </cell>
          <cell r="M15">
            <v>2127198.2599999998</v>
          </cell>
          <cell r="N15">
            <v>2254698.6399999992</v>
          </cell>
          <cell r="O15">
            <v>2295996.2400000002</v>
          </cell>
          <cell r="P15">
            <v>2434266.5199999991</v>
          </cell>
          <cell r="Q15">
            <v>2480692.8899999997</v>
          </cell>
          <cell r="R15">
            <v>2630467.399999999</v>
          </cell>
          <cell r="S15">
            <v>2682791.0000000005</v>
          </cell>
          <cell r="T15">
            <v>2844873.8899999978</v>
          </cell>
          <cell r="U15">
            <v>2903935.95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C16" t="str">
            <v>Interest &amp; Investment Revenue</v>
          </cell>
          <cell r="D16" t="str">
            <v>Interest &amp; Investment Revenues - o/s Rates &amp; Annual Charges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C17" t="str">
            <v>Interest &amp; Investment Revenue</v>
          </cell>
          <cell r="D17" t="str">
            <v>Interest &amp; Investment Revenues - Investments</v>
          </cell>
          <cell r="J17">
            <v>1360820</v>
          </cell>
          <cell r="L17">
            <v>1192000</v>
          </cell>
          <cell r="M17">
            <v>1145090</v>
          </cell>
          <cell r="N17">
            <v>1158185.1399999999</v>
          </cell>
          <cell r="O17">
            <v>1194638.8400000001</v>
          </cell>
          <cell r="P17">
            <v>1110951.6200000001</v>
          </cell>
          <cell r="Q17">
            <v>1212290.6499999999</v>
          </cell>
          <cell r="R17">
            <v>1269656.4600000002</v>
          </cell>
          <cell r="S17">
            <v>1291049.5900000001</v>
          </cell>
          <cell r="T17">
            <v>1308470.5799999998</v>
          </cell>
          <cell r="U17">
            <v>1345919.99</v>
          </cell>
          <cell r="BC17">
            <v>250000</v>
          </cell>
          <cell r="BD17">
            <v>87418</v>
          </cell>
          <cell r="BE17">
            <v>87418</v>
          </cell>
          <cell r="BF17">
            <v>87418</v>
          </cell>
          <cell r="BG17">
            <v>87418</v>
          </cell>
          <cell r="BH17">
            <v>87418</v>
          </cell>
          <cell r="BI17">
            <v>87418</v>
          </cell>
          <cell r="BJ17">
            <v>87418</v>
          </cell>
          <cell r="BK17">
            <v>87418</v>
          </cell>
          <cell r="BL17">
            <v>87418</v>
          </cell>
          <cell r="BM17">
            <v>87418</v>
          </cell>
        </row>
        <row r="18">
          <cell r="C18" t="str">
            <v>Interest &amp; Investment Revenue</v>
          </cell>
          <cell r="D18" t="str">
            <v>Interest &amp; Investment Revenues - Other</v>
          </cell>
          <cell r="J18">
            <v>170410</v>
          </cell>
          <cell r="L18">
            <v>162000</v>
          </cell>
          <cell r="M18">
            <v>162000</v>
          </cell>
          <cell r="N18">
            <v>162000</v>
          </cell>
          <cell r="O18">
            <v>162000</v>
          </cell>
          <cell r="P18">
            <v>162000</v>
          </cell>
          <cell r="Q18">
            <v>162000</v>
          </cell>
          <cell r="R18">
            <v>162000</v>
          </cell>
          <cell r="S18">
            <v>162000</v>
          </cell>
          <cell r="T18">
            <v>162000</v>
          </cell>
          <cell r="U18">
            <v>162000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C19" t="str">
            <v>Other Revenues</v>
          </cell>
          <cell r="D19" t="str">
            <v>Other Revenues</v>
          </cell>
          <cell r="J19">
            <v>1359550</v>
          </cell>
          <cell r="L19">
            <v>886347.9</v>
          </cell>
          <cell r="M19">
            <v>798764.93</v>
          </cell>
          <cell r="N19">
            <v>553519.07999999984</v>
          </cell>
          <cell r="O19">
            <v>450801.4</v>
          </cell>
          <cell r="P19">
            <v>468212.98000000004</v>
          </cell>
          <cell r="Q19">
            <v>486380.62000000017</v>
          </cell>
          <cell r="R19">
            <v>505337.95999999996</v>
          </cell>
          <cell r="S19">
            <v>525120.09</v>
          </cell>
          <cell r="T19">
            <v>545763.62999999989</v>
          </cell>
          <cell r="U19">
            <v>567306.86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C20" t="str">
            <v>Grants &amp; Contributions provided for Operating Purposes</v>
          </cell>
          <cell r="D20" t="str">
            <v>Operating Grants - General Purpose (Untied)</v>
          </cell>
          <cell r="J20">
            <v>2057574</v>
          </cell>
          <cell r="L20">
            <v>3678007</v>
          </cell>
          <cell r="M20">
            <v>3788347.21</v>
          </cell>
          <cell r="N20">
            <v>3901997.63</v>
          </cell>
          <cell r="O20">
            <v>4019057.5599999996</v>
          </cell>
          <cell r="P20">
            <v>4139629.29</v>
          </cell>
          <cell r="Q20">
            <v>4263818.16</v>
          </cell>
          <cell r="R20">
            <v>4391732.71</v>
          </cell>
          <cell r="S20">
            <v>4523484.6899999995</v>
          </cell>
          <cell r="T20">
            <v>4659189.2300000004</v>
          </cell>
          <cell r="U20">
            <v>4798964.9000000004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C21" t="str">
            <v>Grants &amp; Contributions provided for Operating Purposes</v>
          </cell>
          <cell r="D21" t="str">
            <v>Operating Grants - Specific Purpose</v>
          </cell>
          <cell r="J21">
            <v>840012</v>
          </cell>
          <cell r="L21">
            <v>824271.6</v>
          </cell>
          <cell r="M21">
            <v>848999.76</v>
          </cell>
          <cell r="N21">
            <v>874469.74</v>
          </cell>
          <cell r="O21">
            <v>900703.83</v>
          </cell>
          <cell r="P21">
            <v>927724.95</v>
          </cell>
          <cell r="Q21">
            <v>955556.71</v>
          </cell>
          <cell r="R21">
            <v>984223.41999999993</v>
          </cell>
          <cell r="S21">
            <v>1013750.12</v>
          </cell>
          <cell r="T21">
            <v>1044162.64</v>
          </cell>
          <cell r="U21">
            <v>1075487.52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C22" t="str">
            <v>Grants &amp; Contributions provided for Operating Purposes</v>
          </cell>
          <cell r="D22" t="str">
            <v>Operating Contributions - General Purpose (Untied)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C23" t="str">
            <v>Grants &amp; Contributions provided for Operating Purposes</v>
          </cell>
          <cell r="D23" t="str">
            <v>Operating Contributions - Specific - Developer Contributions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C24" t="str">
            <v>Grants &amp; Contributions provided for Operating Purposes</v>
          </cell>
          <cell r="D24" t="str">
            <v>Operating Contributions - Specific - Other Contributions</v>
          </cell>
          <cell r="J24">
            <v>2376143</v>
          </cell>
          <cell r="L24">
            <v>2304408.59</v>
          </cell>
          <cell r="M24">
            <v>2316957.39</v>
          </cell>
          <cell r="N24">
            <v>2327956.3600000003</v>
          </cell>
          <cell r="O24">
            <v>2351179.79</v>
          </cell>
          <cell r="P24">
            <v>2380802.39</v>
          </cell>
          <cell r="Q24">
            <v>2410296.0699999998</v>
          </cell>
          <cell r="R24">
            <v>2443519.1100000003</v>
          </cell>
          <cell r="S24">
            <v>2479423.9399999995</v>
          </cell>
          <cell r="T24">
            <v>2518407.9599999995</v>
          </cell>
          <cell r="U24">
            <v>2557451.9300000006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C25" t="str">
            <v>Net gains from the disposal of assets</v>
          </cell>
          <cell r="D25" t="str">
            <v>Net Gains from Disposal of I,PP&amp;E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C26" t="str">
            <v>Net gains from the disposal of assets</v>
          </cell>
          <cell r="D26" t="str">
            <v>Net Gains from Disposal of Investment Property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C27" t="str">
            <v>Net gains from the disposal of assets</v>
          </cell>
          <cell r="D27" t="str">
            <v>Net Gains from Disposal of Real Estate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C28" t="str">
            <v>Net gains from the disposal of assets</v>
          </cell>
          <cell r="D28" t="str">
            <v>Net Gains from Disposal of Assets "held for sale"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C29" t="str">
            <v>Net gains from the disposal of assets</v>
          </cell>
          <cell r="D29" t="str">
            <v>Net Gains from Disposal of Intangible Assets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C30" t="str">
            <v>Net gains from the disposal of assets</v>
          </cell>
          <cell r="D30" t="str">
            <v>Net Gains from Disposal of Investments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C31" t="str">
            <v>Joint Ventures &amp; Associated Entities - Gain</v>
          </cell>
          <cell r="D31" t="str">
            <v>Gain on Share of Interest in JV's &amp; Associated Entities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J32">
            <v>40822701</v>
          </cell>
          <cell r="L32">
            <v>42493450.609999999</v>
          </cell>
          <cell r="M32">
            <v>43691453.300000004</v>
          </cell>
          <cell r="N32">
            <v>44905186.520000003</v>
          </cell>
          <cell r="O32">
            <v>46465275.179999992</v>
          </cell>
          <cell r="P32">
            <v>48056482.709999993</v>
          </cell>
          <cell r="Q32">
            <v>49869663.540000007</v>
          </cell>
          <cell r="R32">
            <v>51977404.75</v>
          </cell>
          <cell r="S32">
            <v>53686499.140000001</v>
          </cell>
          <cell r="T32">
            <v>55740300.920000009</v>
          </cell>
          <cell r="U32">
            <v>57789868.620000005</v>
          </cell>
          <cell r="BC32">
            <v>250000</v>
          </cell>
          <cell r="BD32">
            <v>87418</v>
          </cell>
          <cell r="BE32">
            <v>87418</v>
          </cell>
          <cell r="BF32">
            <v>87418</v>
          </cell>
          <cell r="BG32">
            <v>87418</v>
          </cell>
          <cell r="BH32">
            <v>87418</v>
          </cell>
          <cell r="BI32">
            <v>87418</v>
          </cell>
          <cell r="BJ32">
            <v>87418</v>
          </cell>
          <cell r="BK32">
            <v>87418</v>
          </cell>
          <cell r="BL32">
            <v>87418</v>
          </cell>
          <cell r="BM32">
            <v>87418</v>
          </cell>
        </row>
        <row r="35">
          <cell r="C35" t="str">
            <v>Employee Benefits &amp; On-Costs</v>
          </cell>
          <cell r="D35" t="str">
            <v>Employee Costs - Salaries</v>
          </cell>
          <cell r="J35">
            <v>14958176</v>
          </cell>
          <cell r="L35">
            <v>16077917.52</v>
          </cell>
          <cell r="M35">
            <v>17006429.410000015</v>
          </cell>
          <cell r="N35">
            <v>18256515.940000001</v>
          </cell>
          <cell r="O35">
            <v>19059642.189999994</v>
          </cell>
          <cell r="P35">
            <v>19877274.150000006</v>
          </cell>
          <cell r="Q35">
            <v>20711815.979999986</v>
          </cell>
          <cell r="R35">
            <v>21558878.370000005</v>
          </cell>
          <cell r="S35">
            <v>22468820.630000018</v>
          </cell>
          <cell r="T35">
            <v>23413032.659999985</v>
          </cell>
          <cell r="U35">
            <v>24376946.899999972</v>
          </cell>
          <cell r="BC35">
            <v>384760</v>
          </cell>
          <cell r="BD35">
            <v>398391.0199999999</v>
          </cell>
          <cell r="BE35">
            <v>413363.76</v>
          </cell>
          <cell r="BF35">
            <v>429314.29999999993</v>
          </cell>
          <cell r="BG35">
            <v>446740.77999999997</v>
          </cell>
          <cell r="BH35">
            <v>464876.47</v>
          </cell>
          <cell r="BI35">
            <v>483750.29999999993</v>
          </cell>
          <cell r="BJ35">
            <v>503392.42</v>
          </cell>
          <cell r="BK35">
            <v>523834.08000000007</v>
          </cell>
          <cell r="BL35">
            <v>545107.94999999995</v>
          </cell>
          <cell r="BM35">
            <v>567247.93999999994</v>
          </cell>
        </row>
        <row r="36">
          <cell r="C36" t="str">
            <v>Employee Benefits &amp; On-Costs</v>
          </cell>
          <cell r="D36" t="str">
            <v>Employee Costs - Casual Wages</v>
          </cell>
          <cell r="J36">
            <v>59500</v>
          </cell>
          <cell r="L36">
            <v>17510</v>
          </cell>
          <cell r="M36">
            <v>18175.38</v>
          </cell>
          <cell r="N36">
            <v>18884.22</v>
          </cell>
          <cell r="O36">
            <v>19658.47</v>
          </cell>
          <cell r="P36">
            <v>20464.47</v>
          </cell>
          <cell r="Q36">
            <v>21303.51</v>
          </cell>
          <cell r="R36">
            <v>22176.95</v>
          </cell>
          <cell r="S36">
            <v>23086.2</v>
          </cell>
          <cell r="T36">
            <v>24032.73</v>
          </cell>
          <cell r="U36">
            <v>25018.07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C37" t="str">
            <v>Employee Benefits &amp; On-Costs</v>
          </cell>
          <cell r="D37" t="str">
            <v>Employee Costs - Superannuation</v>
          </cell>
          <cell r="J37">
            <v>1494055</v>
          </cell>
          <cell r="L37">
            <v>1597176.9200000002</v>
          </cell>
          <cell r="M37">
            <v>1656918.1399999994</v>
          </cell>
          <cell r="N37">
            <v>1720560.76</v>
          </cell>
          <cell r="O37">
            <v>1790099.1999999997</v>
          </cell>
          <cell r="P37">
            <v>1862458.56</v>
          </cell>
          <cell r="Q37">
            <v>1937753.6300000006</v>
          </cell>
          <cell r="R37">
            <v>2016103.8499999994</v>
          </cell>
          <cell r="S37">
            <v>2206906.2799999993</v>
          </cell>
          <cell r="T37">
            <v>2409819.2800000003</v>
          </cell>
          <cell r="U37">
            <v>2625377.29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C38" t="str">
            <v>Employee Benefits &amp; On-Costs</v>
          </cell>
          <cell r="D38" t="str">
            <v>Employee Costs - Workers Comp</v>
          </cell>
          <cell r="J38">
            <v>540855</v>
          </cell>
          <cell r="L38">
            <v>400136.65</v>
          </cell>
          <cell r="M38">
            <v>415103.9499999999</v>
          </cell>
          <cell r="N38">
            <v>431048.69000000006</v>
          </cell>
          <cell r="O38">
            <v>448470.53</v>
          </cell>
          <cell r="P38">
            <v>466599.14999999997</v>
          </cell>
          <cell r="Q38">
            <v>485463.2900000001</v>
          </cell>
          <cell r="R38">
            <v>505092.86</v>
          </cell>
          <cell r="S38">
            <v>525518.99</v>
          </cell>
          <cell r="T38">
            <v>546774.10999999987</v>
          </cell>
          <cell r="U38">
            <v>568891.99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C39" t="str">
            <v>Employee Benefits &amp; On-Costs</v>
          </cell>
          <cell r="D39" t="str">
            <v>Employee Costs - Other</v>
          </cell>
          <cell r="J39">
            <v>648324</v>
          </cell>
          <cell r="L39">
            <v>660085</v>
          </cell>
          <cell r="M39">
            <v>676850.93</v>
          </cell>
          <cell r="N39">
            <v>694709.49</v>
          </cell>
          <cell r="O39">
            <v>714301.41</v>
          </cell>
          <cell r="P39">
            <v>734583.57</v>
          </cell>
          <cell r="Q39">
            <v>755580.94999999984</v>
          </cell>
          <cell r="R39">
            <v>777319.35999999987</v>
          </cell>
          <cell r="S39">
            <v>799825.5900000002</v>
          </cell>
          <cell r="T39">
            <v>823127.37999999989</v>
          </cell>
          <cell r="U39">
            <v>847253.57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C40" t="str">
            <v>Employee Benefits &amp; On-Costs</v>
          </cell>
          <cell r="D40" t="str">
            <v>Employee Costs - Capitalised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C41" t="str">
            <v>Borrowing Costs</v>
          </cell>
          <cell r="D41" t="str">
            <v>Borrowing Costs - Interest on Loans (External)</v>
          </cell>
          <cell r="J41">
            <v>909169</v>
          </cell>
          <cell r="L41">
            <v>1155007.21</v>
          </cell>
          <cell r="M41">
            <v>1044301.97</v>
          </cell>
          <cell r="N41">
            <v>921361.36</v>
          </cell>
          <cell r="O41">
            <v>819536.5</v>
          </cell>
          <cell r="P41">
            <v>720980.77</v>
          </cell>
          <cell r="Q41">
            <v>613232.13</v>
          </cell>
          <cell r="R41">
            <v>502701.81</v>
          </cell>
          <cell r="S41">
            <v>402046.89</v>
          </cell>
          <cell r="T41">
            <v>302397.36</v>
          </cell>
          <cell r="U41">
            <v>195651.54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C42" t="str">
            <v>Borrowing Costs</v>
          </cell>
          <cell r="D42" t="str">
            <v>Borrowing Costs - Interest on Finance Leases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C43" t="str">
            <v>Borrowing Costs</v>
          </cell>
          <cell r="D43" t="str">
            <v>Borrowing Costs - Other</v>
          </cell>
          <cell r="J43">
            <v>4000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C44" t="str">
            <v>Borrowing Costs</v>
          </cell>
          <cell r="D44" t="str">
            <v>Borrowing Costs - Capitalised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C45" t="str">
            <v>Materials &amp; Contracts</v>
          </cell>
          <cell r="D45" t="str">
            <v>Materials &amp; Contracts - Raw Materials &amp; Consumables</v>
          </cell>
          <cell r="J45">
            <v>3567149</v>
          </cell>
          <cell r="L45">
            <v>3167709</v>
          </cell>
          <cell r="M45">
            <v>3295146.5600000005</v>
          </cell>
          <cell r="N45">
            <v>3427753.1600000039</v>
          </cell>
          <cell r="O45">
            <v>3565739.0199999982</v>
          </cell>
          <cell r="P45">
            <v>3709322.929999996</v>
          </cell>
          <cell r="Q45">
            <v>3858732.6199999955</v>
          </cell>
          <cell r="R45">
            <v>4014205.0999999954</v>
          </cell>
          <cell r="S45">
            <v>4175987.2400000053</v>
          </cell>
          <cell r="T45">
            <v>4344335.7299999949</v>
          </cell>
          <cell r="U45">
            <v>4519517.4799999986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C46" t="str">
            <v>Materials &amp; Contracts</v>
          </cell>
          <cell r="D46" t="str">
            <v>Materials &amp; Contracts - Contracts</v>
          </cell>
          <cell r="J46">
            <v>14132483</v>
          </cell>
          <cell r="L46">
            <v>11919246.02</v>
          </cell>
          <cell r="M46">
            <v>11001248.49</v>
          </cell>
          <cell r="N46">
            <v>11383456.129999988</v>
          </cell>
          <cell r="O46">
            <v>11858623.169999994</v>
          </cell>
          <cell r="P46">
            <v>12280866.509999994</v>
          </cell>
          <cell r="Q46">
            <v>12815791.399999989</v>
          </cell>
          <cell r="R46">
            <v>13277429.060000001</v>
          </cell>
          <cell r="S46">
            <v>13863644.41</v>
          </cell>
          <cell r="T46">
            <v>14375134.340000009</v>
          </cell>
          <cell r="U46">
            <v>15017687.199999979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C47" t="str">
            <v>Materials &amp; Contracts</v>
          </cell>
          <cell r="D47" t="str">
            <v>Materials &amp; Contracts - Legal Expenses</v>
          </cell>
          <cell r="J47">
            <v>753606</v>
          </cell>
          <cell r="L47">
            <v>373408</v>
          </cell>
          <cell r="M47">
            <v>387645.73</v>
          </cell>
          <cell r="N47">
            <v>402437.5</v>
          </cell>
          <cell r="O47">
            <v>417805.15</v>
          </cell>
          <cell r="P47">
            <v>433771.37</v>
          </cell>
          <cell r="Q47">
            <v>450359.76</v>
          </cell>
          <cell r="R47">
            <v>467594.81000000006</v>
          </cell>
          <cell r="S47">
            <v>485502.09000000008</v>
          </cell>
          <cell r="T47">
            <v>504108.10000000009</v>
          </cell>
          <cell r="U47">
            <v>523440.43000000005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C48" t="str">
            <v>Materials &amp; Contracts</v>
          </cell>
          <cell r="D48" t="str">
            <v>Materials &amp; Contracts - Other</v>
          </cell>
          <cell r="J48">
            <v>910541</v>
          </cell>
          <cell r="L48">
            <v>1128483</v>
          </cell>
          <cell r="M48">
            <v>1157595.1200000001</v>
          </cell>
          <cell r="N48">
            <v>1205056.52</v>
          </cell>
          <cell r="O48">
            <v>1254463.8399999999</v>
          </cell>
          <cell r="P48">
            <v>1305896.8499999999</v>
          </cell>
          <cell r="Q48">
            <v>1359438.63</v>
          </cell>
          <cell r="R48">
            <v>1415175.6099999999</v>
          </cell>
          <cell r="S48">
            <v>1473197.81</v>
          </cell>
          <cell r="T48">
            <v>1533598.92</v>
          </cell>
          <cell r="U48">
            <v>1596476.47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C49" t="str">
            <v>Materials &amp; Contracts</v>
          </cell>
          <cell r="D49" t="str">
            <v>Materials &amp; Contracts - Capitalised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C50" t="str">
            <v>Depreciation &amp; Amortisation</v>
          </cell>
          <cell r="D50" t="str">
            <v>Depreciation - IPP&amp;E</v>
          </cell>
          <cell r="J50">
            <v>9900000</v>
          </cell>
          <cell r="L50">
            <v>9900000</v>
          </cell>
          <cell r="M50">
            <v>9897274</v>
          </cell>
          <cell r="N50">
            <v>9897274</v>
          </cell>
          <cell r="O50">
            <v>9897274</v>
          </cell>
          <cell r="P50">
            <v>9897274</v>
          </cell>
          <cell r="Q50">
            <v>9897274</v>
          </cell>
          <cell r="R50">
            <v>9897274</v>
          </cell>
          <cell r="S50">
            <v>9897274</v>
          </cell>
          <cell r="T50">
            <v>9897274</v>
          </cell>
          <cell r="U50">
            <v>9897274</v>
          </cell>
          <cell r="BC50">
            <v>9900000</v>
          </cell>
          <cell r="BD50">
            <v>9900000</v>
          </cell>
          <cell r="BE50">
            <v>9897274</v>
          </cell>
          <cell r="BF50">
            <v>9897274</v>
          </cell>
          <cell r="BG50">
            <v>9897274</v>
          </cell>
          <cell r="BH50">
            <v>9897274</v>
          </cell>
          <cell r="BI50">
            <v>9897274</v>
          </cell>
          <cell r="BJ50">
            <v>9897274</v>
          </cell>
          <cell r="BK50">
            <v>9897274</v>
          </cell>
          <cell r="BL50">
            <v>9897274</v>
          </cell>
          <cell r="BM50">
            <v>9897274</v>
          </cell>
        </row>
        <row r="51">
          <cell r="C51" t="str">
            <v>Depreciation &amp; Amortisation</v>
          </cell>
          <cell r="D51" t="str">
            <v>Amortisation - Intangible Assets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C52" t="str">
            <v>Depreciation &amp; Amortisation</v>
          </cell>
          <cell r="D52" t="str">
            <v>Depreciation &amp; Amortisation - Capitalised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C53" t="str">
            <v>Other Expenses</v>
          </cell>
          <cell r="D53" t="str">
            <v>Other Expenses - Insurance</v>
          </cell>
          <cell r="J53">
            <v>862788</v>
          </cell>
          <cell r="L53">
            <v>792667.1</v>
          </cell>
          <cell r="M53">
            <v>876056.9</v>
          </cell>
          <cell r="N53">
            <v>970032.6100000001</v>
          </cell>
          <cell r="O53">
            <v>1074112.95</v>
          </cell>
          <cell r="P53">
            <v>1189386.9000000001</v>
          </cell>
          <cell r="Q53">
            <v>1317060.99</v>
          </cell>
          <cell r="R53">
            <v>1458472.1400000001</v>
          </cell>
          <cell r="S53">
            <v>1615101.6500000001</v>
          </cell>
          <cell r="T53">
            <v>1788590.93</v>
          </cell>
          <cell r="U53">
            <v>1980758.81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C54" t="str">
            <v>Other Expenses</v>
          </cell>
          <cell r="D54" t="str">
            <v>Other Expenses - Utilities</v>
          </cell>
          <cell r="J54">
            <v>1206331</v>
          </cell>
          <cell r="L54">
            <v>1236678</v>
          </cell>
          <cell r="M54">
            <v>1320307.1400000004</v>
          </cell>
          <cell r="N54">
            <v>1410077.5100000005</v>
          </cell>
          <cell r="O54">
            <v>1505983.3000000003</v>
          </cell>
          <cell r="P54">
            <v>1608445.8099999991</v>
          </cell>
          <cell r="Q54">
            <v>1717915.4300000004</v>
          </cell>
          <cell r="R54">
            <v>1834873.5699999998</v>
          </cell>
          <cell r="S54">
            <v>1959834.9400000006</v>
          </cell>
          <cell r="T54">
            <v>2093349.7000000004</v>
          </cell>
          <cell r="U54">
            <v>2236006.0499999998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C55" t="str">
            <v>Other Expenses</v>
          </cell>
          <cell r="D55" t="str">
            <v>Other Expenses - Statutory &amp; Regulatory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C56" t="str">
            <v>Other Expenses</v>
          </cell>
          <cell r="D56" t="str">
            <v>Other Expenses - Other</v>
          </cell>
          <cell r="J56">
            <v>2531802</v>
          </cell>
          <cell r="L56">
            <v>2641535</v>
          </cell>
          <cell r="M56">
            <v>2743659.5100000007</v>
          </cell>
          <cell r="N56">
            <v>3109924.1300000036</v>
          </cell>
          <cell r="O56">
            <v>2960497.2200000007</v>
          </cell>
          <cell r="P56">
            <v>3075554.0599999982</v>
          </cell>
          <cell r="Q56">
            <v>3195276.7899999991</v>
          </cell>
          <cell r="R56">
            <v>3619855.1799999974</v>
          </cell>
          <cell r="S56">
            <v>3449486.9800000014</v>
          </cell>
          <cell r="T56">
            <v>3584377.6399999983</v>
          </cell>
          <cell r="U56">
            <v>3724740.8099999982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C57" t="str">
            <v>Net Losses from the Disposal of Assets</v>
          </cell>
          <cell r="D57" t="str">
            <v>Net Losses from Disposal of I,PP&amp;E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C58" t="str">
            <v>Net Losses from the Disposal of Assets</v>
          </cell>
          <cell r="D58" t="str">
            <v>Net Losses from Disposal of Investment Property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C59" t="str">
            <v>Net Losses from the Disposal of Assets</v>
          </cell>
          <cell r="D59" t="str">
            <v>Net Losses from Disposal of Real Estate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C60" t="str">
            <v>Net Losses from the Disposal of Assets</v>
          </cell>
          <cell r="D60" t="str">
            <v>Net Losses from Disposal of Assets "held for sale"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C61" t="str">
            <v>Net Losses from the Disposal of Assets</v>
          </cell>
          <cell r="D61" t="str">
            <v>Net Losses from Disposal of Intangible Assets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C62" t="str">
            <v>Net Losses from the Disposal of Assets</v>
          </cell>
          <cell r="D62" t="str">
            <v>Net Losses from Disposal of Investments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C63" t="str">
            <v>Joint Ventures &amp; Associated Entities - Loss</v>
          </cell>
          <cell r="D63" t="str">
            <v>Loss on Share of Interest in JV's &amp; Associated Entities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J64">
            <v>52478779</v>
          </cell>
          <cell r="L64">
            <v>51072559.420000002</v>
          </cell>
          <cell r="M64">
            <v>51501713.230000004</v>
          </cell>
          <cell r="N64">
            <v>53854092.019999996</v>
          </cell>
          <cell r="O64">
            <v>55391206.949999988</v>
          </cell>
          <cell r="P64">
            <v>57187879.099999987</v>
          </cell>
          <cell r="Q64">
            <v>59141999.10999997</v>
          </cell>
          <cell r="R64">
            <v>61372152.669999994</v>
          </cell>
          <cell r="S64">
            <v>63351233.700000025</v>
          </cell>
          <cell r="T64">
            <v>65644952.879999995</v>
          </cell>
          <cell r="U64">
            <v>68140040.60999994</v>
          </cell>
          <cell r="BC64">
            <v>10284760</v>
          </cell>
          <cell r="BD64">
            <v>10298391.02</v>
          </cell>
          <cell r="BE64">
            <v>10310637.76</v>
          </cell>
          <cell r="BF64">
            <v>10326588.300000001</v>
          </cell>
          <cell r="BG64">
            <v>10344014.779999999</v>
          </cell>
          <cell r="BH64">
            <v>10362150.470000001</v>
          </cell>
          <cell r="BI64">
            <v>10381024.300000001</v>
          </cell>
          <cell r="BJ64">
            <v>10400666.42</v>
          </cell>
          <cell r="BK64">
            <v>10421108.08</v>
          </cell>
          <cell r="BL64">
            <v>10442381.949999999</v>
          </cell>
          <cell r="BM64">
            <v>10464521.939999999</v>
          </cell>
        </row>
        <row r="66">
          <cell r="J66">
            <v>-11656078</v>
          </cell>
          <cell r="L66">
            <v>-8579108.8100000024</v>
          </cell>
          <cell r="M66">
            <v>-7810259.9299999997</v>
          </cell>
          <cell r="N66">
            <v>-8948905.4999999925</v>
          </cell>
          <cell r="O66">
            <v>-8925931.7699999958</v>
          </cell>
          <cell r="P66">
            <v>-9131396.3899999931</v>
          </cell>
          <cell r="Q66">
            <v>-9272335.569999963</v>
          </cell>
          <cell r="R66">
            <v>-9394747.9199999943</v>
          </cell>
          <cell r="S66">
            <v>-9664734.5600000247</v>
          </cell>
          <cell r="T66">
            <v>-9904651.959999986</v>
          </cell>
          <cell r="U66">
            <v>-10350171.989999935</v>
          </cell>
          <cell r="BC66">
            <v>-10034760</v>
          </cell>
          <cell r="BD66">
            <v>-10210973.02</v>
          </cell>
          <cell r="BE66">
            <v>-10223219.76</v>
          </cell>
          <cell r="BF66">
            <v>-10239170.300000001</v>
          </cell>
          <cell r="BG66">
            <v>-10256596.779999999</v>
          </cell>
          <cell r="BH66">
            <v>-10274732.470000001</v>
          </cell>
          <cell r="BI66">
            <v>-10293606.300000001</v>
          </cell>
          <cell r="BJ66">
            <v>-10313248.42</v>
          </cell>
          <cell r="BK66">
            <v>-10333690.08</v>
          </cell>
          <cell r="BL66">
            <v>-10354963.949999999</v>
          </cell>
          <cell r="BM66">
            <v>-10377103.939999999</v>
          </cell>
        </row>
        <row r="70">
          <cell r="C70" t="str">
            <v>Grants &amp; Contributions provided for Capital Purposes</v>
          </cell>
          <cell r="D70" t="str">
            <v>Capital Grants - Recurrent</v>
          </cell>
          <cell r="J70">
            <v>1252270</v>
          </cell>
          <cell r="L70">
            <v>1325000</v>
          </cell>
          <cell r="M70">
            <v>1247000</v>
          </cell>
          <cell r="N70">
            <v>1247000</v>
          </cell>
          <cell r="O70">
            <v>1247000</v>
          </cell>
          <cell r="P70">
            <v>1247000</v>
          </cell>
          <cell r="Q70">
            <v>1247000</v>
          </cell>
          <cell r="R70">
            <v>1247000</v>
          </cell>
          <cell r="S70">
            <v>1247000</v>
          </cell>
          <cell r="T70">
            <v>1247000</v>
          </cell>
          <cell r="U70">
            <v>1247000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C71" t="str">
            <v>Grants &amp; Contributions provided for Capital Purposes</v>
          </cell>
          <cell r="D71" t="str">
            <v>Capital Grants - Non-recurrent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C72" t="str">
            <v>Grants &amp; Contributions provided for Capital Purposes</v>
          </cell>
          <cell r="D72" t="str">
            <v>Capital Contributions - Recurrent - Developer Contributions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BC72">
            <v>75000</v>
          </cell>
          <cell r="BD72">
            <v>75000</v>
          </cell>
          <cell r="BE72">
            <v>300000</v>
          </cell>
          <cell r="BF72">
            <v>300000</v>
          </cell>
          <cell r="BG72">
            <v>300000</v>
          </cell>
          <cell r="BH72">
            <v>300000</v>
          </cell>
          <cell r="BI72">
            <v>300000</v>
          </cell>
          <cell r="BJ72">
            <v>300000</v>
          </cell>
          <cell r="BK72">
            <v>300000</v>
          </cell>
          <cell r="BL72">
            <v>300000</v>
          </cell>
          <cell r="BM72">
            <v>300000</v>
          </cell>
        </row>
        <row r="73">
          <cell r="C73" t="str">
            <v>Grants &amp; Contributions provided for Capital Purposes</v>
          </cell>
          <cell r="D73" t="str">
            <v>Capital Contributions - Non-recurrent - Developer Contributions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C74" t="str">
            <v>Grants &amp; Contributions provided for Capital Purposes</v>
          </cell>
          <cell r="D74" t="str">
            <v>Capital Contributions - Recurrent - Other Contributions</v>
          </cell>
          <cell r="J74">
            <v>1589854</v>
          </cell>
          <cell r="L74">
            <v>1187700</v>
          </cell>
          <cell r="M74">
            <v>25000</v>
          </cell>
          <cell r="N74">
            <v>25000</v>
          </cell>
          <cell r="O74">
            <v>25000</v>
          </cell>
          <cell r="P74">
            <v>25000</v>
          </cell>
          <cell r="Q74">
            <v>25000</v>
          </cell>
          <cell r="R74">
            <v>25000</v>
          </cell>
          <cell r="S74">
            <v>25000</v>
          </cell>
          <cell r="T74">
            <v>25000</v>
          </cell>
          <cell r="U74">
            <v>25000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C75" t="str">
            <v>Grants &amp; Contributions provided for Capital Purposes</v>
          </cell>
          <cell r="D75" t="str">
            <v>Capital Contributions - Non-recurrent - Other Contributions</v>
          </cell>
          <cell r="J75">
            <v>85000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C76" t="str">
            <v/>
          </cell>
          <cell r="D76" t="str">
            <v>New Loans raised - External</v>
          </cell>
          <cell r="J76">
            <v>1578355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C77" t="str">
            <v/>
          </cell>
          <cell r="D77" t="str">
            <v>Proceeds from Sale of I,PP&amp;E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C78" t="str">
            <v/>
          </cell>
          <cell r="D78" t="str">
            <v>Proceeds from Sale of Investment Property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C79" t="str">
            <v/>
          </cell>
          <cell r="D79" t="str">
            <v>Proceeds from Sale of Real Estate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C80" t="str">
            <v/>
          </cell>
          <cell r="D80" t="str">
            <v>Proceeds from Sale of assets "held for sale"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C81" t="str">
            <v/>
          </cell>
          <cell r="D81" t="str">
            <v>Proceeds from Sale of intangible assets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C82" t="str">
            <v/>
          </cell>
          <cell r="D82" t="str">
            <v>Proceeds from Sale of Investments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C83" t="str">
            <v/>
          </cell>
          <cell r="D83" t="str">
            <v>Deferred Debtor Receipt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C84" t="str">
            <v/>
          </cell>
          <cell r="D84" t="str">
            <v>Bonds &amp; Deposits Receipt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C85" t="str">
            <v/>
          </cell>
          <cell r="D85" t="str">
            <v>ELE Provision Receipt (from other Councils)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C86" t="str">
            <v/>
          </cell>
          <cell r="D86" t="str">
            <v>Other Borrowings - New raised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C87" t="str">
            <v/>
          </cell>
          <cell r="D87" t="str">
            <v>Other Provisions - Receipt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C88" t="str">
            <v/>
          </cell>
          <cell r="D88" t="str">
            <v>Distributions from JV's &amp; Associated Entities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C89" t="str">
            <v/>
          </cell>
          <cell r="D89" t="str">
            <v>Depreciation (non-cash) contra Income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C90" t="str">
            <v/>
          </cell>
          <cell r="D90" t="str">
            <v>Non-cash ELE contra Income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C91" t="str">
            <v/>
          </cell>
          <cell r="D91" t="str">
            <v>Other non-cash Expenses contra Income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J92">
            <v>4505479</v>
          </cell>
          <cell r="L92">
            <v>2512700</v>
          </cell>
          <cell r="M92">
            <v>1272000</v>
          </cell>
          <cell r="N92">
            <v>1272000</v>
          </cell>
          <cell r="O92">
            <v>1272000</v>
          </cell>
          <cell r="P92">
            <v>1272000</v>
          </cell>
          <cell r="Q92">
            <v>1272000</v>
          </cell>
          <cell r="R92">
            <v>1272000</v>
          </cell>
          <cell r="S92">
            <v>1272000</v>
          </cell>
          <cell r="T92">
            <v>1272000</v>
          </cell>
          <cell r="U92">
            <v>1272000</v>
          </cell>
          <cell r="BC92">
            <v>75000</v>
          </cell>
          <cell r="BD92">
            <v>75000</v>
          </cell>
          <cell r="BE92">
            <v>300000</v>
          </cell>
          <cell r="BF92">
            <v>300000</v>
          </cell>
          <cell r="BG92">
            <v>300000</v>
          </cell>
          <cell r="BH92">
            <v>300000</v>
          </cell>
          <cell r="BI92">
            <v>300000</v>
          </cell>
          <cell r="BJ92">
            <v>300000</v>
          </cell>
          <cell r="BK92">
            <v>300000</v>
          </cell>
          <cell r="BL92">
            <v>300000</v>
          </cell>
          <cell r="BM92">
            <v>300000</v>
          </cell>
        </row>
        <row r="95">
          <cell r="C95" t="str">
            <v/>
          </cell>
          <cell r="D95" t="str">
            <v>Loan Principal Repayments (External)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C96" t="str">
            <v/>
          </cell>
          <cell r="D96" t="str">
            <v>Finance Lease Repayments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C97" t="str">
            <v/>
          </cell>
          <cell r="D97" t="str">
            <v>Purchase of I,PP&amp;E</v>
          </cell>
          <cell r="J97">
            <v>14364779</v>
          </cell>
          <cell r="L97">
            <v>13226000</v>
          </cell>
          <cell r="M97">
            <v>9881000</v>
          </cell>
          <cell r="N97">
            <v>4125000</v>
          </cell>
          <cell r="O97">
            <v>3876000</v>
          </cell>
          <cell r="P97">
            <v>3920000</v>
          </cell>
          <cell r="Q97">
            <v>4010000</v>
          </cell>
          <cell r="R97">
            <v>4191000</v>
          </cell>
          <cell r="S97">
            <v>4214000</v>
          </cell>
          <cell r="T97">
            <v>4236000</v>
          </cell>
          <cell r="U97">
            <v>4552000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C98" t="str">
            <v/>
          </cell>
          <cell r="D98" t="str">
            <v>Purchase of Investment Property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C99" t="str">
            <v/>
          </cell>
          <cell r="D99" t="str">
            <v>Purchase of Real Estate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C100" t="str">
            <v/>
          </cell>
          <cell r="D100" t="str">
            <v>Purchase of intangible assets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C101" t="str">
            <v/>
          </cell>
          <cell r="D101" t="str">
            <v>Deferred Debtors &amp; Advances Made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C102" t="str">
            <v/>
          </cell>
          <cell r="D102" t="str">
            <v>Bonds &amp; Deposits paid out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C103" t="str">
            <v/>
          </cell>
          <cell r="D103" t="str">
            <v>ELE Provisions utilised (paid out)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C104" t="str">
            <v/>
          </cell>
          <cell r="D104" t="str">
            <v>Reinstatement Provisions utilised (paid out)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C105" t="str">
            <v/>
          </cell>
          <cell r="D105" t="str">
            <v>Other Borrowings - Repayment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C106" t="str">
            <v/>
          </cell>
          <cell r="D106" t="str">
            <v>Other Provisions - Utilised (Paid out)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C107" t="str">
            <v/>
          </cell>
          <cell r="D107" t="str">
            <v>Purchase of Interests in JV's &amp; Associated Entities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C108" t="str">
            <v/>
          </cell>
          <cell r="D108" t="str">
            <v>Contributions Paid to JV's &amp; Associated Entities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C109" t="str">
            <v/>
          </cell>
          <cell r="D109" t="str">
            <v>Distributions to Minority Interests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C110" t="str">
            <v/>
          </cell>
          <cell r="D110" t="str">
            <v>Non-cash Income contra Expense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J111">
            <v>14364779</v>
          </cell>
          <cell r="L111">
            <v>13226000</v>
          </cell>
          <cell r="M111">
            <v>9881000</v>
          </cell>
          <cell r="N111">
            <v>4125000</v>
          </cell>
          <cell r="O111">
            <v>3876000</v>
          </cell>
          <cell r="P111">
            <v>3920000</v>
          </cell>
          <cell r="Q111">
            <v>4010000</v>
          </cell>
          <cell r="R111">
            <v>4191000</v>
          </cell>
          <cell r="S111">
            <v>4214000</v>
          </cell>
          <cell r="T111">
            <v>4236000</v>
          </cell>
          <cell r="U111">
            <v>4552000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3">
          <cell r="J113">
            <v>-9859300</v>
          </cell>
          <cell r="L113">
            <v>-10713300</v>
          </cell>
          <cell r="M113">
            <v>-8609000</v>
          </cell>
          <cell r="N113">
            <v>-2853000</v>
          </cell>
          <cell r="O113">
            <v>-2604000</v>
          </cell>
          <cell r="P113">
            <v>-2648000</v>
          </cell>
          <cell r="Q113">
            <v>-2738000</v>
          </cell>
          <cell r="R113">
            <v>-2919000</v>
          </cell>
          <cell r="S113">
            <v>-2942000</v>
          </cell>
          <cell r="T113">
            <v>-2964000</v>
          </cell>
          <cell r="U113">
            <v>-3280000</v>
          </cell>
          <cell r="BC113">
            <v>75000</v>
          </cell>
          <cell r="BD113">
            <v>75000</v>
          </cell>
          <cell r="BE113">
            <v>300000</v>
          </cell>
          <cell r="BF113">
            <v>300000</v>
          </cell>
          <cell r="BG113">
            <v>300000</v>
          </cell>
          <cell r="BH113">
            <v>300000</v>
          </cell>
          <cell r="BI113">
            <v>300000</v>
          </cell>
          <cell r="BJ113">
            <v>300000</v>
          </cell>
          <cell r="BK113">
            <v>300000</v>
          </cell>
          <cell r="BL113">
            <v>300000</v>
          </cell>
          <cell r="BM113">
            <v>300000</v>
          </cell>
        </row>
        <row r="117">
          <cell r="C117" t="str">
            <v/>
          </cell>
          <cell r="J117">
            <v>19668902</v>
          </cell>
          <cell r="L117">
            <v>16438307.619999999</v>
          </cell>
          <cell r="M117">
            <v>11451006.32</v>
          </cell>
          <cell r="N117">
            <v>5857292.9100000001</v>
          </cell>
          <cell r="O117">
            <v>5073714.54</v>
          </cell>
          <cell r="P117">
            <v>5124960.8499999996</v>
          </cell>
          <cell r="Q117">
            <v>5273259.2799999993</v>
          </cell>
          <cell r="R117">
            <v>5629351.0299999993</v>
          </cell>
          <cell r="S117">
            <v>5456257.6600000001</v>
          </cell>
          <cell r="T117">
            <v>5482332.9100000001</v>
          </cell>
          <cell r="U117">
            <v>5614100.0499999998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J118">
            <v>19668902</v>
          </cell>
          <cell r="L118">
            <v>16438307.619999999</v>
          </cell>
          <cell r="M118">
            <v>11451006.32</v>
          </cell>
          <cell r="N118">
            <v>5857292.9100000001</v>
          </cell>
          <cell r="O118">
            <v>5073714.54</v>
          </cell>
          <cell r="P118">
            <v>5124960.8499999996</v>
          </cell>
          <cell r="Q118">
            <v>5273259.2799999993</v>
          </cell>
          <cell r="R118">
            <v>5629351.0299999993</v>
          </cell>
          <cell r="S118">
            <v>5456257.6600000001</v>
          </cell>
          <cell r="T118">
            <v>5482332.9100000001</v>
          </cell>
          <cell r="U118">
            <v>5614100.0499999998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21">
          <cell r="C121" t="str">
            <v/>
          </cell>
          <cell r="J121">
            <v>15389999</v>
          </cell>
          <cell r="L121">
            <v>5390521.71</v>
          </cell>
          <cell r="M121">
            <v>5450226.9399999995</v>
          </cell>
          <cell r="N121">
            <v>5386556.5800000001</v>
          </cell>
          <cell r="O121">
            <v>5502115.5999999996</v>
          </cell>
          <cell r="P121">
            <v>5726127.6200000001</v>
          </cell>
          <cell r="Q121">
            <v>5848508.9199999999</v>
          </cell>
          <cell r="R121">
            <v>6075153.4800000004</v>
          </cell>
          <cell r="S121">
            <v>6208924.9800000004</v>
          </cell>
          <cell r="T121">
            <v>6478445.8599999994</v>
          </cell>
          <cell r="U121">
            <v>6510931.3300000001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J122">
            <v>15389999</v>
          </cell>
          <cell r="L122">
            <v>5390521.71</v>
          </cell>
          <cell r="M122">
            <v>5450226.9399999995</v>
          </cell>
          <cell r="N122">
            <v>5386556.5800000001</v>
          </cell>
          <cell r="O122">
            <v>5502115.5999999996</v>
          </cell>
          <cell r="P122">
            <v>5726127.6200000001</v>
          </cell>
          <cell r="Q122">
            <v>5848508.9199999999</v>
          </cell>
          <cell r="R122">
            <v>6075153.4800000004</v>
          </cell>
          <cell r="S122">
            <v>6208924.9800000004</v>
          </cell>
          <cell r="T122">
            <v>6478445.8599999994</v>
          </cell>
          <cell r="U122">
            <v>6510931.3300000001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4">
          <cell r="J124">
            <v>4278903</v>
          </cell>
          <cell r="L124">
            <v>11047785.91</v>
          </cell>
          <cell r="M124">
            <v>6000779.3800000008</v>
          </cell>
          <cell r="N124">
            <v>470736.33000000007</v>
          </cell>
          <cell r="O124">
            <v>-428401.05999999959</v>
          </cell>
          <cell r="P124">
            <v>-601166.77000000048</v>
          </cell>
          <cell r="Q124">
            <v>-575249.6400000006</v>
          </cell>
          <cell r="R124">
            <v>-445802.45000000112</v>
          </cell>
          <cell r="S124">
            <v>-752667.3200000003</v>
          </cell>
          <cell r="T124">
            <v>-996112.94999999925</v>
          </cell>
          <cell r="U124">
            <v>-896831.28000000026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8">
          <cell r="C128" t="str">
            <v/>
          </cell>
          <cell r="D128" t="str">
            <v>Internal Loans - Interest Income (rec'd from other Funds)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C129" t="str">
            <v/>
          </cell>
          <cell r="D129" t="str">
            <v>Internal Loans - Principal Receipt (rec'd from other Funds)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C130" t="str">
            <v/>
          </cell>
          <cell r="D130" t="str">
            <v>Internal Loans - New Loan raised (rec'd from other Funds)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C131" t="str">
            <v/>
          </cell>
          <cell r="D131" t="str">
            <v>Employee On-cost Income (rec'd from other Funds)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C132" t="str">
            <v/>
          </cell>
          <cell r="D132" t="str">
            <v>Other Internal Income - Operating</v>
          </cell>
          <cell r="J132">
            <v>7682455</v>
          </cell>
          <cell r="L132">
            <v>7951308.2200000007</v>
          </cell>
          <cell r="M132">
            <v>7883430.9999999991</v>
          </cell>
          <cell r="N132">
            <v>7755480.9700000007</v>
          </cell>
          <cell r="O132">
            <v>7988684</v>
          </cell>
          <cell r="P132">
            <v>8219674.3800000008</v>
          </cell>
          <cell r="Q132">
            <v>8466280.8800000008</v>
          </cell>
          <cell r="R132">
            <v>8731628.0099999998</v>
          </cell>
          <cell r="S132">
            <v>8984407.1000000015</v>
          </cell>
          <cell r="T132">
            <v>9244925.5600000005</v>
          </cell>
          <cell r="U132">
            <v>9538685.9699999988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J133">
            <v>7682455</v>
          </cell>
          <cell r="L133">
            <v>7951308.2200000007</v>
          </cell>
          <cell r="M133">
            <v>7883430.9999999991</v>
          </cell>
          <cell r="N133">
            <v>7755480.9700000007</v>
          </cell>
          <cell r="O133">
            <v>7988684</v>
          </cell>
          <cell r="P133">
            <v>8219674.3800000008</v>
          </cell>
          <cell r="Q133">
            <v>8466280.8800000008</v>
          </cell>
          <cell r="R133">
            <v>8731628.0099999998</v>
          </cell>
          <cell r="S133">
            <v>8984407.1000000015</v>
          </cell>
          <cell r="T133">
            <v>9244925.5600000005</v>
          </cell>
          <cell r="U133">
            <v>9538685.9699999988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6">
          <cell r="C136" t="str">
            <v/>
          </cell>
          <cell r="D136" t="str">
            <v>Internal Loans - Interest Expense (paid to other Funds)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C137" t="str">
            <v/>
          </cell>
          <cell r="D137" t="str">
            <v>Internal Loans - Principal Repayment (paid to other Funds)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C138" t="str">
            <v/>
          </cell>
          <cell r="D138" t="str">
            <v>Internal Loans - New Loan provided (paid to other Funds)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C139" t="str">
            <v/>
          </cell>
          <cell r="D139" t="str">
            <v>Rates &amp; Annual Charges paid on Council owned properties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C140" t="str">
            <v/>
          </cell>
          <cell r="D140" t="str">
            <v>Employee On-cost Expense (paid to other Funds)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C141" t="str">
            <v/>
          </cell>
          <cell r="D141" t="str">
            <v>Other Internal Expenditure - Operating</v>
          </cell>
          <cell r="J141">
            <v>6900221</v>
          </cell>
          <cell r="L141">
            <v>7124998.2300000023</v>
          </cell>
          <cell r="M141">
            <v>7282859.4299999988</v>
          </cell>
          <cell r="N141">
            <v>7503390.4300000006</v>
          </cell>
          <cell r="O141">
            <v>7730592.2499999981</v>
          </cell>
          <cell r="P141">
            <v>7965102.2400000012</v>
          </cell>
          <cell r="Q141">
            <v>8206354.0700000031</v>
          </cell>
          <cell r="R141">
            <v>8454988.0799999963</v>
          </cell>
          <cell r="S141">
            <v>8711371.6199999955</v>
          </cell>
          <cell r="T141">
            <v>8975949.0000000019</v>
          </cell>
          <cell r="U141">
            <v>9248591.7900000047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C142" t="str">
            <v/>
          </cell>
          <cell r="D142" t="str">
            <v>Internal Expenditure - Capitalised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J143">
            <v>6900221</v>
          </cell>
          <cell r="L143">
            <v>7124998.2300000023</v>
          </cell>
          <cell r="M143">
            <v>7282859.4299999988</v>
          </cell>
          <cell r="N143">
            <v>7503390.4300000006</v>
          </cell>
          <cell r="O143">
            <v>7730592.2499999981</v>
          </cell>
          <cell r="P143">
            <v>7965102.2400000012</v>
          </cell>
          <cell r="Q143">
            <v>8206354.0700000031</v>
          </cell>
          <cell r="R143">
            <v>8454988.0799999963</v>
          </cell>
          <cell r="S143">
            <v>8711371.6199999955</v>
          </cell>
          <cell r="T143">
            <v>8975949.0000000019</v>
          </cell>
          <cell r="U143">
            <v>9248591.7900000047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5">
          <cell r="J145">
            <v>782234</v>
          </cell>
          <cell r="L145">
            <v>826309.98999999836</v>
          </cell>
          <cell r="M145">
            <v>600571.5700000003</v>
          </cell>
          <cell r="N145">
            <v>252090.54000000004</v>
          </cell>
          <cell r="O145">
            <v>258091.75000000186</v>
          </cell>
          <cell r="P145">
            <v>254572.13999999966</v>
          </cell>
          <cell r="Q145">
            <v>259926.80999999773</v>
          </cell>
          <cell r="R145">
            <v>276639.93000000343</v>
          </cell>
          <cell r="S145">
            <v>273035.48000000603</v>
          </cell>
          <cell r="T145">
            <v>268976.55999999866</v>
          </cell>
          <cell r="U145">
            <v>290094.17999999411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8">
          <cell r="J148">
            <v>-16454241</v>
          </cell>
          <cell r="L148">
            <v>-7418312.9100000039</v>
          </cell>
          <cell r="M148">
            <v>-9817908.9799999986</v>
          </cell>
          <cell r="N148">
            <v>-11079078.629999992</v>
          </cell>
          <cell r="O148">
            <v>-11700241.079999993</v>
          </cell>
          <cell r="P148">
            <v>-12125991.019999992</v>
          </cell>
          <cell r="Q148">
            <v>-12325658.399999965</v>
          </cell>
          <cell r="R148">
            <v>-12482910.439999992</v>
          </cell>
          <cell r="S148">
            <v>-13086366.400000019</v>
          </cell>
          <cell r="T148">
            <v>-13595788.349999987</v>
          </cell>
          <cell r="U148">
            <v>-14236909.089999942</v>
          </cell>
          <cell r="BC148">
            <v>-9959760</v>
          </cell>
          <cell r="BD148">
            <v>-10135973.02</v>
          </cell>
          <cell r="BE148">
            <v>-9923219.7599999998</v>
          </cell>
          <cell r="BF148">
            <v>-9939170.3000000007</v>
          </cell>
          <cell r="BG148">
            <v>-9956596.7799999993</v>
          </cell>
          <cell r="BH148">
            <v>-9974732.4700000007</v>
          </cell>
          <cell r="BI148">
            <v>-9993606.3000000007</v>
          </cell>
          <cell r="BJ148">
            <v>-10013248.42</v>
          </cell>
          <cell r="BK148">
            <v>-10033690.08</v>
          </cell>
          <cell r="BL148">
            <v>-10054963.949999999</v>
          </cell>
          <cell r="BM148">
            <v>-10077103.939999999</v>
          </cell>
        </row>
        <row r="150">
          <cell r="J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BC150" t="str">
            <v xml:space="preserve"> </v>
          </cell>
          <cell r="BD150" t="str">
            <v xml:space="preserve"> </v>
          </cell>
          <cell r="BE150" t="str">
            <v xml:space="preserve"> </v>
          </cell>
          <cell r="BF150" t="str">
            <v xml:space="preserve"> </v>
          </cell>
          <cell r="BG150" t="str">
            <v xml:space="preserve"> </v>
          </cell>
          <cell r="BH150" t="str">
            <v xml:space="preserve"> </v>
          </cell>
          <cell r="BI150" t="str">
            <v xml:space="preserve"> </v>
          </cell>
          <cell r="BJ150" t="str">
            <v xml:space="preserve"> </v>
          </cell>
          <cell r="BK150" t="str">
            <v xml:space="preserve"> </v>
          </cell>
          <cell r="BL150" t="str">
            <v xml:space="preserve"> </v>
          </cell>
          <cell r="BM150" t="str">
            <v xml:space="preserve"> </v>
          </cell>
        </row>
        <row r="152">
          <cell r="J152">
            <v>-9900000</v>
          </cell>
          <cell r="L152">
            <v>-9900000</v>
          </cell>
          <cell r="M152">
            <v>-9897274</v>
          </cell>
          <cell r="N152">
            <v>-9897274</v>
          </cell>
          <cell r="O152">
            <v>-9897274</v>
          </cell>
          <cell r="P152">
            <v>-9897274</v>
          </cell>
          <cell r="Q152">
            <v>-9897274</v>
          </cell>
          <cell r="R152">
            <v>-9897274</v>
          </cell>
          <cell r="S152">
            <v>-9897274</v>
          </cell>
          <cell r="T152">
            <v>-9897274</v>
          </cell>
          <cell r="U152">
            <v>-9897274</v>
          </cell>
        </row>
        <row r="155">
          <cell r="J155">
            <v>-6554241</v>
          </cell>
          <cell r="L155">
            <v>2481687.0899999961</v>
          </cell>
          <cell r="M155">
            <v>79365.020000001416</v>
          </cell>
          <cell r="N155">
            <v>-1181804.6299999915</v>
          </cell>
          <cell r="O155">
            <v>-1802967.0799999926</v>
          </cell>
          <cell r="P155">
            <v>-2228717.0199999921</v>
          </cell>
          <cell r="Q155">
            <v>-2428384.399999965</v>
          </cell>
          <cell r="R155">
            <v>-2585636.439999992</v>
          </cell>
          <cell r="S155">
            <v>-3189092.400000019</v>
          </cell>
          <cell r="T155">
            <v>-3698514.3499999866</v>
          </cell>
          <cell r="U155">
            <v>-4339635.0899999421</v>
          </cell>
        </row>
        <row r="157">
          <cell r="J157">
            <v>-4278903</v>
          </cell>
          <cell r="L157">
            <v>-11047785.91</v>
          </cell>
          <cell r="M157">
            <v>-6000779.3800000008</v>
          </cell>
          <cell r="N157">
            <v>-470736.33000000007</v>
          </cell>
          <cell r="O157">
            <v>428401.05999999959</v>
          </cell>
          <cell r="P157">
            <v>601166.77000000048</v>
          </cell>
          <cell r="Q157">
            <v>575249.6400000006</v>
          </cell>
          <cell r="R157">
            <v>445802.45000000112</v>
          </cell>
          <cell r="S157">
            <v>752667.3200000003</v>
          </cell>
          <cell r="T157">
            <v>996112.94999999925</v>
          </cell>
          <cell r="U157">
            <v>896831.28000000026</v>
          </cell>
        </row>
        <row r="159">
          <cell r="J159">
            <v>-10833144</v>
          </cell>
          <cell r="L159">
            <v>-8566098.820000004</v>
          </cell>
          <cell r="M159">
            <v>-5921414.3599999994</v>
          </cell>
          <cell r="N159">
            <v>-1652540.9599999916</v>
          </cell>
          <cell r="O159">
            <v>-1374566.019999993</v>
          </cell>
          <cell r="P159">
            <v>-1627550.2499999916</v>
          </cell>
          <cell r="Q159">
            <v>-1853134.7599999644</v>
          </cell>
          <cell r="R159">
            <v>-2139833.9899999909</v>
          </cell>
          <cell r="S159">
            <v>-2436425.0800000187</v>
          </cell>
          <cell r="T159">
            <v>-2702401.3999999873</v>
          </cell>
          <cell r="U159">
            <v>-3442803.8099999418</v>
          </cell>
        </row>
        <row r="163">
          <cell r="C163" t="str">
            <v>Assets</v>
          </cell>
          <cell r="J163">
            <v>250000</v>
          </cell>
          <cell r="L163">
            <v>87418</v>
          </cell>
          <cell r="M163">
            <v>87418</v>
          </cell>
          <cell r="N163">
            <v>87418</v>
          </cell>
          <cell r="O163">
            <v>87418</v>
          </cell>
          <cell r="P163">
            <v>87418</v>
          </cell>
          <cell r="Q163">
            <v>87418</v>
          </cell>
          <cell r="R163">
            <v>87418</v>
          </cell>
          <cell r="S163">
            <v>87418</v>
          </cell>
          <cell r="T163">
            <v>87418</v>
          </cell>
          <cell r="U163">
            <v>87418</v>
          </cell>
        </row>
        <row r="164">
          <cell r="C164" t="str">
            <v>Assets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Assets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Assets</v>
          </cell>
          <cell r="J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C167" t="str">
            <v>Assets</v>
          </cell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Assets</v>
          </cell>
          <cell r="J168">
            <v>-9900000</v>
          </cell>
          <cell r="L168">
            <v>-9900000</v>
          </cell>
          <cell r="M168">
            <v>-9897274</v>
          </cell>
          <cell r="N168">
            <v>-9897274</v>
          </cell>
          <cell r="O168">
            <v>-9897274</v>
          </cell>
          <cell r="P168">
            <v>-9897274</v>
          </cell>
          <cell r="Q168">
            <v>-9897274</v>
          </cell>
          <cell r="R168">
            <v>-9897274</v>
          </cell>
          <cell r="S168">
            <v>-9897274</v>
          </cell>
          <cell r="T168">
            <v>-9897274</v>
          </cell>
          <cell r="U168">
            <v>-9897274</v>
          </cell>
        </row>
        <row r="169">
          <cell r="C169" t="str">
            <v>Assets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C170" t="str">
            <v>Assets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C171" t="str">
            <v>Assets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C172" t="str">
            <v>Assets</v>
          </cell>
          <cell r="J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Assets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Assets</v>
          </cell>
          <cell r="J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Liabilities</v>
          </cell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C176" t="str">
            <v>Liabilities</v>
          </cell>
          <cell r="J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C177" t="str">
            <v>Liabilities</v>
          </cell>
          <cell r="J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C178" t="str">
            <v>Liabilities</v>
          </cell>
          <cell r="J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Liabilities</v>
          </cell>
          <cell r="J179">
            <v>384760</v>
          </cell>
          <cell r="L179">
            <v>398391.0199999999</v>
          </cell>
          <cell r="M179">
            <v>413363.76</v>
          </cell>
          <cell r="N179">
            <v>429314.29999999993</v>
          </cell>
          <cell r="O179">
            <v>446740.77999999997</v>
          </cell>
          <cell r="P179">
            <v>464876.47</v>
          </cell>
          <cell r="Q179">
            <v>483750.29999999993</v>
          </cell>
          <cell r="R179">
            <v>503392.42</v>
          </cell>
          <cell r="S179">
            <v>523834.08000000007</v>
          </cell>
          <cell r="T179">
            <v>545107.94999999995</v>
          </cell>
          <cell r="U179">
            <v>567247.93999999994</v>
          </cell>
        </row>
        <row r="180">
          <cell r="C180" t="str">
            <v>Liabilities</v>
          </cell>
          <cell r="J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Liabilities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C182" t="str">
            <v>Liabilities</v>
          </cell>
          <cell r="J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/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/>
          </cell>
          <cell r="J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J185">
            <v>75000</v>
          </cell>
          <cell r="L185">
            <v>75000</v>
          </cell>
          <cell r="M185">
            <v>300000</v>
          </cell>
          <cell r="N185">
            <v>300000</v>
          </cell>
          <cell r="O185">
            <v>300000</v>
          </cell>
          <cell r="P185">
            <v>300000</v>
          </cell>
          <cell r="Q185">
            <v>300000</v>
          </cell>
          <cell r="R185">
            <v>300000</v>
          </cell>
          <cell r="S185">
            <v>300000</v>
          </cell>
          <cell r="T185">
            <v>300000</v>
          </cell>
          <cell r="U185">
            <v>300000</v>
          </cell>
        </row>
        <row r="187">
          <cell r="C187" t="str">
            <v>Operating</v>
          </cell>
        </row>
        <row r="188">
          <cell r="C188" t="str">
            <v>Internal</v>
          </cell>
          <cell r="J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J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J190">
            <v>265752</v>
          </cell>
          <cell r="L190">
            <v>294008</v>
          </cell>
          <cell r="M190">
            <v>302828</v>
          </cell>
          <cell r="N190">
            <v>51910</v>
          </cell>
          <cell r="O190">
            <v>53467</v>
          </cell>
          <cell r="P190">
            <v>55071</v>
          </cell>
          <cell r="Q190">
            <v>56723</v>
          </cell>
          <cell r="R190">
            <v>58425</v>
          </cell>
          <cell r="S190">
            <v>60177</v>
          </cell>
          <cell r="T190">
            <v>61983</v>
          </cell>
          <cell r="U190">
            <v>63843</v>
          </cell>
        </row>
        <row r="191">
          <cell r="J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J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J193">
            <v>18000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J194">
            <v>303750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J195">
            <v>25000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J196">
            <v>220891</v>
          </cell>
          <cell r="L196">
            <v>210000</v>
          </cell>
          <cell r="M196">
            <v>210000</v>
          </cell>
          <cell r="N196">
            <v>210000</v>
          </cell>
          <cell r="O196">
            <v>210000</v>
          </cell>
          <cell r="P196">
            <v>210000</v>
          </cell>
          <cell r="Q196">
            <v>210000</v>
          </cell>
          <cell r="R196">
            <v>210000</v>
          </cell>
          <cell r="S196">
            <v>210000</v>
          </cell>
          <cell r="T196">
            <v>210000</v>
          </cell>
          <cell r="U196">
            <v>210000</v>
          </cell>
        </row>
        <row r="197">
          <cell r="J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J199">
            <v>75000</v>
          </cell>
          <cell r="L199">
            <v>75000</v>
          </cell>
          <cell r="M199">
            <v>75000</v>
          </cell>
          <cell r="N199">
            <v>75000</v>
          </cell>
          <cell r="O199">
            <v>75000</v>
          </cell>
          <cell r="P199">
            <v>75000</v>
          </cell>
          <cell r="Q199">
            <v>75000</v>
          </cell>
          <cell r="R199">
            <v>75000</v>
          </cell>
          <cell r="S199">
            <v>75000</v>
          </cell>
          <cell r="T199">
            <v>75000</v>
          </cell>
          <cell r="U199">
            <v>75000</v>
          </cell>
        </row>
        <row r="200"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J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J202">
            <v>159259</v>
          </cell>
          <cell r="L202">
            <v>37000</v>
          </cell>
          <cell r="M202">
            <v>37000</v>
          </cell>
          <cell r="N202">
            <v>37000</v>
          </cell>
          <cell r="O202">
            <v>37000</v>
          </cell>
          <cell r="P202">
            <v>37000</v>
          </cell>
          <cell r="Q202">
            <v>37000</v>
          </cell>
          <cell r="R202">
            <v>37000</v>
          </cell>
          <cell r="S202">
            <v>37000</v>
          </cell>
          <cell r="T202">
            <v>37000</v>
          </cell>
          <cell r="U202">
            <v>37000</v>
          </cell>
        </row>
        <row r="203">
          <cell r="J203">
            <v>86630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J204">
            <v>-61386</v>
          </cell>
          <cell r="L204">
            <v>-98920</v>
          </cell>
          <cell r="M204">
            <v>-103374</v>
          </cell>
          <cell r="N204">
            <v>-120758.37</v>
          </cell>
          <cell r="O204">
            <v>-126161.12</v>
          </cell>
          <cell r="P204">
            <v>-131894.25</v>
          </cell>
          <cell r="Q204">
            <v>-137983.91</v>
          </cell>
          <cell r="R204">
            <v>-144458.64000000001</v>
          </cell>
          <cell r="S204">
            <v>-151349.57</v>
          </cell>
          <cell r="T204">
            <v>-158690.69</v>
          </cell>
          <cell r="U204">
            <v>-166519.10999999999</v>
          </cell>
        </row>
        <row r="205"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J206">
            <v>380000</v>
          </cell>
          <cell r="L206">
            <v>200000</v>
          </cell>
          <cell r="M206">
            <v>200000</v>
          </cell>
          <cell r="N206">
            <v>200000</v>
          </cell>
          <cell r="O206">
            <v>200000</v>
          </cell>
          <cell r="P206">
            <v>200000</v>
          </cell>
          <cell r="Q206">
            <v>200000</v>
          </cell>
          <cell r="R206">
            <v>200000</v>
          </cell>
          <cell r="S206">
            <v>200000</v>
          </cell>
          <cell r="T206">
            <v>200000</v>
          </cell>
          <cell r="U206">
            <v>200000</v>
          </cell>
        </row>
        <row r="207">
          <cell r="J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J208">
            <v>55000</v>
          </cell>
          <cell r="L208">
            <v>65000</v>
          </cell>
          <cell r="M208">
            <v>65000</v>
          </cell>
          <cell r="N208">
            <v>65000</v>
          </cell>
          <cell r="O208">
            <v>65000</v>
          </cell>
          <cell r="P208">
            <v>75000</v>
          </cell>
          <cell r="Q208">
            <v>75000</v>
          </cell>
          <cell r="R208">
            <v>75000</v>
          </cell>
          <cell r="S208">
            <v>80000</v>
          </cell>
          <cell r="T208">
            <v>80000</v>
          </cell>
          <cell r="U208">
            <v>80000</v>
          </cell>
        </row>
        <row r="209">
          <cell r="J209">
            <v>665812</v>
          </cell>
          <cell r="L209">
            <v>139702.37999999989</v>
          </cell>
          <cell r="M209">
            <v>49143.679999999935</v>
          </cell>
          <cell r="N209">
            <v>51530.709999999963</v>
          </cell>
          <cell r="O209">
            <v>377591.39999999991</v>
          </cell>
          <cell r="P209">
            <v>398460.16999999993</v>
          </cell>
          <cell r="Q209">
            <v>421335.81000000006</v>
          </cell>
          <cell r="R209">
            <v>442805.74</v>
          </cell>
          <cell r="S209">
            <v>464879.59000000008</v>
          </cell>
          <cell r="T209">
            <v>486027.69999999995</v>
          </cell>
          <cell r="U209">
            <v>734183.99</v>
          </cell>
        </row>
        <row r="210">
          <cell r="J210">
            <v>844398</v>
          </cell>
          <cell r="L210">
            <v>1375000</v>
          </cell>
          <cell r="M210">
            <v>1345000</v>
          </cell>
          <cell r="N210">
            <v>1488000</v>
          </cell>
          <cell r="O210">
            <v>1559000</v>
          </cell>
          <cell r="P210">
            <v>1581000</v>
          </cell>
          <cell r="Q210">
            <v>1647000</v>
          </cell>
          <cell r="R210">
            <v>1804000</v>
          </cell>
          <cell r="S210">
            <v>1835000</v>
          </cell>
          <cell r="T210">
            <v>1898000</v>
          </cell>
          <cell r="U210">
            <v>1897000</v>
          </cell>
        </row>
        <row r="211">
          <cell r="J211">
            <v>42460</v>
          </cell>
          <cell r="L211">
            <v>42460</v>
          </cell>
          <cell r="M211">
            <v>42460</v>
          </cell>
          <cell r="N211">
            <v>42460</v>
          </cell>
          <cell r="O211">
            <v>42460</v>
          </cell>
          <cell r="P211">
            <v>42460</v>
          </cell>
          <cell r="Q211">
            <v>42460</v>
          </cell>
          <cell r="R211">
            <v>42460</v>
          </cell>
          <cell r="S211">
            <v>42460</v>
          </cell>
          <cell r="T211">
            <v>42460</v>
          </cell>
          <cell r="U211">
            <v>42460</v>
          </cell>
        </row>
        <row r="212"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J213">
            <v>245000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J214">
            <v>14000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J215">
            <v>-6180</v>
          </cell>
          <cell r="L215">
            <v>129918</v>
          </cell>
          <cell r="M215">
            <v>87418</v>
          </cell>
          <cell r="N215">
            <v>132418</v>
          </cell>
          <cell r="O215">
            <v>87418</v>
          </cell>
          <cell r="P215">
            <v>135418</v>
          </cell>
          <cell r="Q215">
            <v>87418</v>
          </cell>
          <cell r="R215">
            <v>138418</v>
          </cell>
          <cell r="S215">
            <v>87418</v>
          </cell>
          <cell r="T215">
            <v>141418</v>
          </cell>
          <cell r="U215">
            <v>87418</v>
          </cell>
        </row>
        <row r="216">
          <cell r="J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J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J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J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J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J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J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J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J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J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J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J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J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C288" t="str">
            <v>Operating</v>
          </cell>
        </row>
        <row r="289">
          <cell r="C289" t="str">
            <v>External</v>
          </cell>
          <cell r="J289">
            <v>-681112</v>
          </cell>
          <cell r="L289">
            <v>-596510</v>
          </cell>
          <cell r="M289">
            <v>-70448</v>
          </cell>
          <cell r="N289">
            <v>-288025.25</v>
          </cell>
          <cell r="O289">
            <v>-73104.820000000007</v>
          </cell>
          <cell r="P289">
            <v>-28186.770000000019</v>
          </cell>
          <cell r="Q289">
            <v>-76271.179999999993</v>
          </cell>
          <cell r="R289">
            <v>-328358.13</v>
          </cell>
          <cell r="S289">
            <v>-79447.679999999993</v>
          </cell>
          <cell r="T289">
            <v>-28539.919999999984</v>
          </cell>
          <cell r="U289">
            <v>-82634.929999999993</v>
          </cell>
        </row>
        <row r="290">
          <cell r="J290">
            <v>-2131779</v>
          </cell>
          <cell r="L290">
            <v>-16700</v>
          </cell>
          <cell r="M290">
            <v>-16700</v>
          </cell>
          <cell r="N290">
            <v>-16700</v>
          </cell>
          <cell r="O290">
            <v>-1700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J291">
            <v>-1436355</v>
          </cell>
          <cell r="L291">
            <v>137235</v>
          </cell>
          <cell r="M291">
            <v>194277</v>
          </cell>
          <cell r="N291">
            <v>253428</v>
          </cell>
          <cell r="O291">
            <v>314630</v>
          </cell>
          <cell r="P291">
            <v>377806</v>
          </cell>
          <cell r="Q291">
            <v>442854</v>
          </cell>
          <cell r="R291">
            <v>509648</v>
          </cell>
          <cell r="S291">
            <v>578033</v>
          </cell>
          <cell r="T291">
            <v>647818</v>
          </cell>
          <cell r="U291">
            <v>718778</v>
          </cell>
        </row>
        <row r="292"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J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J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J297">
            <v>7542500</v>
          </cell>
          <cell r="L297">
            <v>-1450000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J298">
            <v>183854</v>
          </cell>
          <cell r="L298">
            <v>180630.71</v>
          </cell>
          <cell r="M298">
            <v>190615.94</v>
          </cell>
          <cell r="N298">
            <v>201000.58000000002</v>
          </cell>
          <cell r="O298">
            <v>211800.59999999998</v>
          </cell>
          <cell r="P298">
            <v>222032.62</v>
          </cell>
          <cell r="Q298">
            <v>232713.91999999998</v>
          </cell>
          <cell r="R298">
            <v>244862.47999999998</v>
          </cell>
          <cell r="S298">
            <v>255496.97999999998</v>
          </cell>
          <cell r="T298">
            <v>267636.86</v>
          </cell>
          <cell r="U298">
            <v>280302.33</v>
          </cell>
        </row>
        <row r="299"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J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J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J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J319">
            <v>6810494</v>
          </cell>
          <cell r="L319">
            <v>723824.08999999985</v>
          </cell>
          <cell r="M319">
            <v>2608220.6199999996</v>
          </cell>
          <cell r="N319">
            <v>2382263.67</v>
          </cell>
          <cell r="O319">
            <v>3032401.06</v>
          </cell>
          <cell r="P319">
            <v>3249166.77</v>
          </cell>
          <cell r="Q319">
            <v>3313249.6399999997</v>
          </cell>
          <cell r="R319">
            <v>3364802.45</v>
          </cell>
          <cell r="S319">
            <v>3694667.32</v>
          </cell>
          <cell r="T319">
            <v>3960112.9499999997</v>
          </cell>
          <cell r="U319">
            <v>4176831.28</v>
          </cell>
        </row>
        <row r="324">
          <cell r="J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8">
          <cell r="C328" t="str">
            <v>Capital</v>
          </cell>
        </row>
        <row r="329">
          <cell r="C329" t="str">
            <v>Internal</v>
          </cell>
          <cell r="J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J331">
            <v>-200000</v>
          </cell>
          <cell r="L331">
            <v>-200000</v>
          </cell>
          <cell r="M331">
            <v>-200000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J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J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J337">
            <v>-533693</v>
          </cell>
          <cell r="L337">
            <v>-200000</v>
          </cell>
          <cell r="M337">
            <v>-200000</v>
          </cell>
          <cell r="N337">
            <v>-200000</v>
          </cell>
          <cell r="O337">
            <v>-200000</v>
          </cell>
          <cell r="P337">
            <v>-200000</v>
          </cell>
          <cell r="Q337">
            <v>-200000</v>
          </cell>
          <cell r="R337">
            <v>-200000</v>
          </cell>
          <cell r="S337">
            <v>-200000</v>
          </cell>
          <cell r="T337">
            <v>-200000</v>
          </cell>
          <cell r="U337">
            <v>-200000</v>
          </cell>
        </row>
        <row r="338"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J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J340">
            <v>-125451</v>
          </cell>
          <cell r="L340">
            <v>-100000</v>
          </cell>
          <cell r="M340">
            <v>-100000</v>
          </cell>
          <cell r="N340">
            <v>-100000</v>
          </cell>
          <cell r="O340">
            <v>-100000</v>
          </cell>
          <cell r="P340">
            <v>-100000</v>
          </cell>
          <cell r="Q340">
            <v>-100000</v>
          </cell>
          <cell r="R340">
            <v>-100000</v>
          </cell>
          <cell r="S340">
            <v>-100000</v>
          </cell>
          <cell r="T340">
            <v>-100000</v>
          </cell>
          <cell r="U340">
            <v>-100000</v>
          </cell>
        </row>
        <row r="341">
          <cell r="J341">
            <v>-20000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J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J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J345">
            <v>-340000</v>
          </cell>
          <cell r="L345">
            <v>-700000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J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J347">
            <v>-240000</v>
          </cell>
          <cell r="L347">
            <v>-180000</v>
          </cell>
          <cell r="M347">
            <v>-180000</v>
          </cell>
          <cell r="N347">
            <v>-180000</v>
          </cell>
          <cell r="O347">
            <v>-180000</v>
          </cell>
          <cell r="P347">
            <v>-180000</v>
          </cell>
          <cell r="Q347">
            <v>-180000</v>
          </cell>
          <cell r="R347">
            <v>-180000</v>
          </cell>
          <cell r="S347">
            <v>-180000</v>
          </cell>
          <cell r="T347">
            <v>-180000</v>
          </cell>
          <cell r="U347">
            <v>-180000</v>
          </cell>
        </row>
        <row r="348">
          <cell r="J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J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J350">
            <v>-1094468</v>
          </cell>
          <cell r="L350">
            <v>-140000</v>
          </cell>
          <cell r="M350">
            <v>-50000</v>
          </cell>
          <cell r="N350">
            <v>-50000</v>
          </cell>
          <cell r="O350">
            <v>-378000</v>
          </cell>
          <cell r="P350">
            <v>-399000</v>
          </cell>
          <cell r="Q350">
            <v>-421000</v>
          </cell>
          <cell r="R350">
            <v>-443000</v>
          </cell>
          <cell r="S350">
            <v>-465000</v>
          </cell>
          <cell r="T350">
            <v>-487000</v>
          </cell>
          <cell r="U350">
            <v>-804000</v>
          </cell>
        </row>
        <row r="351">
          <cell r="J351">
            <v>-1997587</v>
          </cell>
          <cell r="L351">
            <v>-1375000</v>
          </cell>
          <cell r="M351">
            <v>-1346000</v>
          </cell>
          <cell r="N351">
            <v>-1488000</v>
          </cell>
          <cell r="O351">
            <v>-1559000</v>
          </cell>
          <cell r="P351">
            <v>-1581000</v>
          </cell>
          <cell r="Q351">
            <v>-1647000</v>
          </cell>
          <cell r="R351">
            <v>-1804000</v>
          </cell>
          <cell r="S351">
            <v>-1803000</v>
          </cell>
          <cell r="T351">
            <v>-1801000</v>
          </cell>
          <cell r="U351">
            <v>-1800000</v>
          </cell>
        </row>
        <row r="352"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J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J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J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J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J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J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J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J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J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J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J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J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J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J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J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J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J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J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J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J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J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J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C429" t="str">
            <v>Capital</v>
          </cell>
        </row>
        <row r="430">
          <cell r="C430" t="str">
            <v>External</v>
          </cell>
          <cell r="J430">
            <v>-2207305</v>
          </cell>
          <cell r="L430">
            <v>-2587300</v>
          </cell>
          <cell r="M430">
            <v>-5350000</v>
          </cell>
          <cell r="N430">
            <v>-650000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J431">
            <v>-239702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J432">
            <v>-163174</v>
          </cell>
          <cell r="L432">
            <v>-2000000</v>
          </cell>
          <cell r="M432">
            <v>-1000000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J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J438">
            <v>-3562017</v>
          </cell>
          <cell r="L438">
            <v>-4108310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J439">
            <v>-366000</v>
          </cell>
          <cell r="L439">
            <v>-181000</v>
          </cell>
          <cell r="M439">
            <v>-183000</v>
          </cell>
          <cell r="N439">
            <v>-185000</v>
          </cell>
          <cell r="O439">
            <v>-187000</v>
          </cell>
          <cell r="P439">
            <v>-188000</v>
          </cell>
          <cell r="Q439">
            <v>-190000</v>
          </cell>
          <cell r="R439">
            <v>-192000</v>
          </cell>
          <cell r="S439">
            <v>-194000</v>
          </cell>
          <cell r="T439">
            <v>-196000</v>
          </cell>
          <cell r="U439">
            <v>-196000</v>
          </cell>
        </row>
        <row r="440"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J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J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J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J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J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J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J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J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J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J460">
            <v>-11089397</v>
          </cell>
          <cell r="L460">
            <v>-11771610</v>
          </cell>
          <cell r="M460">
            <v>-8609000</v>
          </cell>
          <cell r="N460">
            <v>-2853000</v>
          </cell>
          <cell r="O460">
            <v>-2604000</v>
          </cell>
          <cell r="P460">
            <v>-2648000</v>
          </cell>
          <cell r="Q460">
            <v>-2738000</v>
          </cell>
          <cell r="R460">
            <v>-2919000</v>
          </cell>
          <cell r="S460">
            <v>-2942000</v>
          </cell>
          <cell r="T460">
            <v>-2964000</v>
          </cell>
          <cell r="U460">
            <v>-3280000</v>
          </cell>
        </row>
        <row r="464">
          <cell r="C464" t="str">
            <v>All</v>
          </cell>
        </row>
        <row r="465">
          <cell r="C465" t="str">
            <v>Internal</v>
          </cell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J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J467">
            <v>65752</v>
          </cell>
          <cell r="L467">
            <v>94008</v>
          </cell>
          <cell r="M467">
            <v>102828</v>
          </cell>
          <cell r="N467">
            <v>51910</v>
          </cell>
          <cell r="O467">
            <v>53467</v>
          </cell>
          <cell r="P467">
            <v>55071</v>
          </cell>
          <cell r="Q467">
            <v>56723</v>
          </cell>
          <cell r="R467">
            <v>58425</v>
          </cell>
          <cell r="S467">
            <v>60177</v>
          </cell>
          <cell r="T467">
            <v>61983</v>
          </cell>
          <cell r="U467">
            <v>63843</v>
          </cell>
        </row>
        <row r="468">
          <cell r="J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J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J470">
            <v>18000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J471">
            <v>303750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J472">
            <v>25000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J473">
            <v>-312802</v>
          </cell>
          <cell r="L473">
            <v>10000</v>
          </cell>
          <cell r="M473">
            <v>10000</v>
          </cell>
          <cell r="N473">
            <v>10000</v>
          </cell>
          <cell r="O473">
            <v>10000</v>
          </cell>
          <cell r="P473">
            <v>10000</v>
          </cell>
          <cell r="Q473">
            <v>10000</v>
          </cell>
          <cell r="R473">
            <v>10000</v>
          </cell>
          <cell r="S473">
            <v>10000</v>
          </cell>
          <cell r="T473">
            <v>10000</v>
          </cell>
          <cell r="U473">
            <v>10000</v>
          </cell>
        </row>
        <row r="474">
          <cell r="J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J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J476">
            <v>-50451</v>
          </cell>
          <cell r="L476">
            <v>-25000</v>
          </cell>
          <cell r="M476">
            <v>-25000</v>
          </cell>
          <cell r="N476">
            <v>-25000</v>
          </cell>
          <cell r="O476">
            <v>-25000</v>
          </cell>
          <cell r="P476">
            <v>-25000</v>
          </cell>
          <cell r="Q476">
            <v>-25000</v>
          </cell>
          <cell r="R476">
            <v>-25000</v>
          </cell>
          <cell r="S476">
            <v>-25000</v>
          </cell>
          <cell r="T476">
            <v>-25000</v>
          </cell>
          <cell r="U476">
            <v>-25000</v>
          </cell>
        </row>
        <row r="477">
          <cell r="J477">
            <v>-20000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J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J479">
            <v>159259</v>
          </cell>
          <cell r="L479">
            <v>37000</v>
          </cell>
          <cell r="M479">
            <v>37000</v>
          </cell>
          <cell r="N479">
            <v>37000</v>
          </cell>
          <cell r="O479">
            <v>37000</v>
          </cell>
          <cell r="P479">
            <v>37000</v>
          </cell>
          <cell r="Q479">
            <v>37000</v>
          </cell>
          <cell r="R479">
            <v>37000</v>
          </cell>
          <cell r="S479">
            <v>37000</v>
          </cell>
          <cell r="T479">
            <v>37000</v>
          </cell>
          <cell r="U479">
            <v>37000</v>
          </cell>
        </row>
        <row r="480">
          <cell r="J480">
            <v>86630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J481">
            <v>-401386</v>
          </cell>
          <cell r="L481">
            <v>-798920</v>
          </cell>
          <cell r="M481">
            <v>-103374</v>
          </cell>
          <cell r="N481">
            <v>-120758.37</v>
          </cell>
          <cell r="O481">
            <v>-126161.12</v>
          </cell>
          <cell r="P481">
            <v>-131894.25</v>
          </cell>
          <cell r="Q481">
            <v>-137983.91</v>
          </cell>
          <cell r="R481">
            <v>-144458.64000000001</v>
          </cell>
          <cell r="S481">
            <v>-151349.57</v>
          </cell>
          <cell r="T481">
            <v>-158690.69</v>
          </cell>
          <cell r="U481">
            <v>-166519.10999999999</v>
          </cell>
        </row>
        <row r="482">
          <cell r="J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J483">
            <v>140000</v>
          </cell>
          <cell r="L483">
            <v>20000</v>
          </cell>
          <cell r="M483">
            <v>20000</v>
          </cell>
          <cell r="N483">
            <v>20000</v>
          </cell>
          <cell r="O483">
            <v>20000</v>
          </cell>
          <cell r="P483">
            <v>20000</v>
          </cell>
          <cell r="Q483">
            <v>20000</v>
          </cell>
          <cell r="R483">
            <v>20000</v>
          </cell>
          <cell r="S483">
            <v>20000</v>
          </cell>
          <cell r="T483">
            <v>20000</v>
          </cell>
          <cell r="U483">
            <v>20000</v>
          </cell>
        </row>
        <row r="484">
          <cell r="J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J485">
            <v>55000</v>
          </cell>
          <cell r="L485">
            <v>65000</v>
          </cell>
          <cell r="M485">
            <v>65000</v>
          </cell>
          <cell r="N485">
            <v>65000</v>
          </cell>
          <cell r="O485">
            <v>65000</v>
          </cell>
          <cell r="P485">
            <v>75000</v>
          </cell>
          <cell r="Q485">
            <v>75000</v>
          </cell>
          <cell r="R485">
            <v>75000</v>
          </cell>
          <cell r="S485">
            <v>80000</v>
          </cell>
          <cell r="T485">
            <v>80000</v>
          </cell>
          <cell r="U485">
            <v>80000</v>
          </cell>
        </row>
        <row r="486">
          <cell r="J486">
            <v>-428656</v>
          </cell>
          <cell r="L486">
            <v>-297.62000000011176</v>
          </cell>
          <cell r="M486">
            <v>-856.32000000006519</v>
          </cell>
          <cell r="N486">
            <v>1530.7099999999627</v>
          </cell>
          <cell r="O486">
            <v>-408.60000000009313</v>
          </cell>
          <cell r="P486">
            <v>-539.83000000007451</v>
          </cell>
          <cell r="Q486">
            <v>335.81000000005588</v>
          </cell>
          <cell r="R486">
            <v>-194.26000000000931</v>
          </cell>
          <cell r="S486">
            <v>-120.40999999991618</v>
          </cell>
          <cell r="T486">
            <v>-972.30000000004657</v>
          </cell>
          <cell r="U486">
            <v>-69816.010000000009</v>
          </cell>
        </row>
        <row r="487">
          <cell r="J487">
            <v>-1153189</v>
          </cell>
          <cell r="L487">
            <v>0</v>
          </cell>
          <cell r="M487">
            <v>-1000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32000</v>
          </cell>
          <cell r="T487">
            <v>97000</v>
          </cell>
          <cell r="U487">
            <v>97000</v>
          </cell>
        </row>
        <row r="488">
          <cell r="J488">
            <v>42460</v>
          </cell>
          <cell r="L488">
            <v>42460</v>
          </cell>
          <cell r="M488">
            <v>42460</v>
          </cell>
          <cell r="N488">
            <v>42460</v>
          </cell>
          <cell r="O488">
            <v>42460</v>
          </cell>
          <cell r="P488">
            <v>42460</v>
          </cell>
          <cell r="Q488">
            <v>42460</v>
          </cell>
          <cell r="R488">
            <v>42460</v>
          </cell>
          <cell r="S488">
            <v>42460</v>
          </cell>
          <cell r="T488">
            <v>42460</v>
          </cell>
          <cell r="U488">
            <v>42460</v>
          </cell>
        </row>
        <row r="489">
          <cell r="J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J490">
            <v>245000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J491">
            <v>14000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J492">
            <v>-6180</v>
          </cell>
          <cell r="L492">
            <v>129918</v>
          </cell>
          <cell r="M492">
            <v>87418</v>
          </cell>
          <cell r="N492">
            <v>132418</v>
          </cell>
          <cell r="O492">
            <v>87418</v>
          </cell>
          <cell r="P492">
            <v>135418</v>
          </cell>
          <cell r="Q492">
            <v>87418</v>
          </cell>
          <cell r="R492">
            <v>138418</v>
          </cell>
          <cell r="S492">
            <v>87418</v>
          </cell>
          <cell r="T492">
            <v>141418</v>
          </cell>
          <cell r="U492">
            <v>87418</v>
          </cell>
        </row>
        <row r="493">
          <cell r="J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J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J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J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J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J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J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J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J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J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J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J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J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J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J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J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J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J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J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J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J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J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J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J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J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J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J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J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J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J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J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J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J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J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J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J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J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C565" t="str">
            <v>All</v>
          </cell>
        </row>
        <row r="566">
          <cell r="C566" t="str">
            <v>External</v>
          </cell>
          <cell r="J566">
            <v>-2888417</v>
          </cell>
          <cell r="L566">
            <v>-3183810</v>
          </cell>
          <cell r="M566">
            <v>-5420448</v>
          </cell>
          <cell r="N566">
            <v>-938025.25</v>
          </cell>
          <cell r="O566">
            <v>-73104.820000000007</v>
          </cell>
          <cell r="P566">
            <v>-28186.770000000019</v>
          </cell>
          <cell r="Q566">
            <v>-76271.179999999993</v>
          </cell>
          <cell r="R566">
            <v>-328358.13</v>
          </cell>
          <cell r="S566">
            <v>-79447.679999999993</v>
          </cell>
          <cell r="T566">
            <v>-28539.919999999984</v>
          </cell>
          <cell r="U566">
            <v>-82634.929999999993</v>
          </cell>
        </row>
        <row r="567">
          <cell r="J567">
            <v>-2371481</v>
          </cell>
          <cell r="L567">
            <v>-16700</v>
          </cell>
          <cell r="M567">
            <v>-16700</v>
          </cell>
          <cell r="N567">
            <v>-16700</v>
          </cell>
          <cell r="O567">
            <v>-1700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J568">
            <v>-1599529</v>
          </cell>
          <cell r="L568">
            <v>-1862765</v>
          </cell>
          <cell r="M568">
            <v>-805723</v>
          </cell>
          <cell r="N568">
            <v>253428</v>
          </cell>
          <cell r="O568">
            <v>314630</v>
          </cell>
          <cell r="P568">
            <v>377806</v>
          </cell>
          <cell r="Q568">
            <v>442854</v>
          </cell>
          <cell r="R568">
            <v>509648</v>
          </cell>
          <cell r="S568">
            <v>578033</v>
          </cell>
          <cell r="T568">
            <v>647818</v>
          </cell>
          <cell r="U568">
            <v>718778</v>
          </cell>
        </row>
        <row r="569">
          <cell r="J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J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J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J574">
            <v>3980483</v>
          </cell>
          <cell r="L574">
            <v>-5558310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J575">
            <v>-182146</v>
          </cell>
          <cell r="L575">
            <v>-369.29000000000815</v>
          </cell>
          <cell r="M575">
            <v>7615.9400000000023</v>
          </cell>
          <cell r="N575">
            <v>16000.580000000016</v>
          </cell>
          <cell r="O575">
            <v>24800.599999999977</v>
          </cell>
          <cell r="P575">
            <v>34032.619999999995</v>
          </cell>
          <cell r="Q575">
            <v>42713.919999999984</v>
          </cell>
          <cell r="R575">
            <v>52862.479999999981</v>
          </cell>
          <cell r="S575">
            <v>61496.979999999981</v>
          </cell>
          <cell r="T575">
            <v>71636.859999999986</v>
          </cell>
          <cell r="U575">
            <v>84302.330000000016</v>
          </cell>
        </row>
        <row r="576">
          <cell r="J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J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J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J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J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J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J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J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J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J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J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J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J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J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J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J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J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J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J596">
            <v>-4278903</v>
          </cell>
          <cell r="L596">
            <v>-11047785.91</v>
          </cell>
          <cell r="M596">
            <v>-6000779.3799999999</v>
          </cell>
          <cell r="N596">
            <v>-470736.33</v>
          </cell>
          <cell r="O596">
            <v>428401.05999999988</v>
          </cell>
          <cell r="P596">
            <v>601166.7699999999</v>
          </cell>
          <cell r="Q596">
            <v>575249.64000000013</v>
          </cell>
          <cell r="R596">
            <v>445802.44999999995</v>
          </cell>
          <cell r="S596">
            <v>752667.32000000007</v>
          </cell>
          <cell r="T596">
            <v>996112.95</v>
          </cell>
          <cell r="U596">
            <v>896831.28</v>
          </cell>
        </row>
        <row r="597">
          <cell r="J597">
            <v>-4278903</v>
          </cell>
          <cell r="L597">
            <v>-11047785.91</v>
          </cell>
          <cell r="M597">
            <v>-6000779.3800000008</v>
          </cell>
          <cell r="N597">
            <v>-470736.33000000007</v>
          </cell>
          <cell r="O597">
            <v>428401.05999999959</v>
          </cell>
          <cell r="P597">
            <v>601166.77000000048</v>
          </cell>
          <cell r="Q597">
            <v>575249.6400000006</v>
          </cell>
          <cell r="R597">
            <v>445802.45000000112</v>
          </cell>
          <cell r="S597">
            <v>752667.3200000003</v>
          </cell>
          <cell r="T597">
            <v>996112.94999999925</v>
          </cell>
          <cell r="U597">
            <v>896831.28000000026</v>
          </cell>
        </row>
        <row r="598">
          <cell r="J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-1.1641532182693481E-9</v>
          </cell>
          <cell r="S598">
            <v>0</v>
          </cell>
          <cell r="T598">
            <v>0</v>
          </cell>
          <cell r="U598">
            <v>0</v>
          </cell>
        </row>
        <row r="604">
          <cell r="J604">
            <v>250000</v>
          </cell>
          <cell r="L604">
            <v>131127</v>
          </cell>
          <cell r="M604">
            <v>131127</v>
          </cell>
          <cell r="N604">
            <v>131127</v>
          </cell>
          <cell r="O604">
            <v>131127</v>
          </cell>
          <cell r="P604">
            <v>131127</v>
          </cell>
          <cell r="Q604">
            <v>131127</v>
          </cell>
          <cell r="R604">
            <v>131127</v>
          </cell>
          <cell r="S604">
            <v>131127</v>
          </cell>
          <cell r="T604">
            <v>131127</v>
          </cell>
          <cell r="U604">
            <v>131127</v>
          </cell>
        </row>
        <row r="605">
          <cell r="J605">
            <v>-3138417</v>
          </cell>
          <cell r="L605">
            <v>-3314937</v>
          </cell>
          <cell r="M605">
            <v>-5551575</v>
          </cell>
          <cell r="N605">
            <v>-1069152.25</v>
          </cell>
          <cell r="O605">
            <v>-204231.82</v>
          </cell>
          <cell r="P605">
            <v>-159313.77000000002</v>
          </cell>
          <cell r="Q605">
            <v>-207398.18</v>
          </cell>
          <cell r="R605">
            <v>-459485.13</v>
          </cell>
          <cell r="S605">
            <v>-210574.68</v>
          </cell>
          <cell r="T605">
            <v>-159666.91999999998</v>
          </cell>
          <cell r="U605">
            <v>-213761.93</v>
          </cell>
        </row>
        <row r="608">
          <cell r="J608">
            <v>782234</v>
          </cell>
          <cell r="L608">
            <v>826309.98999999836</v>
          </cell>
          <cell r="M608">
            <v>600571.5700000003</v>
          </cell>
          <cell r="N608">
            <v>252090.54000000004</v>
          </cell>
          <cell r="O608">
            <v>258091.75000000186</v>
          </cell>
          <cell r="P608">
            <v>254572.13999999966</v>
          </cell>
          <cell r="Q608">
            <v>259926.80999999773</v>
          </cell>
          <cell r="R608">
            <v>276639.93000000343</v>
          </cell>
          <cell r="S608">
            <v>273035.48000000603</v>
          </cell>
          <cell r="T608">
            <v>268976.55999999866</v>
          </cell>
          <cell r="U608">
            <v>290094.17999999411</v>
          </cell>
        </row>
        <row r="616">
          <cell r="C616" t="str">
            <v>end</v>
          </cell>
          <cell r="J616" t="str">
            <v>end</v>
          </cell>
          <cell r="L616" t="str">
            <v>end</v>
          </cell>
          <cell r="M616" t="str">
            <v>end</v>
          </cell>
          <cell r="N616" t="str">
            <v>end</v>
          </cell>
          <cell r="O616" t="str">
            <v>end</v>
          </cell>
          <cell r="P616" t="str">
            <v>end</v>
          </cell>
          <cell r="Q616" t="str">
            <v>end</v>
          </cell>
          <cell r="R616" t="str">
            <v>end</v>
          </cell>
          <cell r="S616" t="str">
            <v>end</v>
          </cell>
          <cell r="T616" t="str">
            <v>end</v>
          </cell>
          <cell r="U616" t="str">
            <v>end</v>
          </cell>
          <cell r="BC616" t="str">
            <v>end</v>
          </cell>
          <cell r="BD616" t="str">
            <v>end</v>
          </cell>
          <cell r="BE616" t="str">
            <v>end</v>
          </cell>
          <cell r="BF616" t="str">
            <v>end</v>
          </cell>
          <cell r="BG616" t="str">
            <v>end</v>
          </cell>
          <cell r="BH616" t="str">
            <v>end</v>
          </cell>
          <cell r="BI616" t="str">
            <v>end</v>
          </cell>
          <cell r="BJ616" t="str">
            <v>end</v>
          </cell>
          <cell r="BK616" t="str">
            <v>end</v>
          </cell>
          <cell r="BL616" t="str">
            <v>end</v>
          </cell>
          <cell r="BM616" t="str">
            <v>end</v>
          </cell>
        </row>
        <row r="617">
          <cell r="J617" t="str">
            <v xml:space="preserve"> </v>
          </cell>
          <cell r="L617" t="str">
            <v xml:space="preserve"> </v>
          </cell>
          <cell r="M617" t="str">
            <v xml:space="preserve"> </v>
          </cell>
          <cell r="N617" t="str">
            <v xml:space="preserve"> </v>
          </cell>
          <cell r="O617" t="str">
            <v xml:space="preserve"> </v>
          </cell>
          <cell r="P617" t="str">
            <v xml:space="preserve"> </v>
          </cell>
          <cell r="Q617" t="str">
            <v xml:space="preserve"> </v>
          </cell>
          <cell r="R617" t="str">
            <v xml:space="preserve"> </v>
          </cell>
          <cell r="S617" t="str">
            <v xml:space="preserve"> </v>
          </cell>
          <cell r="T617" t="str">
            <v xml:space="preserve"> </v>
          </cell>
          <cell r="U617" t="str">
            <v xml:space="preserve"> </v>
          </cell>
          <cell r="BC617" t="str">
            <v xml:space="preserve"> </v>
          </cell>
          <cell r="BD617" t="str">
            <v xml:space="preserve"> </v>
          </cell>
          <cell r="BE617" t="str">
            <v xml:space="preserve"> </v>
          </cell>
          <cell r="BF617" t="str">
            <v xml:space="preserve"> </v>
          </cell>
          <cell r="BG617" t="str">
            <v xml:space="preserve"> </v>
          </cell>
          <cell r="BH617" t="str">
            <v xml:space="preserve"> </v>
          </cell>
          <cell r="BI617" t="str">
            <v xml:space="preserve"> </v>
          </cell>
          <cell r="BJ617" t="str">
            <v xml:space="preserve"> </v>
          </cell>
          <cell r="BK617" t="str">
            <v xml:space="preserve"> </v>
          </cell>
          <cell r="BL617" t="str">
            <v xml:space="preserve"> </v>
          </cell>
          <cell r="BM617" t="str">
            <v xml:space="preserve"> </v>
          </cell>
        </row>
        <row r="618">
          <cell r="J618" t="str">
            <v xml:space="preserve"> </v>
          </cell>
          <cell r="L618" t="str">
            <v xml:space="preserve"> </v>
          </cell>
          <cell r="M618" t="str">
            <v xml:space="preserve"> </v>
          </cell>
          <cell r="N618" t="str">
            <v xml:space="preserve"> </v>
          </cell>
          <cell r="O618" t="str">
            <v xml:space="preserve"> </v>
          </cell>
          <cell r="P618" t="str">
            <v xml:space="preserve"> </v>
          </cell>
          <cell r="Q618" t="str">
            <v xml:space="preserve"> </v>
          </cell>
          <cell r="R618" t="str">
            <v xml:space="preserve"> </v>
          </cell>
          <cell r="S618" t="str">
            <v xml:space="preserve"> </v>
          </cell>
          <cell r="T618" t="str">
            <v xml:space="preserve"> </v>
          </cell>
          <cell r="U618" t="str">
            <v xml:space="preserve"> </v>
          </cell>
          <cell r="BC618" t="str">
            <v xml:space="preserve"> </v>
          </cell>
          <cell r="BD618" t="str">
            <v xml:space="preserve"> </v>
          </cell>
          <cell r="BE618" t="str">
            <v xml:space="preserve"> </v>
          </cell>
          <cell r="BF618" t="str">
            <v xml:space="preserve"> </v>
          </cell>
          <cell r="BG618" t="str">
            <v xml:space="preserve"> </v>
          </cell>
          <cell r="BH618" t="str">
            <v xml:space="preserve"> </v>
          </cell>
          <cell r="BI618" t="str">
            <v xml:space="preserve"> </v>
          </cell>
          <cell r="BJ618" t="str">
            <v xml:space="preserve"> </v>
          </cell>
          <cell r="BK618" t="str">
            <v xml:space="preserve"> </v>
          </cell>
          <cell r="BL618" t="str">
            <v xml:space="preserve"> </v>
          </cell>
          <cell r="BM618" t="str">
            <v xml:space="preserve"> </v>
          </cell>
        </row>
        <row r="619">
          <cell r="J619" t="str">
            <v xml:space="preserve"> </v>
          </cell>
          <cell r="L619" t="str">
            <v xml:space="preserve"> </v>
          </cell>
          <cell r="M619" t="str">
            <v xml:space="preserve"> </v>
          </cell>
          <cell r="N619" t="str">
            <v xml:space="preserve"> </v>
          </cell>
          <cell r="O619" t="str">
            <v xml:space="preserve"> </v>
          </cell>
          <cell r="P619" t="str">
            <v xml:space="preserve"> </v>
          </cell>
          <cell r="Q619" t="str">
            <v xml:space="preserve"> </v>
          </cell>
          <cell r="R619" t="str">
            <v xml:space="preserve"> </v>
          </cell>
          <cell r="S619" t="str">
            <v xml:space="preserve"> </v>
          </cell>
          <cell r="T619" t="str">
            <v xml:space="preserve"> </v>
          </cell>
          <cell r="U619" t="str">
            <v xml:space="preserve"> </v>
          </cell>
          <cell r="BC619" t="str">
            <v xml:space="preserve"> </v>
          </cell>
          <cell r="BD619" t="str">
            <v xml:space="preserve"> </v>
          </cell>
          <cell r="BE619" t="str">
            <v xml:space="preserve"> </v>
          </cell>
          <cell r="BF619" t="str">
            <v xml:space="preserve"> </v>
          </cell>
          <cell r="BG619" t="str">
            <v xml:space="preserve"> </v>
          </cell>
          <cell r="BH619" t="str">
            <v xml:space="preserve"> </v>
          </cell>
          <cell r="BI619" t="str">
            <v xml:space="preserve"> </v>
          </cell>
          <cell r="BJ619" t="str">
            <v xml:space="preserve"> </v>
          </cell>
          <cell r="BK619" t="str">
            <v xml:space="preserve"> </v>
          </cell>
          <cell r="BL619" t="str">
            <v xml:space="preserve"> </v>
          </cell>
          <cell r="BM619" t="str">
            <v xml:space="preserve"> </v>
          </cell>
        </row>
        <row r="620">
          <cell r="J620" t="str">
            <v xml:space="preserve"> </v>
          </cell>
          <cell r="L620" t="str">
            <v xml:space="preserve"> </v>
          </cell>
          <cell r="M620" t="str">
            <v xml:space="preserve"> </v>
          </cell>
          <cell r="N620" t="str">
            <v xml:space="preserve"> </v>
          </cell>
          <cell r="O620" t="str">
            <v xml:space="preserve"> </v>
          </cell>
          <cell r="P620" t="str">
            <v xml:space="preserve"> </v>
          </cell>
          <cell r="Q620" t="str">
            <v xml:space="preserve"> </v>
          </cell>
          <cell r="R620" t="str">
            <v xml:space="preserve"> </v>
          </cell>
          <cell r="S620" t="str">
            <v xml:space="preserve"> </v>
          </cell>
          <cell r="T620" t="str">
            <v xml:space="preserve"> </v>
          </cell>
          <cell r="U620" t="str">
            <v xml:space="preserve"> </v>
          </cell>
          <cell r="BC620" t="str">
            <v xml:space="preserve"> </v>
          </cell>
          <cell r="BD620" t="str">
            <v xml:space="preserve"> </v>
          </cell>
          <cell r="BE620" t="str">
            <v xml:space="preserve"> </v>
          </cell>
          <cell r="BF620" t="str">
            <v xml:space="preserve"> </v>
          </cell>
          <cell r="BG620" t="str">
            <v xml:space="preserve"> </v>
          </cell>
          <cell r="BH620" t="str">
            <v xml:space="preserve"> </v>
          </cell>
          <cell r="BI620" t="str">
            <v xml:space="preserve"> </v>
          </cell>
          <cell r="BJ620" t="str">
            <v xml:space="preserve"> </v>
          </cell>
          <cell r="BK620" t="str">
            <v xml:space="preserve"> </v>
          </cell>
          <cell r="BL620" t="str">
            <v xml:space="preserve"> </v>
          </cell>
          <cell r="BM620" t="str">
            <v xml:space="preserve"> </v>
          </cell>
        </row>
        <row r="621">
          <cell r="J621" t="str">
            <v xml:space="preserve"> </v>
          </cell>
          <cell r="L621" t="str">
            <v xml:space="preserve"> </v>
          </cell>
          <cell r="M621" t="str">
            <v xml:space="preserve"> </v>
          </cell>
          <cell r="N621" t="str">
            <v xml:space="preserve"> </v>
          </cell>
          <cell r="O621" t="str">
            <v xml:space="preserve"> </v>
          </cell>
          <cell r="P621" t="str">
            <v xml:space="preserve"> </v>
          </cell>
          <cell r="Q621" t="str">
            <v xml:space="preserve"> </v>
          </cell>
          <cell r="R621" t="str">
            <v xml:space="preserve"> </v>
          </cell>
          <cell r="S621" t="str">
            <v xml:space="preserve"> </v>
          </cell>
          <cell r="T621" t="str">
            <v xml:space="preserve"> </v>
          </cell>
          <cell r="U621" t="str">
            <v xml:space="preserve"> </v>
          </cell>
          <cell r="BC621" t="str">
            <v xml:space="preserve"> </v>
          </cell>
          <cell r="BD621" t="str">
            <v xml:space="preserve"> </v>
          </cell>
          <cell r="BE621" t="str">
            <v xml:space="preserve"> </v>
          </cell>
          <cell r="BF621" t="str">
            <v xml:space="preserve"> </v>
          </cell>
          <cell r="BG621" t="str">
            <v xml:space="preserve"> </v>
          </cell>
          <cell r="BH621" t="str">
            <v xml:space="preserve"> </v>
          </cell>
          <cell r="BI621" t="str">
            <v xml:space="preserve"> </v>
          </cell>
          <cell r="BJ621" t="str">
            <v xml:space="preserve"> </v>
          </cell>
          <cell r="BK621" t="str">
            <v xml:space="preserve"> </v>
          </cell>
          <cell r="BL621" t="str">
            <v xml:space="preserve"> </v>
          </cell>
          <cell r="BM621" t="str">
            <v xml:space="preserve"> </v>
          </cell>
        </row>
        <row r="622">
          <cell r="J622" t="str">
            <v xml:space="preserve"> </v>
          </cell>
          <cell r="L622" t="str">
            <v xml:space="preserve"> </v>
          </cell>
          <cell r="M622" t="str">
            <v xml:space="preserve"> </v>
          </cell>
          <cell r="N622" t="str">
            <v xml:space="preserve"> </v>
          </cell>
          <cell r="O622" t="str">
            <v xml:space="preserve"> </v>
          </cell>
          <cell r="P622" t="str">
            <v xml:space="preserve"> </v>
          </cell>
          <cell r="Q622" t="str">
            <v xml:space="preserve"> </v>
          </cell>
          <cell r="R622" t="str">
            <v xml:space="preserve"> </v>
          </cell>
          <cell r="S622" t="str">
            <v xml:space="preserve"> </v>
          </cell>
          <cell r="T622" t="str">
            <v xml:space="preserve"> </v>
          </cell>
          <cell r="U622" t="str">
            <v xml:space="preserve"> </v>
          </cell>
          <cell r="BC622" t="str">
            <v xml:space="preserve"> </v>
          </cell>
          <cell r="BD622" t="str">
            <v xml:space="preserve"> </v>
          </cell>
          <cell r="BE622" t="str">
            <v xml:space="preserve"> </v>
          </cell>
          <cell r="BF622" t="str">
            <v xml:space="preserve"> </v>
          </cell>
          <cell r="BG622" t="str">
            <v xml:space="preserve"> </v>
          </cell>
          <cell r="BH622" t="str">
            <v xml:space="preserve"> </v>
          </cell>
          <cell r="BI622" t="str">
            <v xml:space="preserve"> </v>
          </cell>
          <cell r="BJ622" t="str">
            <v xml:space="preserve"> </v>
          </cell>
          <cell r="BK622" t="str">
            <v xml:space="preserve"> </v>
          </cell>
          <cell r="BL622" t="str">
            <v xml:space="preserve"> </v>
          </cell>
          <cell r="BM622" t="str">
            <v xml:space="preserve"> </v>
          </cell>
        </row>
        <row r="623">
          <cell r="J623" t="str">
            <v xml:space="preserve"> </v>
          </cell>
          <cell r="L623" t="str">
            <v xml:space="preserve"> </v>
          </cell>
          <cell r="M623" t="str">
            <v xml:space="preserve"> </v>
          </cell>
          <cell r="N623" t="str">
            <v xml:space="preserve"> </v>
          </cell>
          <cell r="O623" t="str">
            <v xml:space="preserve"> </v>
          </cell>
          <cell r="P623" t="str">
            <v xml:space="preserve"> </v>
          </cell>
          <cell r="Q623" t="str">
            <v xml:space="preserve"> </v>
          </cell>
          <cell r="R623" t="str">
            <v xml:space="preserve"> </v>
          </cell>
          <cell r="S623" t="str">
            <v xml:space="preserve"> </v>
          </cell>
          <cell r="T623" t="str">
            <v xml:space="preserve"> </v>
          </cell>
          <cell r="U623" t="str">
            <v xml:space="preserve"> </v>
          </cell>
          <cell r="BC623" t="str">
            <v xml:space="preserve"> </v>
          </cell>
          <cell r="BD623" t="str">
            <v xml:space="preserve"> </v>
          </cell>
          <cell r="BE623" t="str">
            <v xml:space="preserve"> </v>
          </cell>
          <cell r="BF623" t="str">
            <v xml:space="preserve"> </v>
          </cell>
          <cell r="BG623" t="str">
            <v xml:space="preserve"> </v>
          </cell>
          <cell r="BH623" t="str">
            <v xml:space="preserve"> </v>
          </cell>
          <cell r="BI623" t="str">
            <v xml:space="preserve"> </v>
          </cell>
          <cell r="BJ623" t="str">
            <v xml:space="preserve"> </v>
          </cell>
          <cell r="BK623" t="str">
            <v xml:space="preserve"> </v>
          </cell>
          <cell r="BL623" t="str">
            <v xml:space="preserve"> </v>
          </cell>
          <cell r="BM623" t="str">
            <v xml:space="preserve"> </v>
          </cell>
        </row>
      </sheetData>
      <sheetData sheetId="15">
        <row r="3">
          <cell r="A3" t="str">
            <v>BUDGET SUMMARY - GENERAL FUND</v>
          </cell>
        </row>
      </sheetData>
      <sheetData sheetId="16">
        <row r="3">
          <cell r="A3" t="str">
            <v>CAPITAL EXPENDITURE SUMMARY - GENERAL FUND</v>
          </cell>
        </row>
      </sheetData>
      <sheetData sheetId="17">
        <row r="3">
          <cell r="A3" t="str">
            <v>EXPENDITURE TYPE SUMMARY - GENERAL FUND</v>
          </cell>
        </row>
      </sheetData>
      <sheetData sheetId="18">
        <row r="3">
          <cell r="A3" t="str">
            <v>BUDGET RECONCILIATION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>BUDGET TYPE SUMMARY BY LEVEL: Org. Level - Function - 20 (Domestic Waste Management)</v>
          </cell>
        </row>
      </sheetData>
      <sheetData sheetId="22">
        <row r="5">
          <cell r="B5" t="str">
            <v>BUDGET SUMMARY BY LEVEL: Org. Level - Function - 20 (Domestic Waste Management)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>
        <row r="3">
          <cell r="A3" t="str">
            <v>FINANCIAL PERFORMANCE INDICATORS - GENERAL FUND</v>
          </cell>
        </row>
      </sheetData>
      <sheetData sheetId="36">
        <row r="3">
          <cell r="A3" t="str">
            <v>CHARTS - GENERAL FUND</v>
          </cell>
        </row>
      </sheetData>
      <sheetData sheetId="37">
        <row r="29">
          <cell r="C29">
            <v>2010</v>
          </cell>
          <cell r="D29">
            <v>2011</v>
          </cell>
          <cell r="E29">
            <v>2012</v>
          </cell>
          <cell r="F29">
            <v>2013</v>
          </cell>
          <cell r="G29">
            <v>2014</v>
          </cell>
          <cell r="H29">
            <v>2015</v>
          </cell>
          <cell r="I29">
            <v>2016</v>
          </cell>
          <cell r="J29">
            <v>2017</v>
          </cell>
          <cell r="K29">
            <v>2018</v>
          </cell>
          <cell r="L29">
            <v>2019</v>
          </cell>
          <cell r="M29">
            <v>2020</v>
          </cell>
          <cell r="N29">
            <v>2021</v>
          </cell>
          <cell r="O29">
            <v>2022</v>
          </cell>
          <cell r="P29">
            <v>2023</v>
          </cell>
          <cell r="Q29">
            <v>2024</v>
          </cell>
          <cell r="R29">
            <v>2025</v>
          </cell>
          <cell r="S29">
            <v>2026</v>
          </cell>
          <cell r="T29">
            <v>2027</v>
          </cell>
          <cell r="U29">
            <v>2028</v>
          </cell>
          <cell r="V29">
            <v>2029</v>
          </cell>
          <cell r="W29">
            <v>2030</v>
          </cell>
          <cell r="X29">
            <v>2031</v>
          </cell>
          <cell r="Y29">
            <v>2032</v>
          </cell>
          <cell r="Z29">
            <v>2033</v>
          </cell>
          <cell r="AA29">
            <v>2034</v>
          </cell>
        </row>
        <row r="30">
          <cell r="G30">
            <v>51649591.079999998</v>
          </cell>
          <cell r="H30">
            <v>50246249.660000004</v>
          </cell>
          <cell r="I30">
            <v>50901141.170000017</v>
          </cell>
          <cell r="J30">
            <v>53602001.859999999</v>
          </cell>
          <cell r="K30">
            <v>55133114.839999989</v>
          </cell>
          <cell r="L30">
            <v>56933307.049999982</v>
          </cell>
          <cell r="M30">
            <v>58882072.56999997</v>
          </cell>
          <cell r="N30">
            <v>61095512.649999991</v>
          </cell>
          <cell r="O30">
            <v>63078198.240000017</v>
          </cell>
          <cell r="P30">
            <v>65375976.289999984</v>
          </cell>
          <cell r="Q30">
            <v>67849946.429999948</v>
          </cell>
        </row>
        <row r="32">
          <cell r="G32">
            <v>51649591.079999998</v>
          </cell>
          <cell r="H32">
            <v>50246249.660000004</v>
          </cell>
          <cell r="I32">
            <v>50901141.170000017</v>
          </cell>
          <cell r="J32">
            <v>53602001.859999999</v>
          </cell>
          <cell r="K32">
            <v>55133114.839999989</v>
          </cell>
          <cell r="L32">
            <v>56933307.049999982</v>
          </cell>
          <cell r="M32">
            <v>58882072.56999997</v>
          </cell>
          <cell r="N32">
            <v>61095512.649999991</v>
          </cell>
          <cell r="O32">
            <v>63078198.240000017</v>
          </cell>
          <cell r="P32">
            <v>65375976.289999984</v>
          </cell>
          <cell r="Q32">
            <v>67849946.429999948</v>
          </cell>
        </row>
        <row r="36">
          <cell r="C36">
            <v>34930000</v>
          </cell>
          <cell r="D36">
            <v>40340000</v>
          </cell>
          <cell r="E36">
            <v>42744000</v>
          </cell>
          <cell r="F36">
            <v>44897000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51649591.079999998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50246249.660000004</v>
          </cell>
          <cell r="I40">
            <v>50901141.170000017</v>
          </cell>
          <cell r="J40">
            <v>53602001.859999999</v>
          </cell>
          <cell r="K40">
            <v>55133114.839999989</v>
          </cell>
          <cell r="L40">
            <v>56933307.049999982</v>
          </cell>
          <cell r="M40">
            <v>58882072.56999997</v>
          </cell>
          <cell r="N40">
            <v>61095512.649999991</v>
          </cell>
          <cell r="O40">
            <v>63078198.240000017</v>
          </cell>
          <cell r="P40">
            <v>65375976.289999984</v>
          </cell>
          <cell r="Q40">
            <v>67849946.429999948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68438164.737636328</v>
          </cell>
          <cell r="S43">
            <v>70227145.044818148</v>
          </cell>
          <cell r="T43">
            <v>72016125.351999968</v>
          </cell>
          <cell r="U43">
            <v>73805105.659181774</v>
          </cell>
          <cell r="V43">
            <v>75594085.966363594</v>
          </cell>
          <cell r="W43">
            <v>77383066.273545414</v>
          </cell>
          <cell r="X43">
            <v>79172046.58072722</v>
          </cell>
          <cell r="Y43">
            <v>80961026.887909025</v>
          </cell>
          <cell r="Z43">
            <v>82750007.19509086</v>
          </cell>
          <cell r="AA43">
            <v>84538987.502272666</v>
          </cell>
        </row>
      </sheetData>
      <sheetData sheetId="38"/>
      <sheetData sheetId="39">
        <row r="2">
          <cell r="P2" t="b">
            <v>1</v>
          </cell>
          <cell r="Q2" t="b">
            <v>0</v>
          </cell>
        </row>
      </sheetData>
      <sheetData sheetId="40">
        <row r="4">
          <cell r="A4" t="str">
            <v>Scenario: Option 1 - "Deteriorate" (No SRV)</v>
          </cell>
        </row>
      </sheetData>
      <sheetData sheetId="41">
        <row r="3">
          <cell r="A3" t="str">
            <v>DEVELOPER CONTRIBUTIONS - SUMMARY - GENERAL FUND</v>
          </cell>
        </row>
      </sheetData>
      <sheetData sheetId="42">
        <row r="6">
          <cell r="A6" t="str">
            <v>Plan No.</v>
          </cell>
        </row>
        <row r="7">
          <cell r="A7" t="str">
            <v>1993</v>
          </cell>
          <cell r="B7" t="str">
            <v>1993 Contribution Plan</v>
          </cell>
        </row>
        <row r="8">
          <cell r="A8" t="str">
            <v>2000</v>
          </cell>
          <cell r="B8" t="str">
            <v>2000 Contribution Plan</v>
          </cell>
        </row>
        <row r="9">
          <cell r="A9" t="str">
            <v>2005</v>
          </cell>
          <cell r="B9" t="str">
            <v>2005 Contribution Plan</v>
          </cell>
        </row>
        <row r="10">
          <cell r="A10" t="str">
            <v>93F</v>
          </cell>
          <cell r="B10" t="str">
            <v>S93F Planning Agreements</v>
          </cell>
        </row>
        <row r="11">
          <cell r="A11" t="str">
            <v>94A</v>
          </cell>
          <cell r="B11" t="str">
            <v>S94A Levies</v>
          </cell>
        </row>
        <row r="12">
          <cell r="A12" t="str">
            <v>NUP</v>
          </cell>
          <cell r="B12" t="str">
            <v>Not under Plan</v>
          </cell>
        </row>
      </sheetData>
      <sheetData sheetId="43"/>
      <sheetData sheetId="44"/>
      <sheetData sheetId="45">
        <row r="5">
          <cell r="B5" t="str">
            <v>1993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B5" t="str">
            <v>NUP</v>
          </cell>
        </row>
      </sheetData>
      <sheetData sheetId="53"/>
      <sheetData sheetId="54"/>
      <sheetData sheetId="55"/>
      <sheetData sheetId="56">
        <row r="3">
          <cell r="A3" t="str">
            <v>CAPITAL WORKS - SUMMARY - GENERAL FUND</v>
          </cell>
        </row>
      </sheetData>
      <sheetData sheetId="57">
        <row r="7">
          <cell r="A7" t="str">
            <v>CAPITAL WORKS - PROGRAM - GENERAL FUND</v>
          </cell>
        </row>
      </sheetData>
      <sheetData sheetId="58">
        <row r="3">
          <cell r="A3" t="str">
            <v>MAJOR PROJECTS - SUMMARY - GENERAL FUND</v>
          </cell>
        </row>
      </sheetData>
      <sheetData sheetId="59">
        <row r="7">
          <cell r="A7" t="str">
            <v>MAJOR PROJECTS - PROGRAM - GENERAL FUND</v>
          </cell>
        </row>
      </sheetData>
      <sheetData sheetId="60">
        <row r="3">
          <cell r="A3" t="str">
            <v>REAL ESTATE DEVELOPMENT - SUMMARY - GENERAL FUND</v>
          </cell>
        </row>
      </sheetData>
      <sheetData sheetId="61"/>
      <sheetData sheetId="62"/>
      <sheetData sheetId="63">
        <row r="5">
          <cell r="A5">
            <v>1</v>
          </cell>
        </row>
      </sheetData>
      <sheetData sheetId="64"/>
      <sheetData sheetId="65"/>
      <sheetData sheetId="66"/>
      <sheetData sheetId="67"/>
      <sheetData sheetId="68">
        <row r="5">
          <cell r="A5" t="str">
            <v>&lt;Enter Project ID here…&gt;</v>
          </cell>
        </row>
      </sheetData>
      <sheetData sheetId="69">
        <row r="3">
          <cell r="A3" t="str">
            <v>INFRASTRUCTURE, PROPERTY, PLANT &amp; EQUIPMENT - OTHER MOVEMENTS - GENERAL FUND</v>
          </cell>
        </row>
      </sheetData>
      <sheetData sheetId="70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71">
        <row r="1">
          <cell r="BT1" t="str">
            <v>2013/14</v>
          </cell>
        </row>
        <row r="2">
          <cell r="BT2" t="str">
            <v>2014/15</v>
          </cell>
        </row>
        <row r="3">
          <cell r="A3" t="str">
            <v>LOANS (EXTERNAL) - GENERAL FUND</v>
          </cell>
          <cell r="BT3" t="str">
            <v>2015/16</v>
          </cell>
        </row>
        <row r="4">
          <cell r="BT4" t="str">
            <v>2016/17</v>
          </cell>
        </row>
        <row r="5">
          <cell r="BT5" t="str">
            <v>2017/18</v>
          </cell>
        </row>
        <row r="6">
          <cell r="BT6" t="str">
            <v>2018/19</v>
          </cell>
        </row>
        <row r="7">
          <cell r="BT7" t="str">
            <v>2019/20</v>
          </cell>
        </row>
        <row r="8">
          <cell r="BT8" t="str">
            <v>2020/21</v>
          </cell>
        </row>
        <row r="9">
          <cell r="BT9" t="str">
            <v>2021/22</v>
          </cell>
        </row>
        <row r="10">
          <cell r="BT10" t="str">
            <v>2022/23</v>
          </cell>
        </row>
        <row r="11">
          <cell r="BT11" t="str">
            <v>2023/24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72">
        <row r="3">
          <cell r="A3" t="str">
            <v>LOANS PAYABLE (INTERNAL) - GENERAL FUND</v>
          </cell>
        </row>
      </sheetData>
      <sheetData sheetId="73">
        <row r="3">
          <cell r="A3" t="str">
            <v>LOANS RECEIVABLE (INTERNAL) - GENERAL FUND</v>
          </cell>
        </row>
      </sheetData>
      <sheetData sheetId="74">
        <row r="3">
          <cell r="A3" t="str">
            <v>FINANCE LEASES - GENERAL FUND</v>
          </cell>
        </row>
      </sheetData>
      <sheetData sheetId="75">
        <row r="5">
          <cell r="B5" t="str">
            <v>INTERNAL RESERVES - GENERAL FUND</v>
          </cell>
        </row>
        <row r="131">
          <cell r="B131">
            <v>41982.869988425926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Specific Purpose Unexpended Loans-General</v>
          </cell>
        </row>
        <row r="811">
          <cell r="B811" t="str">
            <v>External - Stormwater Management</v>
          </cell>
        </row>
        <row r="812">
          <cell r="B812" t="str">
            <v>External - Other Contributions</v>
          </cell>
        </row>
        <row r="813">
          <cell r="B813" t="str">
            <v>External - z_unallocated external</v>
          </cell>
        </row>
        <row r="814">
          <cell r="B814" t="str">
            <v>Internal - Library</v>
          </cell>
        </row>
        <row r="815">
          <cell r="B815" t="str">
            <v>Internal - Recreation</v>
          </cell>
        </row>
        <row r="816">
          <cell r="B816" t="str">
            <v>Internal - Sportsgrounds</v>
          </cell>
        </row>
        <row r="817">
          <cell r="B817" t="str">
            <v xml:space="preserve">Internal - Effluent Disposal </v>
          </cell>
        </row>
        <row r="818">
          <cell r="B818" t="str">
            <v>Internal - Animal Management</v>
          </cell>
        </row>
        <row r="819">
          <cell r="B819" t="str">
            <v>Internal - Legal Claims</v>
          </cell>
        </row>
        <row r="820">
          <cell r="B820" t="str">
            <v>Internal - Asset Maintenance</v>
          </cell>
        </row>
        <row r="821">
          <cell r="B821" t="str">
            <v>Internal - Golf Club Maintenance</v>
          </cell>
        </row>
        <row r="822">
          <cell r="B822" t="str">
            <v>Internal - Plant Replacement</v>
          </cell>
        </row>
        <row r="823">
          <cell r="B823" t="str">
            <v>Internal - Investments</v>
          </cell>
        </row>
        <row r="824">
          <cell r="B824" t="str">
            <v>Internal - Swimming Pool</v>
          </cell>
        </row>
        <row r="825">
          <cell r="B825" t="str">
            <v xml:space="preserve">Internal - Vehicle </v>
          </cell>
        </row>
        <row r="826">
          <cell r="B826" t="str">
            <v>Internal - Information Technology</v>
          </cell>
        </row>
        <row r="827">
          <cell r="B827" t="str">
            <v>Internal - Employee Leave Entitlements</v>
          </cell>
        </row>
        <row r="828">
          <cell r="B828" t="str">
            <v>Internal - Risk Management (Insurance)</v>
          </cell>
        </row>
        <row r="829">
          <cell r="B829" t="str">
            <v>Internal - Organisational Development</v>
          </cell>
        </row>
        <row r="830">
          <cell r="B830" t="str">
            <v>Internal - Property</v>
          </cell>
        </row>
        <row r="831">
          <cell r="B831" t="str">
            <v>Internal - Roads</v>
          </cell>
        </row>
        <row r="832">
          <cell r="B832" t="str">
            <v>Internal - Royalties</v>
          </cell>
        </row>
        <row r="833">
          <cell r="B833" t="str">
            <v>Internal - Tourism &amp; Economic Development</v>
          </cell>
        </row>
        <row r="834">
          <cell r="B834" t="str">
            <v>Internal - Election</v>
          </cell>
        </row>
        <row r="835">
          <cell r="B835" t="str">
            <v>Internal - Special Rate Variation</v>
          </cell>
        </row>
        <row r="836">
          <cell r="B836" t="str">
            <v>Internal - Infrastructure Projects</v>
          </cell>
        </row>
        <row r="837">
          <cell r="B837" t="str">
            <v>Internal - Sustainability Savings</v>
          </cell>
        </row>
        <row r="838">
          <cell r="B838" t="str">
            <v>Internal - Sinking Fund</v>
          </cell>
        </row>
        <row r="839">
          <cell r="B839" t="str">
            <v>Internal - Growth Management Strategy</v>
          </cell>
        </row>
        <row r="840">
          <cell r="B840" t="str">
            <v>Internal - Work in Progress</v>
          </cell>
        </row>
        <row r="841">
          <cell r="B841" t="str">
            <v>Internal - z_unallocated internal</v>
          </cell>
        </row>
      </sheetData>
      <sheetData sheetId="76">
        <row r="4">
          <cell r="B4" t="str">
            <v>EXTERNAL RESERVES - GENERAL FUND</v>
          </cell>
        </row>
      </sheetData>
      <sheetData sheetId="77"/>
      <sheetData sheetId="78"/>
      <sheetData sheetId="79">
        <row r="3">
          <cell r="A3" t="str">
            <v>Global income and expenditure changes - General Fund</v>
          </cell>
        </row>
        <row r="5">
          <cell r="D5" t="str">
            <v>2014/15</v>
          </cell>
          <cell r="E5" t="str">
            <v>2015/16</v>
          </cell>
          <cell r="F5" t="str">
            <v>2016/17</v>
          </cell>
          <cell r="G5" t="str">
            <v>2017/18</v>
          </cell>
          <cell r="H5" t="str">
            <v>2018/19</v>
          </cell>
          <cell r="I5" t="str">
            <v>2019/20</v>
          </cell>
          <cell r="J5" t="str">
            <v>2020/21</v>
          </cell>
          <cell r="K5" t="str">
            <v>2021/22</v>
          </cell>
          <cell r="L5" t="str">
            <v>2022/23</v>
          </cell>
          <cell r="M5" t="str">
            <v>2023/24</v>
          </cell>
        </row>
      </sheetData>
      <sheetData sheetId="80">
        <row r="3">
          <cell r="A3" t="str">
            <v xml:space="preserve">Population changes and impact on income and expenditure </v>
          </cell>
        </row>
        <row r="7">
          <cell r="N7" t="str">
            <v>2014/15</v>
          </cell>
          <cell r="O7" t="str">
            <v>2015/16</v>
          </cell>
          <cell r="P7" t="str">
            <v>2016/17</v>
          </cell>
          <cell r="Q7" t="str">
            <v>2017/18</v>
          </cell>
          <cell r="R7" t="str">
            <v>2018/19</v>
          </cell>
          <cell r="S7" t="str">
            <v>2019/20</v>
          </cell>
          <cell r="T7" t="str">
            <v>2020/21</v>
          </cell>
          <cell r="U7" t="str">
            <v>2021/22</v>
          </cell>
          <cell r="V7" t="str">
            <v>2022/23</v>
          </cell>
          <cell r="W7" t="str">
            <v>2023/24</v>
          </cell>
        </row>
      </sheetData>
      <sheetData sheetId="81">
        <row r="1">
          <cell r="A1" t="str">
            <v>General Ledger Table</v>
          </cell>
        </row>
        <row r="6">
          <cell r="R6" t="str">
            <v>Master</v>
          </cell>
          <cell r="S6" t="str">
            <v>Sub</v>
          </cell>
          <cell r="T6" t="str">
            <v>Activity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>
        <row r="6">
          <cell r="B6" t="str">
            <v>Mapping Component</v>
          </cell>
        </row>
      </sheetData>
      <sheetData sheetId="87">
        <row r="6">
          <cell r="B6" t="str">
            <v>Mapping Component</v>
          </cell>
        </row>
      </sheetData>
      <sheetData sheetId="88">
        <row r="6">
          <cell r="B6" t="str">
            <v>Mapping Component</v>
          </cell>
        </row>
      </sheetData>
      <sheetData sheetId="89">
        <row r="6">
          <cell r="B6" t="str">
            <v>Mapping Component</v>
          </cell>
        </row>
      </sheetData>
      <sheetData sheetId="90"/>
      <sheetData sheetId="91"/>
      <sheetData sheetId="92">
        <row r="22">
          <cell r="H22">
            <v>1</v>
          </cell>
        </row>
      </sheetData>
      <sheetData sheetId="93">
        <row r="5">
          <cell r="A5" t="str">
            <v>Full GL String</v>
          </cell>
          <cell r="E5" t="str">
            <v>Function</v>
          </cell>
          <cell r="F5" t="str">
            <v>Manager</v>
          </cell>
          <cell r="G5" t="str">
            <v>Directorate</v>
          </cell>
          <cell r="H5" t="str">
            <v/>
          </cell>
          <cell r="I5" t="str">
            <v/>
          </cell>
          <cell r="J5" t="str">
            <v/>
          </cell>
          <cell r="L5" t="str">
            <v>CSP Strategic Areas</v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4">
        <row r="5">
          <cell r="A5" t="str">
            <v>Full GL String</v>
          </cell>
        </row>
      </sheetData>
      <sheetData sheetId="95">
        <row r="1">
          <cell r="A1" t="str">
            <v>LTFP Data Integrity Check Result</v>
          </cell>
        </row>
      </sheetData>
      <sheetData sheetId="96">
        <row r="2">
          <cell r="B2" t="str">
            <v>Function</v>
          </cell>
          <cell r="E2" t="str">
            <v>Manager</v>
          </cell>
          <cell r="H2" t="str">
            <v>Directorate</v>
          </cell>
        </row>
        <row r="5">
          <cell r="A5" t="str">
            <v>Code Level 1</v>
          </cell>
        </row>
      </sheetData>
      <sheetData sheetId="97">
        <row r="2">
          <cell r="B2" t="str">
            <v>CSP Strategic Areas</v>
          </cell>
        </row>
        <row r="5">
          <cell r="A5" t="str">
            <v>Code Function 1</v>
          </cell>
        </row>
      </sheetData>
      <sheetData sheetId="98">
        <row r="1">
          <cell r="B1" t="str">
            <v>HIDE SHEET</v>
          </cell>
        </row>
      </sheetData>
      <sheetData sheetId="99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100">
        <row r="11">
          <cell r="D11" t="str">
            <v xml:space="preserve">Start Section 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1">
          <cell r="D11" t="str">
            <v xml:space="preserve">Start Section 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11">
          <cell r="D11" t="str">
            <v xml:space="preserve">Start Section 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11">
          <cell r="D11" t="str">
            <v xml:space="preserve">Start Section 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11">
          <cell r="D11" t="str">
            <v xml:space="preserve">Start Section 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Summary 2"/>
      <sheetName val="Cap Exp Summary"/>
      <sheetName val="Exp Type Summary"/>
      <sheetName val="Budget Reconciliation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S94 - Plan 2"/>
      <sheetName val="S94 - Plan 3"/>
      <sheetName val="S94 - Plan 4"/>
      <sheetName val="S94 - Plan 5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 refreshError="1"/>
      <sheetData sheetId="1" refreshError="1"/>
      <sheetData sheetId="2">
        <row r="11">
          <cell r="E11" t="str">
            <v>Option 2 - "Stabilise" (8.5%pa x 4 yrs)</v>
          </cell>
        </row>
        <row r="13">
          <cell r="E13" t="str">
            <v>General Fund</v>
          </cell>
        </row>
        <row r="27">
          <cell r="K27">
            <v>1</v>
          </cell>
        </row>
      </sheetData>
      <sheetData sheetId="3">
        <row r="5">
          <cell r="E5">
            <v>2014</v>
          </cell>
        </row>
      </sheetData>
      <sheetData sheetId="4"/>
      <sheetData sheetId="5">
        <row r="3">
          <cell r="B3" t="str">
            <v>INCOME STATEMENT - GENERAL FUND</v>
          </cell>
        </row>
      </sheetData>
      <sheetData sheetId="6">
        <row r="3">
          <cell r="A3" t="str">
            <v>BALANCE SHEET - GENERAL FUND</v>
          </cell>
        </row>
      </sheetData>
      <sheetData sheetId="7">
        <row r="3">
          <cell r="A3" t="str">
            <v>BALANCE SHEET - GENERAL FUND - WORKINGS</v>
          </cell>
        </row>
        <row r="905">
          <cell r="R905" t="str">
            <v xml:space="preserve"> </v>
          </cell>
        </row>
        <row r="906">
          <cell r="R906" t="str">
            <v xml:space="preserve"> </v>
          </cell>
        </row>
      </sheetData>
      <sheetData sheetId="8">
        <row r="3">
          <cell r="A3" t="str">
            <v>Target % for Balance sheet amounts &amp; ratios - General Fund</v>
          </cell>
        </row>
      </sheetData>
      <sheetData sheetId="9">
        <row r="3">
          <cell r="A3" t="str">
            <v>CASH FLOW STATEMENT - GENERAL FUND</v>
          </cell>
        </row>
      </sheetData>
      <sheetData sheetId="10">
        <row r="3">
          <cell r="A3" t="str">
            <v>CASH FLOW - GENERAL FUND - WORKINGS</v>
          </cell>
        </row>
        <row r="116">
          <cell r="R116" t="str">
            <v xml:space="preserve"> </v>
          </cell>
        </row>
      </sheetData>
      <sheetData sheetId="11">
        <row r="3">
          <cell r="A3" t="str">
            <v>EQUITY STATEMENT - GENERAL FUND</v>
          </cell>
        </row>
      </sheetData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1">
          <cell r="C1" t="str">
            <v>hide</v>
          </cell>
          <cell r="BC1" t="str">
            <v>hide</v>
          </cell>
          <cell r="BD1" t="str">
            <v>hide</v>
          </cell>
          <cell r="BE1" t="str">
            <v>hide</v>
          </cell>
          <cell r="BF1" t="str">
            <v>hide</v>
          </cell>
          <cell r="BG1" t="str">
            <v>hide</v>
          </cell>
          <cell r="BH1" t="str">
            <v>hide</v>
          </cell>
          <cell r="BI1" t="str">
            <v>hide</v>
          </cell>
          <cell r="BJ1" t="str">
            <v>hide</v>
          </cell>
          <cell r="BK1" t="str">
            <v>hide</v>
          </cell>
          <cell r="BL1" t="str">
            <v>hide</v>
          </cell>
          <cell r="BM1" t="str">
            <v>hide</v>
          </cell>
        </row>
        <row r="4">
          <cell r="D4" t="str">
            <v>SUMMARY OF BUDGET OF ALL G/L ACCOUNTS - GENERAL FUND</v>
          </cell>
          <cell r="BC4" t="str">
            <v>non-cash</v>
          </cell>
        </row>
        <row r="5">
          <cell r="J5" t="str">
            <v>Current Year</v>
          </cell>
          <cell r="L5" t="str">
            <v>Projected Years</v>
          </cell>
          <cell r="BC5" t="str">
            <v>2013/14</v>
          </cell>
          <cell r="BD5" t="str">
            <v>2014/15</v>
          </cell>
          <cell r="BE5" t="str">
            <v>2015/16</v>
          </cell>
          <cell r="BF5" t="str">
            <v>2016/17</v>
          </cell>
          <cell r="BG5" t="str">
            <v>2017/18</v>
          </cell>
          <cell r="BH5" t="str">
            <v>2018/19</v>
          </cell>
          <cell r="BI5" t="str">
            <v>2019/20</v>
          </cell>
          <cell r="BJ5" t="str">
            <v>2020/21</v>
          </cell>
          <cell r="BK5" t="str">
            <v>2021/22</v>
          </cell>
          <cell r="BL5" t="str">
            <v>2022/23</v>
          </cell>
          <cell r="BM5" t="str">
            <v>2023/24</v>
          </cell>
        </row>
        <row r="6">
          <cell r="J6" t="str">
            <v>2013/14</v>
          </cell>
          <cell r="L6" t="str">
            <v>2014/15</v>
          </cell>
          <cell r="M6" t="str">
            <v>2015/16</v>
          </cell>
          <cell r="N6" t="str">
            <v>2016/17</v>
          </cell>
          <cell r="O6" t="str">
            <v>2017/18</v>
          </cell>
          <cell r="P6" t="str">
            <v>2018/19</v>
          </cell>
          <cell r="Q6" t="str">
            <v>2019/20</v>
          </cell>
          <cell r="R6" t="str">
            <v>2020/21</v>
          </cell>
          <cell r="S6" t="str">
            <v>2021/22</v>
          </cell>
          <cell r="T6" t="str">
            <v>2022/23</v>
          </cell>
          <cell r="U6" t="str">
            <v>2023/24</v>
          </cell>
        </row>
        <row r="7">
          <cell r="J7" t="str">
            <v>$</v>
          </cell>
          <cell r="L7" t="str">
            <v>$</v>
          </cell>
          <cell r="M7" t="str">
            <v>$</v>
          </cell>
          <cell r="N7" t="str">
            <v>$</v>
          </cell>
          <cell r="O7" t="str">
            <v>$</v>
          </cell>
          <cell r="P7" t="str">
            <v>$</v>
          </cell>
          <cell r="Q7" t="str">
            <v>$</v>
          </cell>
          <cell r="R7" t="str">
            <v>$</v>
          </cell>
          <cell r="S7" t="str">
            <v>$</v>
          </cell>
          <cell r="T7" t="str">
            <v>$</v>
          </cell>
          <cell r="U7" t="str">
            <v>$</v>
          </cell>
        </row>
        <row r="8">
          <cell r="C8" t="str">
            <v>IS Line</v>
          </cell>
        </row>
        <row r="9">
          <cell r="C9" t="str">
            <v>Rates &amp; Annual Charges</v>
          </cell>
          <cell r="D9" t="str">
            <v>Rates - Ordinary</v>
          </cell>
          <cell r="J9">
            <v>21832219</v>
          </cell>
          <cell r="L9">
            <v>22482745</v>
          </cell>
          <cell r="M9">
            <v>24641152.879999999</v>
          </cell>
          <cell r="N9">
            <v>27006773.390000001</v>
          </cell>
          <cell r="O9">
            <v>29599499.409999996</v>
          </cell>
          <cell r="P9">
            <v>32441133.580000002</v>
          </cell>
          <cell r="Q9">
            <v>33771309.269999996</v>
          </cell>
          <cell r="R9">
            <v>35156024.840000011</v>
          </cell>
          <cell r="S9">
            <v>36597516.490000002</v>
          </cell>
          <cell r="T9">
            <v>38098112.160000011</v>
          </cell>
          <cell r="U9">
            <v>39660235.160000004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C10" t="str">
            <v>Rates &amp; Annual Charges</v>
          </cell>
          <cell r="D10" t="str">
            <v>Rates - Special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C11" t="str">
            <v>Rates &amp; Annual Charges</v>
          </cell>
          <cell r="D11" t="str">
            <v>Rates - Special Variation</v>
          </cell>
          <cell r="J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C12" t="str">
            <v>Rates &amp; Annual Charges</v>
          </cell>
          <cell r="D12" t="str">
            <v>Annual Charges</v>
          </cell>
          <cell r="J12">
            <v>6297543</v>
          </cell>
          <cell r="L12">
            <v>6966044.1200000001</v>
          </cell>
          <cell r="M12">
            <v>7244685.8899999997</v>
          </cell>
          <cell r="N12">
            <v>7534473.3299999991</v>
          </cell>
          <cell r="O12">
            <v>7835852.2700000005</v>
          </cell>
          <cell r="P12">
            <v>8149286.3600000003</v>
          </cell>
          <cell r="Q12">
            <v>8475257.8200000022</v>
          </cell>
          <cell r="R12">
            <v>8814268.1500000004</v>
          </cell>
          <cell r="S12">
            <v>9166838.879999999</v>
          </cell>
          <cell r="T12">
            <v>9533512.4399999995</v>
          </cell>
          <cell r="U12">
            <v>9914852.9399999995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C13" t="str">
            <v>User Charges &amp; Fees</v>
          </cell>
          <cell r="D13" t="str">
            <v>User Charges - Specific</v>
          </cell>
          <cell r="J13">
            <v>114685</v>
          </cell>
          <cell r="L13">
            <v>123050</v>
          </cell>
          <cell r="M13">
            <v>128771.82</v>
          </cell>
          <cell r="N13">
            <v>134759.71000000002</v>
          </cell>
          <cell r="O13">
            <v>141026.02999999997</v>
          </cell>
          <cell r="P13">
            <v>147583.73000000001</v>
          </cell>
          <cell r="Q13">
            <v>154446.38000000003</v>
          </cell>
          <cell r="R13">
            <v>161628.12</v>
          </cell>
          <cell r="S13">
            <v>169143.84</v>
          </cell>
          <cell r="T13">
            <v>177009.03</v>
          </cell>
          <cell r="U13">
            <v>185239.94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C14" t="str">
            <v>User Charges &amp; Fees</v>
          </cell>
          <cell r="D14" t="str">
            <v>Fees &amp; Charges - Statutory &amp; Regulatory</v>
          </cell>
          <cell r="J14">
            <v>2141956</v>
          </cell>
          <cell r="L14">
            <v>1783749</v>
          </cell>
          <cell r="M14">
            <v>1860932.59</v>
          </cell>
          <cell r="N14">
            <v>1779297.6099999999</v>
          </cell>
          <cell r="O14">
            <v>1896945.0500000005</v>
          </cell>
          <cell r="P14">
            <v>1884980.7200000004</v>
          </cell>
          <cell r="Q14">
            <v>1941515.2400000002</v>
          </cell>
          <cell r="R14">
            <v>2166664.4600000009</v>
          </cell>
          <cell r="S14">
            <v>2058549.43</v>
          </cell>
          <cell r="T14">
            <v>2118297.0000000005</v>
          </cell>
          <cell r="U14">
            <v>2186039.7999999998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C15" t="str">
            <v>User Charges &amp; Fees</v>
          </cell>
          <cell r="D15" t="str">
            <v>Fees &amp; Charges - Other</v>
          </cell>
          <cell r="J15">
            <v>2271789</v>
          </cell>
          <cell r="L15">
            <v>2090827.4000000001</v>
          </cell>
          <cell r="M15">
            <v>2127198.2599999998</v>
          </cell>
          <cell r="N15">
            <v>2254698.6399999992</v>
          </cell>
          <cell r="O15">
            <v>2295996.2400000002</v>
          </cell>
          <cell r="P15">
            <v>2434266.5199999991</v>
          </cell>
          <cell r="Q15">
            <v>2480692.8899999997</v>
          </cell>
          <cell r="R15">
            <v>2630467.399999999</v>
          </cell>
          <cell r="S15">
            <v>2682791.0000000005</v>
          </cell>
          <cell r="T15">
            <v>2844873.8899999978</v>
          </cell>
          <cell r="U15">
            <v>2903935.95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C16" t="str">
            <v>Interest &amp; Investment Revenue</v>
          </cell>
          <cell r="D16" t="str">
            <v>Interest &amp; Investment Revenues - o/s Rates &amp; Annual Charges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C17" t="str">
            <v>Interest &amp; Investment Revenue</v>
          </cell>
          <cell r="D17" t="str">
            <v>Interest &amp; Investment Revenues - Investments</v>
          </cell>
          <cell r="J17">
            <v>1360820</v>
          </cell>
          <cell r="L17">
            <v>1192000</v>
          </cell>
          <cell r="M17">
            <v>1145090</v>
          </cell>
          <cell r="N17">
            <v>1158185.1399999999</v>
          </cell>
          <cell r="O17">
            <v>1194638.8400000001</v>
          </cell>
          <cell r="P17">
            <v>1110951.6200000001</v>
          </cell>
          <cell r="Q17">
            <v>1212290.6499999999</v>
          </cell>
          <cell r="R17">
            <v>1269656.4600000002</v>
          </cell>
          <cell r="S17">
            <v>1291049.5900000001</v>
          </cell>
          <cell r="T17">
            <v>1308470.5799999998</v>
          </cell>
          <cell r="U17">
            <v>1345919.99</v>
          </cell>
          <cell r="BC17">
            <v>250000</v>
          </cell>
          <cell r="BD17">
            <v>87418</v>
          </cell>
          <cell r="BE17">
            <v>87418</v>
          </cell>
          <cell r="BF17">
            <v>87418</v>
          </cell>
          <cell r="BG17">
            <v>87418</v>
          </cell>
          <cell r="BH17">
            <v>87418</v>
          </cell>
          <cell r="BI17">
            <v>87418</v>
          </cell>
          <cell r="BJ17">
            <v>87418</v>
          </cell>
          <cell r="BK17">
            <v>87418</v>
          </cell>
          <cell r="BL17">
            <v>87418</v>
          </cell>
          <cell r="BM17">
            <v>87418</v>
          </cell>
        </row>
        <row r="18">
          <cell r="C18" t="str">
            <v>Interest &amp; Investment Revenue</v>
          </cell>
          <cell r="D18" t="str">
            <v>Interest &amp; Investment Revenues - Other</v>
          </cell>
          <cell r="J18">
            <v>170410</v>
          </cell>
          <cell r="L18">
            <v>162000</v>
          </cell>
          <cell r="M18">
            <v>162000</v>
          </cell>
          <cell r="N18">
            <v>162000</v>
          </cell>
          <cell r="O18">
            <v>162000</v>
          </cell>
          <cell r="P18">
            <v>162000</v>
          </cell>
          <cell r="Q18">
            <v>162000</v>
          </cell>
          <cell r="R18">
            <v>162000</v>
          </cell>
          <cell r="S18">
            <v>162000</v>
          </cell>
          <cell r="T18">
            <v>162000</v>
          </cell>
          <cell r="U18">
            <v>162000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C19" t="str">
            <v>Other Revenues</v>
          </cell>
          <cell r="D19" t="str">
            <v>Other Revenues</v>
          </cell>
          <cell r="J19">
            <v>1359550</v>
          </cell>
          <cell r="L19">
            <v>886347.9</v>
          </cell>
          <cell r="M19">
            <v>798764.93</v>
          </cell>
          <cell r="N19">
            <v>553519.07999999984</v>
          </cell>
          <cell r="O19">
            <v>450801.4</v>
          </cell>
          <cell r="P19">
            <v>468212.98000000004</v>
          </cell>
          <cell r="Q19">
            <v>486380.62000000017</v>
          </cell>
          <cell r="R19">
            <v>505337.95999999996</v>
          </cell>
          <cell r="S19">
            <v>525120.09</v>
          </cell>
          <cell r="T19">
            <v>545763.62999999989</v>
          </cell>
          <cell r="U19">
            <v>567306.86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C20" t="str">
            <v>Grants &amp; Contributions provided for Operating Purposes</v>
          </cell>
          <cell r="D20" t="str">
            <v>Operating Grants - General Purpose (Untied)</v>
          </cell>
          <cell r="J20">
            <v>2057574</v>
          </cell>
          <cell r="L20">
            <v>3678007</v>
          </cell>
          <cell r="M20">
            <v>3788347.21</v>
          </cell>
          <cell r="N20">
            <v>3901997.63</v>
          </cell>
          <cell r="O20">
            <v>4019057.5599999996</v>
          </cell>
          <cell r="P20">
            <v>4139629.29</v>
          </cell>
          <cell r="Q20">
            <v>4263818.16</v>
          </cell>
          <cell r="R20">
            <v>4391732.71</v>
          </cell>
          <cell r="S20">
            <v>4523484.6899999995</v>
          </cell>
          <cell r="T20">
            <v>4659189.2300000004</v>
          </cell>
          <cell r="U20">
            <v>4798964.9000000004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C21" t="str">
            <v>Grants &amp; Contributions provided for Operating Purposes</v>
          </cell>
          <cell r="D21" t="str">
            <v>Operating Grants - Specific Purpose</v>
          </cell>
          <cell r="J21">
            <v>840012</v>
          </cell>
          <cell r="L21">
            <v>824271.6</v>
          </cell>
          <cell r="M21">
            <v>848999.76</v>
          </cell>
          <cell r="N21">
            <v>874469.74</v>
          </cell>
          <cell r="O21">
            <v>900703.83</v>
          </cell>
          <cell r="P21">
            <v>927724.95</v>
          </cell>
          <cell r="Q21">
            <v>955556.71</v>
          </cell>
          <cell r="R21">
            <v>984223.41999999993</v>
          </cell>
          <cell r="S21">
            <v>1013750.12</v>
          </cell>
          <cell r="T21">
            <v>1044162.64</v>
          </cell>
          <cell r="U21">
            <v>1075487.52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C22" t="str">
            <v>Grants &amp; Contributions provided for Operating Purposes</v>
          </cell>
          <cell r="D22" t="str">
            <v>Operating Contributions - General Purpose (Untied)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C23" t="str">
            <v>Grants &amp; Contributions provided for Operating Purposes</v>
          </cell>
          <cell r="D23" t="str">
            <v>Operating Contributions - Specific - Developer Contributions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C24" t="str">
            <v>Grants &amp; Contributions provided for Operating Purposes</v>
          </cell>
          <cell r="D24" t="str">
            <v>Operating Contributions - Specific - Other Contributions</v>
          </cell>
          <cell r="J24">
            <v>2376143</v>
          </cell>
          <cell r="L24">
            <v>2304408.59</v>
          </cell>
          <cell r="M24">
            <v>2316957.39</v>
          </cell>
          <cell r="N24">
            <v>2327956.3600000003</v>
          </cell>
          <cell r="O24">
            <v>2351179.79</v>
          </cell>
          <cell r="P24">
            <v>2380802.39</v>
          </cell>
          <cell r="Q24">
            <v>2410296.0699999998</v>
          </cell>
          <cell r="R24">
            <v>2443519.1100000003</v>
          </cell>
          <cell r="S24">
            <v>2479423.9399999995</v>
          </cell>
          <cell r="T24">
            <v>2518407.9599999995</v>
          </cell>
          <cell r="U24">
            <v>2557451.9300000006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C25" t="str">
            <v>Net gains from the disposal of assets</v>
          </cell>
          <cell r="D25" t="str">
            <v>Net Gains from Disposal of I,PP&amp;E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C26" t="str">
            <v>Net gains from the disposal of assets</v>
          </cell>
          <cell r="D26" t="str">
            <v>Net Gains from Disposal of Investment Property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C27" t="str">
            <v>Net gains from the disposal of assets</v>
          </cell>
          <cell r="D27" t="str">
            <v>Net Gains from Disposal of Real Estate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C28" t="str">
            <v>Net gains from the disposal of assets</v>
          </cell>
          <cell r="D28" t="str">
            <v>Net Gains from Disposal of Assets "held for sale"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C29" t="str">
            <v>Net gains from the disposal of assets</v>
          </cell>
          <cell r="D29" t="str">
            <v>Net Gains from Disposal of Intangible Assets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C30" t="str">
            <v>Net gains from the disposal of assets</v>
          </cell>
          <cell r="D30" t="str">
            <v>Net Gains from Disposal of Investments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C31" t="str">
            <v>Joint Ventures &amp; Associated Entities - Gain</v>
          </cell>
          <cell r="D31" t="str">
            <v>Gain on Share of Interest in JV's &amp; Associated Entities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J32">
            <v>40822701</v>
          </cell>
          <cell r="L32">
            <v>42493450.609999999</v>
          </cell>
          <cell r="M32">
            <v>45062900.729999997</v>
          </cell>
          <cell r="N32">
            <v>47688130.630000003</v>
          </cell>
          <cell r="O32">
            <v>50847700.420000002</v>
          </cell>
          <cell r="P32">
            <v>54246572.139999993</v>
          </cell>
          <cell r="Q32">
            <v>56313563.810000002</v>
          </cell>
          <cell r="R32">
            <v>58685522.63000001</v>
          </cell>
          <cell r="S32">
            <v>60669668.070000008</v>
          </cell>
          <cell r="T32">
            <v>63009798.56000001</v>
          </cell>
          <cell r="U32">
            <v>65357434.990000002</v>
          </cell>
          <cell r="BC32">
            <v>250000</v>
          </cell>
          <cell r="BD32">
            <v>87418</v>
          </cell>
          <cell r="BE32">
            <v>87418</v>
          </cell>
          <cell r="BF32">
            <v>87418</v>
          </cell>
          <cell r="BG32">
            <v>87418</v>
          </cell>
          <cell r="BH32">
            <v>87418</v>
          </cell>
          <cell r="BI32">
            <v>87418</v>
          </cell>
          <cell r="BJ32">
            <v>87418</v>
          </cell>
          <cell r="BK32">
            <v>87418</v>
          </cell>
          <cell r="BL32">
            <v>87418</v>
          </cell>
          <cell r="BM32">
            <v>87418</v>
          </cell>
        </row>
        <row r="35">
          <cell r="C35" t="str">
            <v>Employee Benefits &amp; On-Costs</v>
          </cell>
          <cell r="D35" t="str">
            <v>Employee Costs - Salaries</v>
          </cell>
          <cell r="J35">
            <v>14958176</v>
          </cell>
          <cell r="L35">
            <v>16077917.52</v>
          </cell>
          <cell r="M35">
            <v>17006429.410000015</v>
          </cell>
          <cell r="N35">
            <v>18256515.940000001</v>
          </cell>
          <cell r="O35">
            <v>19059642.189999994</v>
          </cell>
          <cell r="P35">
            <v>19877274.150000006</v>
          </cell>
          <cell r="Q35">
            <v>20711815.979999986</v>
          </cell>
          <cell r="R35">
            <v>21558878.370000005</v>
          </cell>
          <cell r="S35">
            <v>22468820.630000018</v>
          </cell>
          <cell r="T35">
            <v>23413032.659999985</v>
          </cell>
          <cell r="U35">
            <v>24376946.899999972</v>
          </cell>
          <cell r="BC35">
            <v>384760</v>
          </cell>
          <cell r="BD35">
            <v>398391.0199999999</v>
          </cell>
          <cell r="BE35">
            <v>413363.76</v>
          </cell>
          <cell r="BF35">
            <v>429314.29999999993</v>
          </cell>
          <cell r="BG35">
            <v>446740.77999999997</v>
          </cell>
          <cell r="BH35">
            <v>464876.47</v>
          </cell>
          <cell r="BI35">
            <v>483750.29999999993</v>
          </cell>
          <cell r="BJ35">
            <v>503392.42</v>
          </cell>
          <cell r="BK35">
            <v>523834.08000000007</v>
          </cell>
          <cell r="BL35">
            <v>545107.94999999995</v>
          </cell>
          <cell r="BM35">
            <v>567247.93999999994</v>
          </cell>
        </row>
        <row r="36">
          <cell r="C36" t="str">
            <v>Employee Benefits &amp; On-Costs</v>
          </cell>
          <cell r="D36" t="str">
            <v>Employee Costs - Casual Wages</v>
          </cell>
          <cell r="J36">
            <v>59500</v>
          </cell>
          <cell r="L36">
            <v>17510</v>
          </cell>
          <cell r="M36">
            <v>18175.38</v>
          </cell>
          <cell r="N36">
            <v>18884.22</v>
          </cell>
          <cell r="O36">
            <v>19658.47</v>
          </cell>
          <cell r="P36">
            <v>20464.47</v>
          </cell>
          <cell r="Q36">
            <v>21303.51</v>
          </cell>
          <cell r="R36">
            <v>22176.95</v>
          </cell>
          <cell r="S36">
            <v>23086.2</v>
          </cell>
          <cell r="T36">
            <v>24032.73</v>
          </cell>
          <cell r="U36">
            <v>25018.07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C37" t="str">
            <v>Employee Benefits &amp; On-Costs</v>
          </cell>
          <cell r="D37" t="str">
            <v>Employee Costs - Superannuation</v>
          </cell>
          <cell r="J37">
            <v>1494055</v>
          </cell>
          <cell r="L37">
            <v>1597176.9200000002</v>
          </cell>
          <cell r="M37">
            <v>1656918.1399999994</v>
          </cell>
          <cell r="N37">
            <v>1720560.76</v>
          </cell>
          <cell r="O37">
            <v>1790099.1999999997</v>
          </cell>
          <cell r="P37">
            <v>1862458.56</v>
          </cell>
          <cell r="Q37">
            <v>1937753.6300000006</v>
          </cell>
          <cell r="R37">
            <v>2016103.8499999994</v>
          </cell>
          <cell r="S37">
            <v>2206906.2799999993</v>
          </cell>
          <cell r="T37">
            <v>2409819.2800000003</v>
          </cell>
          <cell r="U37">
            <v>2625377.29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C38" t="str">
            <v>Employee Benefits &amp; On-Costs</v>
          </cell>
          <cell r="D38" t="str">
            <v>Employee Costs - Workers Comp</v>
          </cell>
          <cell r="J38">
            <v>540855</v>
          </cell>
          <cell r="L38">
            <v>400136.65</v>
          </cell>
          <cell r="M38">
            <v>415103.9499999999</v>
          </cell>
          <cell r="N38">
            <v>431048.69000000006</v>
          </cell>
          <cell r="O38">
            <v>448470.53</v>
          </cell>
          <cell r="P38">
            <v>466599.14999999997</v>
          </cell>
          <cell r="Q38">
            <v>485463.2900000001</v>
          </cell>
          <cell r="R38">
            <v>505092.86</v>
          </cell>
          <cell r="S38">
            <v>525518.99</v>
          </cell>
          <cell r="T38">
            <v>546774.10999999987</v>
          </cell>
          <cell r="U38">
            <v>568891.99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C39" t="str">
            <v>Employee Benefits &amp; On-Costs</v>
          </cell>
          <cell r="D39" t="str">
            <v>Employee Costs - Other</v>
          </cell>
          <cell r="J39">
            <v>648324</v>
          </cell>
          <cell r="L39">
            <v>660085</v>
          </cell>
          <cell r="M39">
            <v>676850.93</v>
          </cell>
          <cell r="N39">
            <v>694709.49</v>
          </cell>
          <cell r="O39">
            <v>714301.41</v>
          </cell>
          <cell r="P39">
            <v>734583.57</v>
          </cell>
          <cell r="Q39">
            <v>755580.94999999984</v>
          </cell>
          <cell r="R39">
            <v>777319.35999999987</v>
          </cell>
          <cell r="S39">
            <v>799825.5900000002</v>
          </cell>
          <cell r="T39">
            <v>823127.37999999989</v>
          </cell>
          <cell r="U39">
            <v>847253.57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C40" t="str">
            <v>Employee Benefits &amp; On-Costs</v>
          </cell>
          <cell r="D40" t="str">
            <v>Employee Costs - Capitalised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C41" t="str">
            <v>Borrowing Costs</v>
          </cell>
          <cell r="D41" t="str">
            <v>Borrowing Costs - Interest on Loans (External)</v>
          </cell>
          <cell r="J41">
            <v>909169</v>
          </cell>
          <cell r="L41">
            <v>1155007.21</v>
          </cell>
          <cell r="M41">
            <v>1044301.97</v>
          </cell>
          <cell r="N41">
            <v>921361.36</v>
          </cell>
          <cell r="O41">
            <v>819536.5</v>
          </cell>
          <cell r="P41">
            <v>720980.77</v>
          </cell>
          <cell r="Q41">
            <v>613232.13</v>
          </cell>
          <cell r="R41">
            <v>502701.81</v>
          </cell>
          <cell r="S41">
            <v>402046.89</v>
          </cell>
          <cell r="T41">
            <v>302397.36</v>
          </cell>
          <cell r="U41">
            <v>195651.54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C42" t="str">
            <v>Borrowing Costs</v>
          </cell>
          <cell r="D42" t="str">
            <v>Borrowing Costs - Interest on Finance Leases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C43" t="str">
            <v>Borrowing Costs</v>
          </cell>
          <cell r="D43" t="str">
            <v>Borrowing Costs - Other</v>
          </cell>
          <cell r="J43">
            <v>4000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C44" t="str">
            <v>Borrowing Costs</v>
          </cell>
          <cell r="D44" t="str">
            <v>Borrowing Costs - Capitalised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C45" t="str">
            <v>Materials &amp; Contracts</v>
          </cell>
          <cell r="D45" t="str">
            <v>Materials &amp; Contracts - Raw Materials &amp; Consumables</v>
          </cell>
          <cell r="J45">
            <v>3567149</v>
          </cell>
          <cell r="L45">
            <v>3167709</v>
          </cell>
          <cell r="M45">
            <v>3295146.5600000005</v>
          </cell>
          <cell r="N45">
            <v>3427753.1600000039</v>
          </cell>
          <cell r="O45">
            <v>3565739.0199999982</v>
          </cell>
          <cell r="P45">
            <v>3709322.929999996</v>
          </cell>
          <cell r="Q45">
            <v>3858732.6199999955</v>
          </cell>
          <cell r="R45">
            <v>4014205.0999999954</v>
          </cell>
          <cell r="S45">
            <v>4175987.2400000053</v>
          </cell>
          <cell r="T45">
            <v>4344335.7299999949</v>
          </cell>
          <cell r="U45">
            <v>4519517.4799999986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C46" t="str">
            <v>Materials &amp; Contracts</v>
          </cell>
          <cell r="D46" t="str">
            <v>Materials &amp; Contracts - Contracts</v>
          </cell>
          <cell r="J46">
            <v>14132483</v>
          </cell>
          <cell r="L46">
            <v>11919246.02</v>
          </cell>
          <cell r="M46">
            <v>11001248.49</v>
          </cell>
          <cell r="N46">
            <v>11383456.129999988</v>
          </cell>
          <cell r="O46">
            <v>11858623.169999994</v>
          </cell>
          <cell r="P46">
            <v>12280866.509999994</v>
          </cell>
          <cell r="Q46">
            <v>12815791.399999989</v>
          </cell>
          <cell r="R46">
            <v>13277429.060000001</v>
          </cell>
          <cell r="S46">
            <v>13863644.41</v>
          </cell>
          <cell r="T46">
            <v>14375134.340000009</v>
          </cell>
          <cell r="U46">
            <v>15017687.199999979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C47" t="str">
            <v>Materials &amp; Contracts</v>
          </cell>
          <cell r="D47" t="str">
            <v>Materials &amp; Contracts - Legal Expenses</v>
          </cell>
          <cell r="J47">
            <v>753606</v>
          </cell>
          <cell r="L47">
            <v>373408</v>
          </cell>
          <cell r="M47">
            <v>387645.73</v>
          </cell>
          <cell r="N47">
            <v>402437.5</v>
          </cell>
          <cell r="O47">
            <v>417805.15</v>
          </cell>
          <cell r="P47">
            <v>433771.37</v>
          </cell>
          <cell r="Q47">
            <v>450359.76</v>
          </cell>
          <cell r="R47">
            <v>467594.81000000006</v>
          </cell>
          <cell r="S47">
            <v>485502.09000000008</v>
          </cell>
          <cell r="T47">
            <v>504108.10000000009</v>
          </cell>
          <cell r="U47">
            <v>523440.43000000005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C48" t="str">
            <v>Materials &amp; Contracts</v>
          </cell>
          <cell r="D48" t="str">
            <v>Materials &amp; Contracts - Other</v>
          </cell>
          <cell r="J48">
            <v>910541</v>
          </cell>
          <cell r="L48">
            <v>1128483</v>
          </cell>
          <cell r="M48">
            <v>1157595.1200000001</v>
          </cell>
          <cell r="N48">
            <v>1205056.52</v>
          </cell>
          <cell r="O48">
            <v>1254463.8399999999</v>
          </cell>
          <cell r="P48">
            <v>1305896.8499999999</v>
          </cell>
          <cell r="Q48">
            <v>1359438.63</v>
          </cell>
          <cell r="R48">
            <v>1415175.6099999999</v>
          </cell>
          <cell r="S48">
            <v>1473197.81</v>
          </cell>
          <cell r="T48">
            <v>1533598.92</v>
          </cell>
          <cell r="U48">
            <v>1596476.47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C49" t="str">
            <v>Materials &amp; Contracts</v>
          </cell>
          <cell r="D49" t="str">
            <v>Materials &amp; Contracts - Capitalised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C50" t="str">
            <v>Depreciation &amp; Amortisation</v>
          </cell>
          <cell r="D50" t="str">
            <v>Depreciation - IPP&amp;E</v>
          </cell>
          <cell r="J50">
            <v>9900000</v>
          </cell>
          <cell r="L50">
            <v>9900000</v>
          </cell>
          <cell r="M50">
            <v>9897274</v>
          </cell>
          <cell r="N50">
            <v>9897274</v>
          </cell>
          <cell r="O50">
            <v>9897274</v>
          </cell>
          <cell r="P50">
            <v>9897274</v>
          </cell>
          <cell r="Q50">
            <v>9897274</v>
          </cell>
          <cell r="R50">
            <v>9897274</v>
          </cell>
          <cell r="S50">
            <v>9897274</v>
          </cell>
          <cell r="T50">
            <v>9897274</v>
          </cell>
          <cell r="U50">
            <v>9897274</v>
          </cell>
          <cell r="BC50">
            <v>9900000</v>
          </cell>
          <cell r="BD50">
            <v>9900000</v>
          </cell>
          <cell r="BE50">
            <v>9897274</v>
          </cell>
          <cell r="BF50">
            <v>9897274</v>
          </cell>
          <cell r="BG50">
            <v>9897274</v>
          </cell>
          <cell r="BH50">
            <v>9897274</v>
          </cell>
          <cell r="BI50">
            <v>9897274</v>
          </cell>
          <cell r="BJ50">
            <v>9897274</v>
          </cell>
          <cell r="BK50">
            <v>9897274</v>
          </cell>
          <cell r="BL50">
            <v>9897274</v>
          </cell>
          <cell r="BM50">
            <v>9897274</v>
          </cell>
        </row>
        <row r="51">
          <cell r="C51" t="str">
            <v>Depreciation &amp; Amortisation</v>
          </cell>
          <cell r="D51" t="str">
            <v>Amortisation - Intangible Assets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C52" t="str">
            <v>Depreciation &amp; Amortisation</v>
          </cell>
          <cell r="D52" t="str">
            <v>Depreciation &amp; Amortisation - Capitalised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C53" t="str">
            <v>Other Expenses</v>
          </cell>
          <cell r="D53" t="str">
            <v>Other Expenses - Insurance</v>
          </cell>
          <cell r="J53">
            <v>862788</v>
          </cell>
          <cell r="L53">
            <v>792667.1</v>
          </cell>
          <cell r="M53">
            <v>876056.9</v>
          </cell>
          <cell r="N53">
            <v>970032.6100000001</v>
          </cell>
          <cell r="O53">
            <v>1074112.95</v>
          </cell>
          <cell r="P53">
            <v>1189386.9000000001</v>
          </cell>
          <cell r="Q53">
            <v>1317060.99</v>
          </cell>
          <cell r="R53">
            <v>1458472.1400000001</v>
          </cell>
          <cell r="S53">
            <v>1615101.6500000001</v>
          </cell>
          <cell r="T53">
            <v>1788590.93</v>
          </cell>
          <cell r="U53">
            <v>1980758.81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C54" t="str">
            <v>Other Expenses</v>
          </cell>
          <cell r="D54" t="str">
            <v>Other Expenses - Utilities</v>
          </cell>
          <cell r="J54">
            <v>1206331</v>
          </cell>
          <cell r="L54">
            <v>1236678</v>
          </cell>
          <cell r="M54">
            <v>1320307.1400000004</v>
          </cell>
          <cell r="N54">
            <v>1410077.5100000005</v>
          </cell>
          <cell r="O54">
            <v>1505983.3000000003</v>
          </cell>
          <cell r="P54">
            <v>1608445.8099999991</v>
          </cell>
          <cell r="Q54">
            <v>1717915.4300000004</v>
          </cell>
          <cell r="R54">
            <v>1834873.5699999998</v>
          </cell>
          <cell r="S54">
            <v>1959834.9400000006</v>
          </cell>
          <cell r="T54">
            <v>2093349.7000000004</v>
          </cell>
          <cell r="U54">
            <v>2236006.0499999998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C55" t="str">
            <v>Other Expenses</v>
          </cell>
          <cell r="D55" t="str">
            <v>Other Expenses - Statutory &amp; Regulatory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C56" t="str">
            <v>Other Expenses</v>
          </cell>
          <cell r="D56" t="str">
            <v>Other Expenses - Other</v>
          </cell>
          <cell r="J56">
            <v>2531802</v>
          </cell>
          <cell r="L56">
            <v>2641535</v>
          </cell>
          <cell r="M56">
            <v>2743659.5100000007</v>
          </cell>
          <cell r="N56">
            <v>3109924.1300000036</v>
          </cell>
          <cell r="O56">
            <v>2960497.2200000007</v>
          </cell>
          <cell r="P56">
            <v>3075554.0599999982</v>
          </cell>
          <cell r="Q56">
            <v>3195276.7899999991</v>
          </cell>
          <cell r="R56">
            <v>3619855.1799999974</v>
          </cell>
          <cell r="S56">
            <v>3449486.9800000014</v>
          </cell>
          <cell r="T56">
            <v>3584377.6399999983</v>
          </cell>
          <cell r="U56">
            <v>3724740.8099999982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C57" t="str">
            <v>Net Losses from the Disposal of Assets</v>
          </cell>
          <cell r="D57" t="str">
            <v>Net Losses from Disposal of I,PP&amp;E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C58" t="str">
            <v>Net Losses from the Disposal of Assets</v>
          </cell>
          <cell r="D58" t="str">
            <v>Net Losses from Disposal of Investment Property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C59" t="str">
            <v>Net Losses from the Disposal of Assets</v>
          </cell>
          <cell r="D59" t="str">
            <v>Net Losses from Disposal of Real Estate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C60" t="str">
            <v>Net Losses from the Disposal of Assets</v>
          </cell>
          <cell r="D60" t="str">
            <v>Net Losses from Disposal of Assets "held for sale"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C61" t="str">
            <v>Net Losses from the Disposal of Assets</v>
          </cell>
          <cell r="D61" t="str">
            <v>Net Losses from Disposal of Intangible Assets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C62" t="str">
            <v>Net Losses from the Disposal of Assets</v>
          </cell>
          <cell r="D62" t="str">
            <v>Net Losses from Disposal of Investments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C63" t="str">
            <v>Joint Ventures &amp; Associated Entities - Loss</v>
          </cell>
          <cell r="D63" t="str">
            <v>Loss on Share of Interest in JV's &amp; Associated Entities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J64">
            <v>52478779</v>
          </cell>
          <cell r="L64">
            <v>51072559.420000002</v>
          </cell>
          <cell r="M64">
            <v>51501713.230000004</v>
          </cell>
          <cell r="N64">
            <v>53854092.019999996</v>
          </cell>
          <cell r="O64">
            <v>55391206.949999988</v>
          </cell>
          <cell r="P64">
            <v>57187879.099999987</v>
          </cell>
          <cell r="Q64">
            <v>59141999.10999997</v>
          </cell>
          <cell r="R64">
            <v>61372152.669999994</v>
          </cell>
          <cell r="S64">
            <v>63351233.700000025</v>
          </cell>
          <cell r="T64">
            <v>65644952.879999995</v>
          </cell>
          <cell r="U64">
            <v>68140040.60999994</v>
          </cell>
          <cell r="BC64">
            <v>10284760</v>
          </cell>
          <cell r="BD64">
            <v>10298391.02</v>
          </cell>
          <cell r="BE64">
            <v>10310637.76</v>
          </cell>
          <cell r="BF64">
            <v>10326588.300000001</v>
          </cell>
          <cell r="BG64">
            <v>10344014.779999999</v>
          </cell>
          <cell r="BH64">
            <v>10362150.470000001</v>
          </cell>
          <cell r="BI64">
            <v>10381024.300000001</v>
          </cell>
          <cell r="BJ64">
            <v>10400666.42</v>
          </cell>
          <cell r="BK64">
            <v>10421108.08</v>
          </cell>
          <cell r="BL64">
            <v>10442381.949999999</v>
          </cell>
          <cell r="BM64">
            <v>10464521.939999999</v>
          </cell>
        </row>
        <row r="66">
          <cell r="J66">
            <v>-11656078</v>
          </cell>
          <cell r="L66">
            <v>-8579108.8100000024</v>
          </cell>
          <cell r="M66">
            <v>-6438812.5000000075</v>
          </cell>
          <cell r="N66">
            <v>-6165961.3899999931</v>
          </cell>
          <cell r="O66">
            <v>-4543506.5299999863</v>
          </cell>
          <cell r="P66">
            <v>-2941306.9599999934</v>
          </cell>
          <cell r="Q66">
            <v>-2828435.2999999672</v>
          </cell>
          <cell r="R66">
            <v>-2686630.0399999842</v>
          </cell>
          <cell r="S66">
            <v>-2681565.6300000176</v>
          </cell>
          <cell r="T66">
            <v>-2635154.3199999854</v>
          </cell>
          <cell r="U66">
            <v>-2782605.6199999377</v>
          </cell>
          <cell r="BC66">
            <v>-10034760</v>
          </cell>
          <cell r="BD66">
            <v>-10210973.02</v>
          </cell>
          <cell r="BE66">
            <v>-10223219.76</v>
          </cell>
          <cell r="BF66">
            <v>-10239170.300000001</v>
          </cell>
          <cell r="BG66">
            <v>-10256596.779999999</v>
          </cell>
          <cell r="BH66">
            <v>-10274732.470000001</v>
          </cell>
          <cell r="BI66">
            <v>-10293606.300000001</v>
          </cell>
          <cell r="BJ66">
            <v>-10313248.42</v>
          </cell>
          <cell r="BK66">
            <v>-10333690.08</v>
          </cell>
          <cell r="BL66">
            <v>-10354963.949999999</v>
          </cell>
          <cell r="BM66">
            <v>-10377103.939999999</v>
          </cell>
        </row>
        <row r="70">
          <cell r="C70" t="str">
            <v>Grants &amp; Contributions provided for Capital Purposes</v>
          </cell>
          <cell r="D70" t="str">
            <v>Capital Grants - Recurrent</v>
          </cell>
          <cell r="J70">
            <v>1252270</v>
          </cell>
          <cell r="L70">
            <v>1325000</v>
          </cell>
          <cell r="M70">
            <v>1247000</v>
          </cell>
          <cell r="N70">
            <v>1247000</v>
          </cell>
          <cell r="O70">
            <v>1247000</v>
          </cell>
          <cell r="P70">
            <v>1247000</v>
          </cell>
          <cell r="Q70">
            <v>1247000</v>
          </cell>
          <cell r="R70">
            <v>1247000</v>
          </cell>
          <cell r="S70">
            <v>1247000</v>
          </cell>
          <cell r="T70">
            <v>1247000</v>
          </cell>
          <cell r="U70">
            <v>1247000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C71" t="str">
            <v>Grants &amp; Contributions provided for Capital Purposes</v>
          </cell>
          <cell r="D71" t="str">
            <v>Capital Grants - Non-recurrent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C72" t="str">
            <v>Grants &amp; Contributions provided for Capital Purposes</v>
          </cell>
          <cell r="D72" t="str">
            <v>Capital Contributions - Recurrent - Developer Contributions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BC72">
            <v>75000</v>
          </cell>
          <cell r="BD72">
            <v>75000</v>
          </cell>
          <cell r="BE72">
            <v>300000</v>
          </cell>
          <cell r="BF72">
            <v>300000</v>
          </cell>
          <cell r="BG72">
            <v>300000</v>
          </cell>
          <cell r="BH72">
            <v>300000</v>
          </cell>
          <cell r="BI72">
            <v>300000</v>
          </cell>
          <cell r="BJ72">
            <v>300000</v>
          </cell>
          <cell r="BK72">
            <v>300000</v>
          </cell>
          <cell r="BL72">
            <v>300000</v>
          </cell>
          <cell r="BM72">
            <v>300000</v>
          </cell>
        </row>
        <row r="73">
          <cell r="C73" t="str">
            <v>Grants &amp; Contributions provided for Capital Purposes</v>
          </cell>
          <cell r="D73" t="str">
            <v>Capital Contributions - Non-recurrent - Developer Contributions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C74" t="str">
            <v>Grants &amp; Contributions provided for Capital Purposes</v>
          </cell>
          <cell r="D74" t="str">
            <v>Capital Contributions - Recurrent - Other Contributions</v>
          </cell>
          <cell r="J74">
            <v>1589854</v>
          </cell>
          <cell r="L74">
            <v>1187700</v>
          </cell>
          <cell r="M74">
            <v>25000</v>
          </cell>
          <cell r="N74">
            <v>25000</v>
          </cell>
          <cell r="O74">
            <v>25000</v>
          </cell>
          <cell r="P74">
            <v>25000</v>
          </cell>
          <cell r="Q74">
            <v>25000</v>
          </cell>
          <cell r="R74">
            <v>25000</v>
          </cell>
          <cell r="S74">
            <v>25000</v>
          </cell>
          <cell r="T74">
            <v>25000</v>
          </cell>
          <cell r="U74">
            <v>25000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C75" t="str">
            <v>Grants &amp; Contributions provided for Capital Purposes</v>
          </cell>
          <cell r="D75" t="str">
            <v>Capital Contributions - Non-recurrent - Other Contributions</v>
          </cell>
          <cell r="J75">
            <v>85000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C76" t="str">
            <v/>
          </cell>
          <cell r="D76" t="str">
            <v>New Loans raised - External</v>
          </cell>
          <cell r="J76">
            <v>1578355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C77" t="str">
            <v/>
          </cell>
          <cell r="D77" t="str">
            <v>Proceeds from Sale of I,PP&amp;E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C78" t="str">
            <v/>
          </cell>
          <cell r="D78" t="str">
            <v>Proceeds from Sale of Investment Property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C79" t="str">
            <v/>
          </cell>
          <cell r="D79" t="str">
            <v>Proceeds from Sale of Real Estate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C80" t="str">
            <v/>
          </cell>
          <cell r="D80" t="str">
            <v>Proceeds from Sale of assets "held for sale"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C81" t="str">
            <v/>
          </cell>
          <cell r="D81" t="str">
            <v>Proceeds from Sale of intangible assets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C82" t="str">
            <v/>
          </cell>
          <cell r="D82" t="str">
            <v>Proceeds from Sale of Investments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C83" t="str">
            <v/>
          </cell>
          <cell r="D83" t="str">
            <v>Deferred Debtor Receipt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C84" t="str">
            <v/>
          </cell>
          <cell r="D84" t="str">
            <v>Bonds &amp; Deposits Receipt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C85" t="str">
            <v/>
          </cell>
          <cell r="D85" t="str">
            <v>ELE Provision Receipt (from other Councils)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C86" t="str">
            <v/>
          </cell>
          <cell r="D86" t="str">
            <v>Other Borrowings - New raised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C87" t="str">
            <v/>
          </cell>
          <cell r="D87" t="str">
            <v>Other Provisions - Receipt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C88" t="str">
            <v/>
          </cell>
          <cell r="D88" t="str">
            <v>Distributions from JV's &amp; Associated Entities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C89" t="str">
            <v/>
          </cell>
          <cell r="D89" t="str">
            <v>Depreciation (non-cash) contra Income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C90" t="str">
            <v/>
          </cell>
          <cell r="D90" t="str">
            <v>Non-cash ELE contra Income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C91" t="str">
            <v/>
          </cell>
          <cell r="D91" t="str">
            <v>Other non-cash Expenses contra Income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J92">
            <v>4505479</v>
          </cell>
          <cell r="L92">
            <v>2512700</v>
          </cell>
          <cell r="M92">
            <v>1272000</v>
          </cell>
          <cell r="N92">
            <v>1272000</v>
          </cell>
          <cell r="O92">
            <v>1272000</v>
          </cell>
          <cell r="P92">
            <v>1272000</v>
          </cell>
          <cell r="Q92">
            <v>1272000</v>
          </cell>
          <cell r="R92">
            <v>1272000</v>
          </cell>
          <cell r="S92">
            <v>1272000</v>
          </cell>
          <cell r="T92">
            <v>1272000</v>
          </cell>
          <cell r="U92">
            <v>1272000</v>
          </cell>
          <cell r="BC92">
            <v>75000</v>
          </cell>
          <cell r="BD92">
            <v>75000</v>
          </cell>
          <cell r="BE92">
            <v>300000</v>
          </cell>
          <cell r="BF92">
            <v>300000</v>
          </cell>
          <cell r="BG92">
            <v>300000</v>
          </cell>
          <cell r="BH92">
            <v>300000</v>
          </cell>
          <cell r="BI92">
            <v>300000</v>
          </cell>
          <cell r="BJ92">
            <v>300000</v>
          </cell>
          <cell r="BK92">
            <v>300000</v>
          </cell>
          <cell r="BL92">
            <v>300000</v>
          </cell>
          <cell r="BM92">
            <v>300000</v>
          </cell>
        </row>
        <row r="95">
          <cell r="C95" t="str">
            <v/>
          </cell>
          <cell r="D95" t="str">
            <v>Loan Principal Repayments (External)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C96" t="str">
            <v/>
          </cell>
          <cell r="D96" t="str">
            <v>Finance Lease Repayments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C97" t="str">
            <v/>
          </cell>
          <cell r="D97" t="str">
            <v>Purchase of I,PP&amp;E</v>
          </cell>
          <cell r="J97">
            <v>14364779</v>
          </cell>
          <cell r="L97">
            <v>13226000</v>
          </cell>
          <cell r="M97">
            <v>9881000</v>
          </cell>
          <cell r="N97">
            <v>4125000</v>
          </cell>
          <cell r="O97">
            <v>3876000</v>
          </cell>
          <cell r="P97">
            <v>3920000</v>
          </cell>
          <cell r="Q97">
            <v>4010000</v>
          </cell>
          <cell r="R97">
            <v>4191000</v>
          </cell>
          <cell r="S97">
            <v>4214000</v>
          </cell>
          <cell r="T97">
            <v>4236000</v>
          </cell>
          <cell r="U97">
            <v>4552000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C98" t="str">
            <v/>
          </cell>
          <cell r="D98" t="str">
            <v>Purchase of Investment Property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C99" t="str">
            <v/>
          </cell>
          <cell r="D99" t="str">
            <v>Purchase of Real Estate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C100" t="str">
            <v/>
          </cell>
          <cell r="D100" t="str">
            <v>Purchase of intangible assets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C101" t="str">
            <v/>
          </cell>
          <cell r="D101" t="str">
            <v>Deferred Debtors &amp; Advances Made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C102" t="str">
            <v/>
          </cell>
          <cell r="D102" t="str">
            <v>Bonds &amp; Deposits paid out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C103" t="str">
            <v/>
          </cell>
          <cell r="D103" t="str">
            <v>ELE Provisions utilised (paid out)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C104" t="str">
            <v/>
          </cell>
          <cell r="D104" t="str">
            <v>Reinstatement Provisions utilised (paid out)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C105" t="str">
            <v/>
          </cell>
          <cell r="D105" t="str">
            <v>Other Borrowings - Repayment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C106" t="str">
            <v/>
          </cell>
          <cell r="D106" t="str">
            <v>Other Provisions - Utilised (Paid out)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C107" t="str">
            <v/>
          </cell>
          <cell r="D107" t="str">
            <v>Purchase of Interests in JV's &amp; Associated Entities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C108" t="str">
            <v/>
          </cell>
          <cell r="D108" t="str">
            <v>Contributions Paid to JV's &amp; Associated Entities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C109" t="str">
            <v/>
          </cell>
          <cell r="D109" t="str">
            <v>Distributions to Minority Interests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C110" t="str">
            <v/>
          </cell>
          <cell r="D110" t="str">
            <v>Non-cash Income contra Expense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J111">
            <v>14364779</v>
          </cell>
          <cell r="L111">
            <v>13226000</v>
          </cell>
          <cell r="M111">
            <v>9881000</v>
          </cell>
          <cell r="N111">
            <v>4125000</v>
          </cell>
          <cell r="O111">
            <v>3876000</v>
          </cell>
          <cell r="P111">
            <v>3920000</v>
          </cell>
          <cell r="Q111">
            <v>4010000</v>
          </cell>
          <cell r="R111">
            <v>4191000</v>
          </cell>
          <cell r="S111">
            <v>4214000</v>
          </cell>
          <cell r="T111">
            <v>4236000</v>
          </cell>
          <cell r="U111">
            <v>4552000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3">
          <cell r="J113">
            <v>-9859300</v>
          </cell>
          <cell r="L113">
            <v>-10713300</v>
          </cell>
          <cell r="M113">
            <v>-8609000</v>
          </cell>
          <cell r="N113">
            <v>-2853000</v>
          </cell>
          <cell r="O113">
            <v>-2604000</v>
          </cell>
          <cell r="P113">
            <v>-2648000</v>
          </cell>
          <cell r="Q113">
            <v>-2738000</v>
          </cell>
          <cell r="R113">
            <v>-2919000</v>
          </cell>
          <cell r="S113">
            <v>-2942000</v>
          </cell>
          <cell r="T113">
            <v>-2964000</v>
          </cell>
          <cell r="U113">
            <v>-3280000</v>
          </cell>
          <cell r="BC113">
            <v>75000</v>
          </cell>
          <cell r="BD113">
            <v>75000</v>
          </cell>
          <cell r="BE113">
            <v>300000</v>
          </cell>
          <cell r="BF113">
            <v>300000</v>
          </cell>
          <cell r="BG113">
            <v>300000</v>
          </cell>
          <cell r="BH113">
            <v>300000</v>
          </cell>
          <cell r="BI113">
            <v>300000</v>
          </cell>
          <cell r="BJ113">
            <v>300000</v>
          </cell>
          <cell r="BK113">
            <v>300000</v>
          </cell>
          <cell r="BL113">
            <v>300000</v>
          </cell>
          <cell r="BM113">
            <v>300000</v>
          </cell>
        </row>
        <row r="117">
          <cell r="C117" t="str">
            <v/>
          </cell>
          <cell r="J117">
            <v>19668902</v>
          </cell>
          <cell r="L117">
            <v>16438307.619999999</v>
          </cell>
          <cell r="M117">
            <v>11451006.32</v>
          </cell>
          <cell r="N117">
            <v>5857292.9100000001</v>
          </cell>
          <cell r="O117">
            <v>5073714.54</v>
          </cell>
          <cell r="P117">
            <v>5124960.8499999996</v>
          </cell>
          <cell r="Q117">
            <v>5273259.2799999993</v>
          </cell>
          <cell r="R117">
            <v>5629351.0299999993</v>
          </cell>
          <cell r="S117">
            <v>5456257.6600000001</v>
          </cell>
          <cell r="T117">
            <v>5482332.9100000001</v>
          </cell>
          <cell r="U117">
            <v>5614100.0499999998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J118">
            <v>19668902</v>
          </cell>
          <cell r="L118">
            <v>16438307.619999999</v>
          </cell>
          <cell r="M118">
            <v>11451006.32</v>
          </cell>
          <cell r="N118">
            <v>5857292.9100000001</v>
          </cell>
          <cell r="O118">
            <v>5073714.54</v>
          </cell>
          <cell r="P118">
            <v>5124960.8499999996</v>
          </cell>
          <cell r="Q118">
            <v>5273259.2799999993</v>
          </cell>
          <cell r="R118">
            <v>5629351.0299999993</v>
          </cell>
          <cell r="S118">
            <v>5456257.6600000001</v>
          </cell>
          <cell r="T118">
            <v>5482332.9100000001</v>
          </cell>
          <cell r="U118">
            <v>5614100.0499999998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21">
          <cell r="C121" t="str">
            <v/>
          </cell>
          <cell r="J121">
            <v>15389999</v>
          </cell>
          <cell r="L121">
            <v>5390521.71</v>
          </cell>
          <cell r="M121">
            <v>5450226.9399999995</v>
          </cell>
          <cell r="N121">
            <v>5386556.5800000001</v>
          </cell>
          <cell r="O121">
            <v>5502115.5999999996</v>
          </cell>
          <cell r="P121">
            <v>5726127.6200000001</v>
          </cell>
          <cell r="Q121">
            <v>5848508.9199999999</v>
          </cell>
          <cell r="R121">
            <v>6075153.4800000004</v>
          </cell>
          <cell r="S121">
            <v>6208924.9800000004</v>
          </cell>
          <cell r="T121">
            <v>6478445.8599999994</v>
          </cell>
          <cell r="U121">
            <v>6510931.3300000001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J122">
            <v>15389999</v>
          </cell>
          <cell r="L122">
            <v>5390521.71</v>
          </cell>
          <cell r="M122">
            <v>5450226.9399999995</v>
          </cell>
          <cell r="N122">
            <v>5386556.5800000001</v>
          </cell>
          <cell r="O122">
            <v>5502115.5999999996</v>
          </cell>
          <cell r="P122">
            <v>5726127.6200000001</v>
          </cell>
          <cell r="Q122">
            <v>5848508.9199999999</v>
          </cell>
          <cell r="R122">
            <v>6075153.4800000004</v>
          </cell>
          <cell r="S122">
            <v>6208924.9800000004</v>
          </cell>
          <cell r="T122">
            <v>6478445.8599999994</v>
          </cell>
          <cell r="U122">
            <v>6510931.3300000001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4">
          <cell r="J124">
            <v>4278903</v>
          </cell>
          <cell r="L124">
            <v>11047785.91</v>
          </cell>
          <cell r="M124">
            <v>6000779.3800000008</v>
          </cell>
          <cell r="N124">
            <v>470736.33000000007</v>
          </cell>
          <cell r="O124">
            <v>-428401.05999999959</v>
          </cell>
          <cell r="P124">
            <v>-601166.77000000048</v>
          </cell>
          <cell r="Q124">
            <v>-575249.6400000006</v>
          </cell>
          <cell r="R124">
            <v>-445802.45000000112</v>
          </cell>
          <cell r="S124">
            <v>-752667.3200000003</v>
          </cell>
          <cell r="T124">
            <v>-996112.94999999925</v>
          </cell>
          <cell r="U124">
            <v>-896831.28000000026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8">
          <cell r="C128" t="str">
            <v/>
          </cell>
          <cell r="D128" t="str">
            <v>Internal Loans - Interest Income (rec'd from other Funds)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C129" t="str">
            <v/>
          </cell>
          <cell r="D129" t="str">
            <v>Internal Loans - Principal Receipt (rec'd from other Funds)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C130" t="str">
            <v/>
          </cell>
          <cell r="D130" t="str">
            <v>Internal Loans - New Loan raised (rec'd from other Funds)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C131" t="str">
            <v/>
          </cell>
          <cell r="D131" t="str">
            <v>Employee On-cost Income (rec'd from other Funds)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C132" t="str">
            <v/>
          </cell>
          <cell r="D132" t="str">
            <v>Other Internal Income - Operating</v>
          </cell>
          <cell r="J132">
            <v>7682455</v>
          </cell>
          <cell r="L132">
            <v>7951308.2200000007</v>
          </cell>
          <cell r="M132">
            <v>7883430.9999999991</v>
          </cell>
          <cell r="N132">
            <v>7755480.9700000007</v>
          </cell>
          <cell r="O132">
            <v>7988684</v>
          </cell>
          <cell r="P132">
            <v>8219674.3800000008</v>
          </cell>
          <cell r="Q132">
            <v>8466280.8800000008</v>
          </cell>
          <cell r="R132">
            <v>8731628.0099999998</v>
          </cell>
          <cell r="S132">
            <v>8984407.1000000015</v>
          </cell>
          <cell r="T132">
            <v>9244925.5600000005</v>
          </cell>
          <cell r="U132">
            <v>9538685.9699999988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J133">
            <v>7682455</v>
          </cell>
          <cell r="L133">
            <v>7951308.2200000007</v>
          </cell>
          <cell r="M133">
            <v>7883430.9999999991</v>
          </cell>
          <cell r="N133">
            <v>7755480.9700000007</v>
          </cell>
          <cell r="O133">
            <v>7988684</v>
          </cell>
          <cell r="P133">
            <v>8219674.3800000008</v>
          </cell>
          <cell r="Q133">
            <v>8466280.8800000008</v>
          </cell>
          <cell r="R133">
            <v>8731628.0099999998</v>
          </cell>
          <cell r="S133">
            <v>8984407.1000000015</v>
          </cell>
          <cell r="T133">
            <v>9244925.5600000005</v>
          </cell>
          <cell r="U133">
            <v>9538685.9699999988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6">
          <cell r="C136" t="str">
            <v/>
          </cell>
          <cell r="D136" t="str">
            <v>Internal Loans - Interest Expense (paid to other Funds)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C137" t="str">
            <v/>
          </cell>
          <cell r="D137" t="str">
            <v>Internal Loans - Principal Repayment (paid to other Funds)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C138" t="str">
            <v/>
          </cell>
          <cell r="D138" t="str">
            <v>Internal Loans - New Loan provided (paid to other Funds)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C139" t="str">
            <v/>
          </cell>
          <cell r="D139" t="str">
            <v>Rates &amp; Annual Charges paid on Council owned properties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C140" t="str">
            <v/>
          </cell>
          <cell r="D140" t="str">
            <v>Employee On-cost Expense (paid to other Funds)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C141" t="str">
            <v/>
          </cell>
          <cell r="D141" t="str">
            <v>Other Internal Expenditure - Operating</v>
          </cell>
          <cell r="J141">
            <v>6900221</v>
          </cell>
          <cell r="L141">
            <v>7124998.2300000023</v>
          </cell>
          <cell r="M141">
            <v>7282859.4299999988</v>
          </cell>
          <cell r="N141">
            <v>7503390.4300000006</v>
          </cell>
          <cell r="O141">
            <v>7730592.2499999981</v>
          </cell>
          <cell r="P141">
            <v>7965102.2400000012</v>
          </cell>
          <cell r="Q141">
            <v>8206354.0700000031</v>
          </cell>
          <cell r="R141">
            <v>8454988.0799999963</v>
          </cell>
          <cell r="S141">
            <v>8711371.6199999955</v>
          </cell>
          <cell r="T141">
            <v>8975949.0000000019</v>
          </cell>
          <cell r="U141">
            <v>9248591.7900000047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C142" t="str">
            <v/>
          </cell>
          <cell r="D142" t="str">
            <v>Internal Expenditure - Capitalised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J143">
            <v>6900221</v>
          </cell>
          <cell r="L143">
            <v>7124998.2300000023</v>
          </cell>
          <cell r="M143">
            <v>7282859.4299999988</v>
          </cell>
          <cell r="N143">
            <v>7503390.4300000006</v>
          </cell>
          <cell r="O143">
            <v>7730592.2499999981</v>
          </cell>
          <cell r="P143">
            <v>7965102.2400000012</v>
          </cell>
          <cell r="Q143">
            <v>8206354.0700000031</v>
          </cell>
          <cell r="R143">
            <v>8454988.0799999963</v>
          </cell>
          <cell r="S143">
            <v>8711371.6199999955</v>
          </cell>
          <cell r="T143">
            <v>8975949.0000000019</v>
          </cell>
          <cell r="U143">
            <v>9248591.7900000047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5">
          <cell r="J145">
            <v>782234</v>
          </cell>
          <cell r="L145">
            <v>826309.98999999836</v>
          </cell>
          <cell r="M145">
            <v>600571.5700000003</v>
          </cell>
          <cell r="N145">
            <v>252090.54000000004</v>
          </cell>
          <cell r="O145">
            <v>258091.75000000186</v>
          </cell>
          <cell r="P145">
            <v>254572.13999999966</v>
          </cell>
          <cell r="Q145">
            <v>259926.80999999773</v>
          </cell>
          <cell r="R145">
            <v>276639.93000000343</v>
          </cell>
          <cell r="S145">
            <v>273035.48000000603</v>
          </cell>
          <cell r="T145">
            <v>268976.55999999866</v>
          </cell>
          <cell r="U145">
            <v>290094.17999999411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8">
          <cell r="J148">
            <v>-16454241</v>
          </cell>
          <cell r="L148">
            <v>-7418312.9100000039</v>
          </cell>
          <cell r="M148">
            <v>-8446461.5500000063</v>
          </cell>
          <cell r="N148">
            <v>-8296134.519999993</v>
          </cell>
          <cell r="O148">
            <v>-7317815.839999984</v>
          </cell>
          <cell r="P148">
            <v>-5935901.5899999943</v>
          </cell>
          <cell r="Q148">
            <v>-5881758.1299999701</v>
          </cell>
          <cell r="R148">
            <v>-5774792.5599999819</v>
          </cell>
          <cell r="S148">
            <v>-6103197.4700000118</v>
          </cell>
          <cell r="T148">
            <v>-6326290.709999986</v>
          </cell>
          <cell r="U148">
            <v>-6669342.7199999439</v>
          </cell>
          <cell r="BC148">
            <v>-9959760</v>
          </cell>
          <cell r="BD148">
            <v>-10135973.02</v>
          </cell>
          <cell r="BE148">
            <v>-9923219.7599999998</v>
          </cell>
          <cell r="BF148">
            <v>-9939170.3000000007</v>
          </cell>
          <cell r="BG148">
            <v>-9956596.7799999993</v>
          </cell>
          <cell r="BH148">
            <v>-9974732.4700000007</v>
          </cell>
          <cell r="BI148">
            <v>-9993606.3000000007</v>
          </cell>
          <cell r="BJ148">
            <v>-10013248.42</v>
          </cell>
          <cell r="BK148">
            <v>-10033690.08</v>
          </cell>
          <cell r="BL148">
            <v>-10054963.949999999</v>
          </cell>
          <cell r="BM148">
            <v>-10077103.939999999</v>
          </cell>
        </row>
        <row r="150">
          <cell r="J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BC150" t="str">
            <v xml:space="preserve"> </v>
          </cell>
          <cell r="BD150" t="str">
            <v xml:space="preserve"> </v>
          </cell>
          <cell r="BE150" t="str">
            <v xml:space="preserve"> </v>
          </cell>
          <cell r="BF150" t="str">
            <v xml:space="preserve"> </v>
          </cell>
          <cell r="BG150" t="str">
            <v xml:space="preserve"> </v>
          </cell>
          <cell r="BH150" t="str">
            <v xml:space="preserve"> </v>
          </cell>
          <cell r="BI150" t="str">
            <v xml:space="preserve"> </v>
          </cell>
          <cell r="BJ150" t="str">
            <v xml:space="preserve"> </v>
          </cell>
          <cell r="BK150" t="str">
            <v xml:space="preserve"> </v>
          </cell>
          <cell r="BL150" t="str">
            <v xml:space="preserve"> </v>
          </cell>
          <cell r="BM150" t="str">
            <v xml:space="preserve"> </v>
          </cell>
        </row>
        <row r="152">
          <cell r="J152">
            <v>-9900000</v>
          </cell>
          <cell r="L152">
            <v>-9900000</v>
          </cell>
          <cell r="M152">
            <v>-9897274</v>
          </cell>
          <cell r="N152">
            <v>-9897274</v>
          </cell>
          <cell r="O152">
            <v>-9897274</v>
          </cell>
          <cell r="P152">
            <v>-9897274</v>
          </cell>
          <cell r="Q152">
            <v>-9897274</v>
          </cell>
          <cell r="R152">
            <v>-9897274</v>
          </cell>
          <cell r="S152">
            <v>-9897274</v>
          </cell>
          <cell r="T152">
            <v>-9897274</v>
          </cell>
          <cell r="U152">
            <v>-9897274</v>
          </cell>
        </row>
        <row r="155">
          <cell r="J155">
            <v>-6554241</v>
          </cell>
          <cell r="L155">
            <v>2481687.0899999961</v>
          </cell>
          <cell r="M155">
            <v>1450812.4499999937</v>
          </cell>
          <cell r="N155">
            <v>1601139.480000007</v>
          </cell>
          <cell r="O155">
            <v>2579458.160000016</v>
          </cell>
          <cell r="P155">
            <v>3961372.4100000057</v>
          </cell>
          <cell r="Q155">
            <v>4015515.8700000299</v>
          </cell>
          <cell r="R155">
            <v>4122481.4400000181</v>
          </cell>
          <cell r="S155">
            <v>3794076.5299999882</v>
          </cell>
          <cell r="T155">
            <v>3570983.290000014</v>
          </cell>
          <cell r="U155">
            <v>3227931.2800000561</v>
          </cell>
        </row>
        <row r="157">
          <cell r="J157">
            <v>-4278903</v>
          </cell>
          <cell r="L157">
            <v>-11047785.91</v>
          </cell>
          <cell r="M157">
            <v>-6000779.3800000008</v>
          </cell>
          <cell r="N157">
            <v>-470736.33000000007</v>
          </cell>
          <cell r="O157">
            <v>428401.05999999959</v>
          </cell>
          <cell r="P157">
            <v>601166.77000000048</v>
          </cell>
          <cell r="Q157">
            <v>575249.6400000006</v>
          </cell>
          <cell r="R157">
            <v>445802.45000000112</v>
          </cell>
          <cell r="S157">
            <v>752667.3200000003</v>
          </cell>
          <cell r="T157">
            <v>996112.94999999925</v>
          </cell>
          <cell r="U157">
            <v>896831.28000000026</v>
          </cell>
        </row>
        <row r="159">
          <cell r="J159">
            <v>-10833144</v>
          </cell>
          <cell r="L159">
            <v>-8566098.820000004</v>
          </cell>
          <cell r="M159">
            <v>-4549966.9300000072</v>
          </cell>
          <cell r="N159">
            <v>1130403.1500000069</v>
          </cell>
          <cell r="O159">
            <v>3007859.2200000156</v>
          </cell>
          <cell r="P159">
            <v>4562539.1800000062</v>
          </cell>
          <cell r="Q159">
            <v>4590765.5100000305</v>
          </cell>
          <cell r="R159">
            <v>4568283.8900000192</v>
          </cell>
          <cell r="S159">
            <v>4546743.8499999885</v>
          </cell>
          <cell r="T159">
            <v>4567096.2400000133</v>
          </cell>
          <cell r="U159">
            <v>4124762.5600000564</v>
          </cell>
        </row>
        <row r="163">
          <cell r="C163" t="str">
            <v>Assets</v>
          </cell>
          <cell r="J163">
            <v>250000</v>
          </cell>
          <cell r="L163">
            <v>87418</v>
          </cell>
          <cell r="M163">
            <v>87418</v>
          </cell>
          <cell r="N163">
            <v>87418</v>
          </cell>
          <cell r="O163">
            <v>87418</v>
          </cell>
          <cell r="P163">
            <v>87418</v>
          </cell>
          <cell r="Q163">
            <v>87418</v>
          </cell>
          <cell r="R163">
            <v>87418</v>
          </cell>
          <cell r="S163">
            <v>87418</v>
          </cell>
          <cell r="T163">
            <v>87418</v>
          </cell>
          <cell r="U163">
            <v>87418</v>
          </cell>
        </row>
        <row r="164">
          <cell r="C164" t="str">
            <v>Assets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Assets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Assets</v>
          </cell>
          <cell r="J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C167" t="str">
            <v>Assets</v>
          </cell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Assets</v>
          </cell>
          <cell r="J168">
            <v>-9900000</v>
          </cell>
          <cell r="L168">
            <v>-9900000</v>
          </cell>
          <cell r="M168">
            <v>-9897274</v>
          </cell>
          <cell r="N168">
            <v>-9897274</v>
          </cell>
          <cell r="O168">
            <v>-9897274</v>
          </cell>
          <cell r="P168">
            <v>-9897274</v>
          </cell>
          <cell r="Q168">
            <v>-9897274</v>
          </cell>
          <cell r="R168">
            <v>-9897274</v>
          </cell>
          <cell r="S168">
            <v>-9897274</v>
          </cell>
          <cell r="T168">
            <v>-9897274</v>
          </cell>
          <cell r="U168">
            <v>-9897274</v>
          </cell>
        </row>
        <row r="169">
          <cell r="C169" t="str">
            <v>Assets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C170" t="str">
            <v>Assets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C171" t="str">
            <v>Assets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C172" t="str">
            <v>Assets</v>
          </cell>
          <cell r="J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Assets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Assets</v>
          </cell>
          <cell r="J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Liabilities</v>
          </cell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C176" t="str">
            <v>Liabilities</v>
          </cell>
          <cell r="J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C177" t="str">
            <v>Liabilities</v>
          </cell>
          <cell r="J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C178" t="str">
            <v>Liabilities</v>
          </cell>
          <cell r="J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Liabilities</v>
          </cell>
          <cell r="J179">
            <v>384760</v>
          </cell>
          <cell r="L179">
            <v>398391.0199999999</v>
          </cell>
          <cell r="M179">
            <v>413363.76</v>
          </cell>
          <cell r="N179">
            <v>429314.29999999993</v>
          </cell>
          <cell r="O179">
            <v>446740.77999999997</v>
          </cell>
          <cell r="P179">
            <v>464876.47</v>
          </cell>
          <cell r="Q179">
            <v>483750.29999999993</v>
          </cell>
          <cell r="R179">
            <v>503392.42</v>
          </cell>
          <cell r="S179">
            <v>523834.08000000007</v>
          </cell>
          <cell r="T179">
            <v>545107.94999999995</v>
          </cell>
          <cell r="U179">
            <v>567247.93999999994</v>
          </cell>
        </row>
        <row r="180">
          <cell r="C180" t="str">
            <v>Liabilities</v>
          </cell>
          <cell r="J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Liabilities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C182" t="str">
            <v>Liabilities</v>
          </cell>
          <cell r="J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/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/>
          </cell>
          <cell r="J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J185">
            <v>75000</v>
          </cell>
          <cell r="L185">
            <v>75000</v>
          </cell>
          <cell r="M185">
            <v>300000</v>
          </cell>
          <cell r="N185">
            <v>300000</v>
          </cell>
          <cell r="O185">
            <v>300000</v>
          </cell>
          <cell r="P185">
            <v>300000</v>
          </cell>
          <cell r="Q185">
            <v>300000</v>
          </cell>
          <cell r="R185">
            <v>300000</v>
          </cell>
          <cell r="S185">
            <v>300000</v>
          </cell>
          <cell r="T185">
            <v>300000</v>
          </cell>
          <cell r="U185">
            <v>300000</v>
          </cell>
        </row>
        <row r="187">
          <cell r="C187" t="str">
            <v>Operating</v>
          </cell>
        </row>
        <row r="188">
          <cell r="C188" t="str">
            <v>Internal</v>
          </cell>
          <cell r="J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J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J190">
            <v>265752</v>
          </cell>
          <cell r="L190">
            <v>294008</v>
          </cell>
          <cell r="M190">
            <v>302828</v>
          </cell>
          <cell r="N190">
            <v>51910</v>
          </cell>
          <cell r="O190">
            <v>53467</v>
          </cell>
          <cell r="P190">
            <v>55071</v>
          </cell>
          <cell r="Q190">
            <v>56723</v>
          </cell>
          <cell r="R190">
            <v>58425</v>
          </cell>
          <cell r="S190">
            <v>60177</v>
          </cell>
          <cell r="T190">
            <v>61983</v>
          </cell>
          <cell r="U190">
            <v>63843</v>
          </cell>
        </row>
        <row r="191">
          <cell r="J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J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J193">
            <v>18000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J194">
            <v>303750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J195">
            <v>25000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J196">
            <v>220891</v>
          </cell>
          <cell r="L196">
            <v>210000</v>
          </cell>
          <cell r="M196">
            <v>210000</v>
          </cell>
          <cell r="N196">
            <v>210000</v>
          </cell>
          <cell r="O196">
            <v>210000</v>
          </cell>
          <cell r="P196">
            <v>210000</v>
          </cell>
          <cell r="Q196">
            <v>210000</v>
          </cell>
          <cell r="R196">
            <v>210000</v>
          </cell>
          <cell r="S196">
            <v>210000</v>
          </cell>
          <cell r="T196">
            <v>210000</v>
          </cell>
          <cell r="U196">
            <v>210000</v>
          </cell>
        </row>
        <row r="197">
          <cell r="J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J199">
            <v>75000</v>
          </cell>
          <cell r="L199">
            <v>75000</v>
          </cell>
          <cell r="M199">
            <v>75000</v>
          </cell>
          <cell r="N199">
            <v>75000</v>
          </cell>
          <cell r="O199">
            <v>75000</v>
          </cell>
          <cell r="P199">
            <v>75000</v>
          </cell>
          <cell r="Q199">
            <v>75000</v>
          </cell>
          <cell r="R199">
            <v>75000</v>
          </cell>
          <cell r="S199">
            <v>75000</v>
          </cell>
          <cell r="T199">
            <v>75000</v>
          </cell>
          <cell r="U199">
            <v>75000</v>
          </cell>
        </row>
        <row r="200"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J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J202">
            <v>159259</v>
          </cell>
          <cell r="L202">
            <v>37000</v>
          </cell>
          <cell r="M202">
            <v>37000</v>
          </cell>
          <cell r="N202">
            <v>37000</v>
          </cell>
          <cell r="O202">
            <v>37000</v>
          </cell>
          <cell r="P202">
            <v>37000</v>
          </cell>
          <cell r="Q202">
            <v>37000</v>
          </cell>
          <cell r="R202">
            <v>37000</v>
          </cell>
          <cell r="S202">
            <v>37000</v>
          </cell>
          <cell r="T202">
            <v>37000</v>
          </cell>
          <cell r="U202">
            <v>37000</v>
          </cell>
        </row>
        <row r="203">
          <cell r="J203">
            <v>86630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J204">
            <v>-61386</v>
          </cell>
          <cell r="L204">
            <v>-98920</v>
          </cell>
          <cell r="M204">
            <v>-103374</v>
          </cell>
          <cell r="N204">
            <v>-120758.37</v>
          </cell>
          <cell r="O204">
            <v>-126161.12</v>
          </cell>
          <cell r="P204">
            <v>-131894.25</v>
          </cell>
          <cell r="Q204">
            <v>-137983.91</v>
          </cell>
          <cell r="R204">
            <v>-144458.64000000001</v>
          </cell>
          <cell r="S204">
            <v>-151349.57</v>
          </cell>
          <cell r="T204">
            <v>-158690.69</v>
          </cell>
          <cell r="U204">
            <v>-166519.10999999999</v>
          </cell>
        </row>
        <row r="205"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J206">
            <v>380000</v>
          </cell>
          <cell r="L206">
            <v>200000</v>
          </cell>
          <cell r="M206">
            <v>200000</v>
          </cell>
          <cell r="N206">
            <v>200000</v>
          </cell>
          <cell r="O206">
            <v>200000</v>
          </cell>
          <cell r="P206">
            <v>200000</v>
          </cell>
          <cell r="Q206">
            <v>200000</v>
          </cell>
          <cell r="R206">
            <v>200000</v>
          </cell>
          <cell r="S206">
            <v>200000</v>
          </cell>
          <cell r="T206">
            <v>200000</v>
          </cell>
          <cell r="U206">
            <v>200000</v>
          </cell>
        </row>
        <row r="207">
          <cell r="J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J208">
            <v>55000</v>
          </cell>
          <cell r="L208">
            <v>65000</v>
          </cell>
          <cell r="M208">
            <v>65000</v>
          </cell>
          <cell r="N208">
            <v>65000</v>
          </cell>
          <cell r="O208">
            <v>65000</v>
          </cell>
          <cell r="P208">
            <v>75000</v>
          </cell>
          <cell r="Q208">
            <v>75000</v>
          </cell>
          <cell r="R208">
            <v>75000</v>
          </cell>
          <cell r="S208">
            <v>80000</v>
          </cell>
          <cell r="T208">
            <v>80000</v>
          </cell>
          <cell r="U208">
            <v>80000</v>
          </cell>
        </row>
        <row r="209">
          <cell r="J209">
            <v>665812</v>
          </cell>
          <cell r="L209">
            <v>139702.37999999989</v>
          </cell>
          <cell r="M209">
            <v>49143.679999999935</v>
          </cell>
          <cell r="N209">
            <v>51530.709999999963</v>
          </cell>
          <cell r="O209">
            <v>377591.39999999991</v>
          </cell>
          <cell r="P209">
            <v>398460.16999999993</v>
          </cell>
          <cell r="Q209">
            <v>421335.81000000006</v>
          </cell>
          <cell r="R209">
            <v>442805.74</v>
          </cell>
          <cell r="S209">
            <v>464879.59000000008</v>
          </cell>
          <cell r="T209">
            <v>486027.69999999995</v>
          </cell>
          <cell r="U209">
            <v>734183.99</v>
          </cell>
        </row>
        <row r="210">
          <cell r="J210">
            <v>844398</v>
          </cell>
          <cell r="L210">
            <v>1375000</v>
          </cell>
          <cell r="M210">
            <v>1345000</v>
          </cell>
          <cell r="N210">
            <v>1488000</v>
          </cell>
          <cell r="O210">
            <v>1559000</v>
          </cell>
          <cell r="P210">
            <v>1581000</v>
          </cell>
          <cell r="Q210">
            <v>1647000</v>
          </cell>
          <cell r="R210">
            <v>1804000</v>
          </cell>
          <cell r="S210">
            <v>1835000</v>
          </cell>
          <cell r="T210">
            <v>1898000</v>
          </cell>
          <cell r="U210">
            <v>1897000</v>
          </cell>
        </row>
        <row r="211">
          <cell r="J211">
            <v>42460</v>
          </cell>
          <cell r="L211">
            <v>42460</v>
          </cell>
          <cell r="M211">
            <v>42460</v>
          </cell>
          <cell r="N211">
            <v>42460</v>
          </cell>
          <cell r="O211">
            <v>42460</v>
          </cell>
          <cell r="P211">
            <v>42460</v>
          </cell>
          <cell r="Q211">
            <v>42460</v>
          </cell>
          <cell r="R211">
            <v>42460</v>
          </cell>
          <cell r="S211">
            <v>42460</v>
          </cell>
          <cell r="T211">
            <v>42460</v>
          </cell>
          <cell r="U211">
            <v>42460</v>
          </cell>
        </row>
        <row r="212"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J213">
            <v>245000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J214">
            <v>14000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J215">
            <v>-6180</v>
          </cell>
          <cell r="L215">
            <v>129918</v>
          </cell>
          <cell r="M215">
            <v>87418</v>
          </cell>
          <cell r="N215">
            <v>132418</v>
          </cell>
          <cell r="O215">
            <v>87418</v>
          </cell>
          <cell r="P215">
            <v>135418</v>
          </cell>
          <cell r="Q215">
            <v>87418</v>
          </cell>
          <cell r="R215">
            <v>138418</v>
          </cell>
          <cell r="S215">
            <v>87418</v>
          </cell>
          <cell r="T215">
            <v>141418</v>
          </cell>
          <cell r="U215">
            <v>87418</v>
          </cell>
        </row>
        <row r="216">
          <cell r="J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J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J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J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J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J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J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J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J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J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J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J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J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C288" t="str">
            <v>Operating</v>
          </cell>
        </row>
        <row r="289">
          <cell r="C289" t="str">
            <v>External</v>
          </cell>
          <cell r="J289">
            <v>-681112</v>
          </cell>
          <cell r="L289">
            <v>-596510</v>
          </cell>
          <cell r="M289">
            <v>-70448</v>
          </cell>
          <cell r="N289">
            <v>-288025.25</v>
          </cell>
          <cell r="O289">
            <v>-73104.820000000007</v>
          </cell>
          <cell r="P289">
            <v>-28186.770000000019</v>
          </cell>
          <cell r="Q289">
            <v>-76271.179999999993</v>
          </cell>
          <cell r="R289">
            <v>-328358.13</v>
          </cell>
          <cell r="S289">
            <v>-79447.679999999993</v>
          </cell>
          <cell r="T289">
            <v>-28539.919999999984</v>
          </cell>
          <cell r="U289">
            <v>-82634.929999999993</v>
          </cell>
        </row>
        <row r="290">
          <cell r="J290">
            <v>-2131779</v>
          </cell>
          <cell r="L290">
            <v>-16700</v>
          </cell>
          <cell r="M290">
            <v>-16700</v>
          </cell>
          <cell r="N290">
            <v>-16700</v>
          </cell>
          <cell r="O290">
            <v>-1700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J291">
            <v>-1436355</v>
          </cell>
          <cell r="L291">
            <v>137235</v>
          </cell>
          <cell r="M291">
            <v>194277</v>
          </cell>
          <cell r="N291">
            <v>253428</v>
          </cell>
          <cell r="O291">
            <v>314630</v>
          </cell>
          <cell r="P291">
            <v>377806</v>
          </cell>
          <cell r="Q291">
            <v>442854</v>
          </cell>
          <cell r="R291">
            <v>509648</v>
          </cell>
          <cell r="S291">
            <v>578033</v>
          </cell>
          <cell r="T291">
            <v>647818</v>
          </cell>
          <cell r="U291">
            <v>718778</v>
          </cell>
        </row>
        <row r="292"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J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J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J297">
            <v>7542500</v>
          </cell>
          <cell r="L297">
            <v>-1450000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J298">
            <v>183854</v>
          </cell>
          <cell r="L298">
            <v>180630.71</v>
          </cell>
          <cell r="M298">
            <v>190615.94</v>
          </cell>
          <cell r="N298">
            <v>201000.58000000002</v>
          </cell>
          <cell r="O298">
            <v>211800.59999999998</v>
          </cell>
          <cell r="P298">
            <v>222032.62</v>
          </cell>
          <cell r="Q298">
            <v>232713.91999999998</v>
          </cell>
          <cell r="R298">
            <v>244862.47999999998</v>
          </cell>
          <cell r="S298">
            <v>255496.97999999998</v>
          </cell>
          <cell r="T298">
            <v>267636.86</v>
          </cell>
          <cell r="U298">
            <v>280302.33</v>
          </cell>
        </row>
        <row r="299"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J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J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J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J319">
            <v>6810494</v>
          </cell>
          <cell r="L319">
            <v>723824.08999999985</v>
          </cell>
          <cell r="M319">
            <v>2608220.6199999996</v>
          </cell>
          <cell r="N319">
            <v>2382263.67</v>
          </cell>
          <cell r="O319">
            <v>3032401.06</v>
          </cell>
          <cell r="P319">
            <v>3249166.77</v>
          </cell>
          <cell r="Q319">
            <v>3313249.6399999997</v>
          </cell>
          <cell r="R319">
            <v>3364802.45</v>
          </cell>
          <cell r="S319">
            <v>3694667.32</v>
          </cell>
          <cell r="T319">
            <v>3960112.9499999997</v>
          </cell>
          <cell r="U319">
            <v>4176831.28</v>
          </cell>
        </row>
        <row r="324">
          <cell r="J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8">
          <cell r="C328" t="str">
            <v>Capital</v>
          </cell>
        </row>
        <row r="329">
          <cell r="C329" t="str">
            <v>Internal</v>
          </cell>
          <cell r="J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J331">
            <v>-200000</v>
          </cell>
          <cell r="L331">
            <v>-200000</v>
          </cell>
          <cell r="M331">
            <v>-200000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J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J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J337">
            <v>-533693</v>
          </cell>
          <cell r="L337">
            <v>-200000</v>
          </cell>
          <cell r="M337">
            <v>-200000</v>
          </cell>
          <cell r="N337">
            <v>-200000</v>
          </cell>
          <cell r="O337">
            <v>-200000</v>
          </cell>
          <cell r="P337">
            <v>-200000</v>
          </cell>
          <cell r="Q337">
            <v>-200000</v>
          </cell>
          <cell r="R337">
            <v>-200000</v>
          </cell>
          <cell r="S337">
            <v>-200000</v>
          </cell>
          <cell r="T337">
            <v>-200000</v>
          </cell>
          <cell r="U337">
            <v>-200000</v>
          </cell>
        </row>
        <row r="338"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J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J340">
            <v>-125451</v>
          </cell>
          <cell r="L340">
            <v>-100000</v>
          </cell>
          <cell r="M340">
            <v>-100000</v>
          </cell>
          <cell r="N340">
            <v>-100000</v>
          </cell>
          <cell r="O340">
            <v>-100000</v>
          </cell>
          <cell r="P340">
            <v>-100000</v>
          </cell>
          <cell r="Q340">
            <v>-100000</v>
          </cell>
          <cell r="R340">
            <v>-100000</v>
          </cell>
          <cell r="S340">
            <v>-100000</v>
          </cell>
          <cell r="T340">
            <v>-100000</v>
          </cell>
          <cell r="U340">
            <v>-100000</v>
          </cell>
        </row>
        <row r="341">
          <cell r="J341">
            <v>-20000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J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J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J345">
            <v>-340000</v>
          </cell>
          <cell r="L345">
            <v>-700000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J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J347">
            <v>-240000</v>
          </cell>
          <cell r="L347">
            <v>-180000</v>
          </cell>
          <cell r="M347">
            <v>-180000</v>
          </cell>
          <cell r="N347">
            <v>-180000</v>
          </cell>
          <cell r="O347">
            <v>-180000</v>
          </cell>
          <cell r="P347">
            <v>-180000</v>
          </cell>
          <cell r="Q347">
            <v>-180000</v>
          </cell>
          <cell r="R347">
            <v>-180000</v>
          </cell>
          <cell r="S347">
            <v>-180000</v>
          </cell>
          <cell r="T347">
            <v>-180000</v>
          </cell>
          <cell r="U347">
            <v>-180000</v>
          </cell>
        </row>
        <row r="348">
          <cell r="J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J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J350">
            <v>-1094468</v>
          </cell>
          <cell r="L350">
            <v>-140000</v>
          </cell>
          <cell r="M350">
            <v>-50000</v>
          </cell>
          <cell r="N350">
            <v>-50000</v>
          </cell>
          <cell r="O350">
            <v>-378000</v>
          </cell>
          <cell r="P350">
            <v>-399000</v>
          </cell>
          <cell r="Q350">
            <v>-421000</v>
          </cell>
          <cell r="R350">
            <v>-443000</v>
          </cell>
          <cell r="S350">
            <v>-465000</v>
          </cell>
          <cell r="T350">
            <v>-487000</v>
          </cell>
          <cell r="U350">
            <v>-804000</v>
          </cell>
        </row>
        <row r="351">
          <cell r="J351">
            <v>-1997587</v>
          </cell>
          <cell r="L351">
            <v>-1375000</v>
          </cell>
          <cell r="M351">
            <v>-1346000</v>
          </cell>
          <cell r="N351">
            <v>-1488000</v>
          </cell>
          <cell r="O351">
            <v>-1559000</v>
          </cell>
          <cell r="P351">
            <v>-1581000</v>
          </cell>
          <cell r="Q351">
            <v>-1647000</v>
          </cell>
          <cell r="R351">
            <v>-1804000</v>
          </cell>
          <cell r="S351">
            <v>-1803000</v>
          </cell>
          <cell r="T351">
            <v>-1801000</v>
          </cell>
          <cell r="U351">
            <v>-1800000</v>
          </cell>
        </row>
        <row r="352"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J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J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J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J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J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J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J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J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J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J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J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J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J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J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J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J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J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J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J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J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J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J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C429" t="str">
            <v>Capital</v>
          </cell>
        </row>
        <row r="430">
          <cell r="C430" t="str">
            <v>External</v>
          </cell>
          <cell r="J430">
            <v>-2207305</v>
          </cell>
          <cell r="L430">
            <v>-2587300</v>
          </cell>
          <cell r="M430">
            <v>-5350000</v>
          </cell>
          <cell r="N430">
            <v>-650000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J431">
            <v>-239702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J432">
            <v>-163174</v>
          </cell>
          <cell r="L432">
            <v>-2000000</v>
          </cell>
          <cell r="M432">
            <v>-1000000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J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J438">
            <v>-3562017</v>
          </cell>
          <cell r="L438">
            <v>-4108310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J439">
            <v>-366000</v>
          </cell>
          <cell r="L439">
            <v>-181000</v>
          </cell>
          <cell r="M439">
            <v>-183000</v>
          </cell>
          <cell r="N439">
            <v>-185000</v>
          </cell>
          <cell r="O439">
            <v>-187000</v>
          </cell>
          <cell r="P439">
            <v>-188000</v>
          </cell>
          <cell r="Q439">
            <v>-190000</v>
          </cell>
          <cell r="R439">
            <v>-192000</v>
          </cell>
          <cell r="S439">
            <v>-194000</v>
          </cell>
          <cell r="T439">
            <v>-196000</v>
          </cell>
          <cell r="U439">
            <v>-196000</v>
          </cell>
        </row>
        <row r="440"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J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J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J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J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J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J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J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J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J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J460">
            <v>-11089397</v>
          </cell>
          <cell r="L460">
            <v>-11771610</v>
          </cell>
          <cell r="M460">
            <v>-8609000</v>
          </cell>
          <cell r="N460">
            <v>-2853000</v>
          </cell>
          <cell r="O460">
            <v>-2604000</v>
          </cell>
          <cell r="P460">
            <v>-2648000</v>
          </cell>
          <cell r="Q460">
            <v>-2738000</v>
          </cell>
          <cell r="R460">
            <v>-2919000</v>
          </cell>
          <cell r="S460">
            <v>-2942000</v>
          </cell>
          <cell r="T460">
            <v>-2964000</v>
          </cell>
          <cell r="U460">
            <v>-3280000</v>
          </cell>
        </row>
        <row r="464">
          <cell r="C464" t="str">
            <v>All</v>
          </cell>
        </row>
        <row r="465">
          <cell r="C465" t="str">
            <v>Internal</v>
          </cell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J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J467">
            <v>65752</v>
          </cell>
          <cell r="L467">
            <v>94008</v>
          </cell>
          <cell r="M467">
            <v>102828</v>
          </cell>
          <cell r="N467">
            <v>51910</v>
          </cell>
          <cell r="O467">
            <v>53467</v>
          </cell>
          <cell r="P467">
            <v>55071</v>
          </cell>
          <cell r="Q467">
            <v>56723</v>
          </cell>
          <cell r="R467">
            <v>58425</v>
          </cell>
          <cell r="S467">
            <v>60177</v>
          </cell>
          <cell r="T467">
            <v>61983</v>
          </cell>
          <cell r="U467">
            <v>63843</v>
          </cell>
        </row>
        <row r="468">
          <cell r="J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J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J470">
            <v>18000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J471">
            <v>303750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J472">
            <v>25000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J473">
            <v>-312802</v>
          </cell>
          <cell r="L473">
            <v>10000</v>
          </cell>
          <cell r="M473">
            <v>10000</v>
          </cell>
          <cell r="N473">
            <v>10000</v>
          </cell>
          <cell r="O473">
            <v>10000</v>
          </cell>
          <cell r="P473">
            <v>10000</v>
          </cell>
          <cell r="Q473">
            <v>10000</v>
          </cell>
          <cell r="R473">
            <v>10000</v>
          </cell>
          <cell r="S473">
            <v>10000</v>
          </cell>
          <cell r="T473">
            <v>10000</v>
          </cell>
          <cell r="U473">
            <v>10000</v>
          </cell>
        </row>
        <row r="474">
          <cell r="J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J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J476">
            <v>-50451</v>
          </cell>
          <cell r="L476">
            <v>-25000</v>
          </cell>
          <cell r="M476">
            <v>-25000</v>
          </cell>
          <cell r="N476">
            <v>-25000</v>
          </cell>
          <cell r="O476">
            <v>-25000</v>
          </cell>
          <cell r="P476">
            <v>-25000</v>
          </cell>
          <cell r="Q476">
            <v>-25000</v>
          </cell>
          <cell r="R476">
            <v>-25000</v>
          </cell>
          <cell r="S476">
            <v>-25000</v>
          </cell>
          <cell r="T476">
            <v>-25000</v>
          </cell>
          <cell r="U476">
            <v>-25000</v>
          </cell>
        </row>
        <row r="477">
          <cell r="J477">
            <v>-20000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J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J479">
            <v>159259</v>
          </cell>
          <cell r="L479">
            <v>37000</v>
          </cell>
          <cell r="M479">
            <v>37000</v>
          </cell>
          <cell r="N479">
            <v>37000</v>
          </cell>
          <cell r="O479">
            <v>37000</v>
          </cell>
          <cell r="P479">
            <v>37000</v>
          </cell>
          <cell r="Q479">
            <v>37000</v>
          </cell>
          <cell r="R479">
            <v>37000</v>
          </cell>
          <cell r="S479">
            <v>37000</v>
          </cell>
          <cell r="T479">
            <v>37000</v>
          </cell>
          <cell r="U479">
            <v>37000</v>
          </cell>
        </row>
        <row r="480">
          <cell r="J480">
            <v>86630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J481">
            <v>-401386</v>
          </cell>
          <cell r="L481">
            <v>-798920</v>
          </cell>
          <cell r="M481">
            <v>-103374</v>
          </cell>
          <cell r="N481">
            <v>-120758.37</v>
          </cell>
          <cell r="O481">
            <v>-126161.12</v>
          </cell>
          <cell r="P481">
            <v>-131894.25</v>
          </cell>
          <cell r="Q481">
            <v>-137983.91</v>
          </cell>
          <cell r="R481">
            <v>-144458.64000000001</v>
          </cell>
          <cell r="S481">
            <v>-151349.57</v>
          </cell>
          <cell r="T481">
            <v>-158690.69</v>
          </cell>
          <cell r="U481">
            <v>-166519.10999999999</v>
          </cell>
        </row>
        <row r="482">
          <cell r="J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J483">
            <v>140000</v>
          </cell>
          <cell r="L483">
            <v>20000</v>
          </cell>
          <cell r="M483">
            <v>20000</v>
          </cell>
          <cell r="N483">
            <v>20000</v>
          </cell>
          <cell r="O483">
            <v>20000</v>
          </cell>
          <cell r="P483">
            <v>20000</v>
          </cell>
          <cell r="Q483">
            <v>20000</v>
          </cell>
          <cell r="R483">
            <v>20000</v>
          </cell>
          <cell r="S483">
            <v>20000</v>
          </cell>
          <cell r="T483">
            <v>20000</v>
          </cell>
          <cell r="U483">
            <v>20000</v>
          </cell>
        </row>
        <row r="484">
          <cell r="J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J485">
            <v>55000</v>
          </cell>
          <cell r="L485">
            <v>65000</v>
          </cell>
          <cell r="M485">
            <v>65000</v>
          </cell>
          <cell r="N485">
            <v>65000</v>
          </cell>
          <cell r="O485">
            <v>65000</v>
          </cell>
          <cell r="P485">
            <v>75000</v>
          </cell>
          <cell r="Q485">
            <v>75000</v>
          </cell>
          <cell r="R485">
            <v>75000</v>
          </cell>
          <cell r="S485">
            <v>80000</v>
          </cell>
          <cell r="T485">
            <v>80000</v>
          </cell>
          <cell r="U485">
            <v>80000</v>
          </cell>
        </row>
        <row r="486">
          <cell r="J486">
            <v>-428656</v>
          </cell>
          <cell r="L486">
            <v>-297.62000000011176</v>
          </cell>
          <cell r="M486">
            <v>-856.32000000006519</v>
          </cell>
          <cell r="N486">
            <v>1530.7099999999627</v>
          </cell>
          <cell r="O486">
            <v>-408.60000000009313</v>
          </cell>
          <cell r="P486">
            <v>-539.83000000007451</v>
          </cell>
          <cell r="Q486">
            <v>335.81000000005588</v>
          </cell>
          <cell r="R486">
            <v>-194.26000000000931</v>
          </cell>
          <cell r="S486">
            <v>-120.40999999991618</v>
          </cell>
          <cell r="T486">
            <v>-972.30000000004657</v>
          </cell>
          <cell r="U486">
            <v>-69816.010000000009</v>
          </cell>
        </row>
        <row r="487">
          <cell r="J487">
            <v>-1153189</v>
          </cell>
          <cell r="L487">
            <v>0</v>
          </cell>
          <cell r="M487">
            <v>-1000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32000</v>
          </cell>
          <cell r="T487">
            <v>97000</v>
          </cell>
          <cell r="U487">
            <v>97000</v>
          </cell>
        </row>
        <row r="488">
          <cell r="J488">
            <v>42460</v>
          </cell>
          <cell r="L488">
            <v>42460</v>
          </cell>
          <cell r="M488">
            <v>42460</v>
          </cell>
          <cell r="N488">
            <v>42460</v>
          </cell>
          <cell r="O488">
            <v>42460</v>
          </cell>
          <cell r="P488">
            <v>42460</v>
          </cell>
          <cell r="Q488">
            <v>42460</v>
          </cell>
          <cell r="R488">
            <v>42460</v>
          </cell>
          <cell r="S488">
            <v>42460</v>
          </cell>
          <cell r="T488">
            <v>42460</v>
          </cell>
          <cell r="U488">
            <v>42460</v>
          </cell>
        </row>
        <row r="489">
          <cell r="J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J490">
            <v>245000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J491">
            <v>14000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J492">
            <v>-6180</v>
          </cell>
          <cell r="L492">
            <v>129918</v>
          </cell>
          <cell r="M492">
            <v>87418</v>
          </cell>
          <cell r="N492">
            <v>132418</v>
          </cell>
          <cell r="O492">
            <v>87418</v>
          </cell>
          <cell r="P492">
            <v>135418</v>
          </cell>
          <cell r="Q492">
            <v>87418</v>
          </cell>
          <cell r="R492">
            <v>138418</v>
          </cell>
          <cell r="S492">
            <v>87418</v>
          </cell>
          <cell r="T492">
            <v>141418</v>
          </cell>
          <cell r="U492">
            <v>87418</v>
          </cell>
        </row>
        <row r="493">
          <cell r="J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J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J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J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J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J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J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J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J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J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J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J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J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J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J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J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J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J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J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J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J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J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J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J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J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J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J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J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J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J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J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J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J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J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J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J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J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C565" t="str">
            <v>All</v>
          </cell>
        </row>
        <row r="566">
          <cell r="C566" t="str">
            <v>External</v>
          </cell>
          <cell r="J566">
            <v>-2888417</v>
          </cell>
          <cell r="L566">
            <v>-3183810</v>
          </cell>
          <cell r="M566">
            <v>-5420448</v>
          </cell>
          <cell r="N566">
            <v>-938025.25</v>
          </cell>
          <cell r="O566">
            <v>-73104.820000000007</v>
          </cell>
          <cell r="P566">
            <v>-28186.770000000019</v>
          </cell>
          <cell r="Q566">
            <v>-76271.179999999993</v>
          </cell>
          <cell r="R566">
            <v>-328358.13</v>
          </cell>
          <cell r="S566">
            <v>-79447.679999999993</v>
          </cell>
          <cell r="T566">
            <v>-28539.919999999984</v>
          </cell>
          <cell r="U566">
            <v>-82634.929999999993</v>
          </cell>
        </row>
        <row r="567">
          <cell r="J567">
            <v>-2371481</v>
          </cell>
          <cell r="L567">
            <v>-16700</v>
          </cell>
          <cell r="M567">
            <v>-16700</v>
          </cell>
          <cell r="N567">
            <v>-16700</v>
          </cell>
          <cell r="O567">
            <v>-1700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J568">
            <v>-1599529</v>
          </cell>
          <cell r="L568">
            <v>-1862765</v>
          </cell>
          <cell r="M568">
            <v>-805723</v>
          </cell>
          <cell r="N568">
            <v>253428</v>
          </cell>
          <cell r="O568">
            <v>314630</v>
          </cell>
          <cell r="P568">
            <v>377806</v>
          </cell>
          <cell r="Q568">
            <v>442854</v>
          </cell>
          <cell r="R568">
            <v>509648</v>
          </cell>
          <cell r="S568">
            <v>578033</v>
          </cell>
          <cell r="T568">
            <v>647818</v>
          </cell>
          <cell r="U568">
            <v>718778</v>
          </cell>
        </row>
        <row r="569">
          <cell r="J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J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J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J574">
            <v>3980483</v>
          </cell>
          <cell r="L574">
            <v>-5558310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J575">
            <v>-182146</v>
          </cell>
          <cell r="L575">
            <v>-369.29000000000815</v>
          </cell>
          <cell r="M575">
            <v>7615.9400000000023</v>
          </cell>
          <cell r="N575">
            <v>16000.580000000016</v>
          </cell>
          <cell r="O575">
            <v>24800.599999999977</v>
          </cell>
          <cell r="P575">
            <v>34032.619999999995</v>
          </cell>
          <cell r="Q575">
            <v>42713.919999999984</v>
          </cell>
          <cell r="R575">
            <v>52862.479999999981</v>
          </cell>
          <cell r="S575">
            <v>61496.979999999981</v>
          </cell>
          <cell r="T575">
            <v>71636.859999999986</v>
          </cell>
          <cell r="U575">
            <v>84302.330000000016</v>
          </cell>
        </row>
        <row r="576">
          <cell r="J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J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J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J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J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J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J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J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J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J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J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J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J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J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J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J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J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J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J596">
            <v>-4278903</v>
          </cell>
          <cell r="L596">
            <v>-11047785.91</v>
          </cell>
          <cell r="M596">
            <v>-6000779.3799999999</v>
          </cell>
          <cell r="N596">
            <v>-470736.33</v>
          </cell>
          <cell r="O596">
            <v>428401.05999999988</v>
          </cell>
          <cell r="P596">
            <v>601166.7699999999</v>
          </cell>
          <cell r="Q596">
            <v>575249.64000000013</v>
          </cell>
          <cell r="R596">
            <v>445802.44999999995</v>
          </cell>
          <cell r="S596">
            <v>752667.32000000007</v>
          </cell>
          <cell r="T596">
            <v>996112.95</v>
          </cell>
          <cell r="U596">
            <v>896831.28</v>
          </cell>
        </row>
        <row r="597">
          <cell r="J597">
            <v>-4278903</v>
          </cell>
          <cell r="L597">
            <v>-11047785.91</v>
          </cell>
          <cell r="M597">
            <v>-6000779.3800000008</v>
          </cell>
          <cell r="N597">
            <v>-470736.33000000007</v>
          </cell>
          <cell r="O597">
            <v>428401.05999999959</v>
          </cell>
          <cell r="P597">
            <v>601166.77000000048</v>
          </cell>
          <cell r="Q597">
            <v>575249.6400000006</v>
          </cell>
          <cell r="R597">
            <v>445802.45000000112</v>
          </cell>
          <cell r="S597">
            <v>752667.3200000003</v>
          </cell>
          <cell r="T597">
            <v>996112.94999999925</v>
          </cell>
          <cell r="U597">
            <v>896831.28000000026</v>
          </cell>
        </row>
        <row r="598">
          <cell r="J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-1.1641532182693481E-9</v>
          </cell>
          <cell r="S598">
            <v>0</v>
          </cell>
          <cell r="T598">
            <v>0</v>
          </cell>
          <cell r="U598">
            <v>0</v>
          </cell>
        </row>
        <row r="604">
          <cell r="J604">
            <v>250000</v>
          </cell>
          <cell r="L604">
            <v>131127</v>
          </cell>
          <cell r="M604">
            <v>131127</v>
          </cell>
          <cell r="N604">
            <v>131127</v>
          </cell>
          <cell r="O604">
            <v>131127</v>
          </cell>
          <cell r="P604">
            <v>131127</v>
          </cell>
          <cell r="Q604">
            <v>131127</v>
          </cell>
          <cell r="R604">
            <v>131127</v>
          </cell>
          <cell r="S604">
            <v>131127</v>
          </cell>
          <cell r="T604">
            <v>131127</v>
          </cell>
          <cell r="U604">
            <v>131127</v>
          </cell>
        </row>
        <row r="605">
          <cell r="J605">
            <v>-3138417</v>
          </cell>
          <cell r="L605">
            <v>-3314937</v>
          </cell>
          <cell r="M605">
            <v>-5551575</v>
          </cell>
          <cell r="N605">
            <v>-1069152.25</v>
          </cell>
          <cell r="O605">
            <v>-204231.82</v>
          </cell>
          <cell r="P605">
            <v>-159313.77000000002</v>
          </cell>
          <cell r="Q605">
            <v>-207398.18</v>
          </cell>
          <cell r="R605">
            <v>-459485.13</v>
          </cell>
          <cell r="S605">
            <v>-210574.68</v>
          </cell>
          <cell r="T605">
            <v>-159666.91999999998</v>
          </cell>
          <cell r="U605">
            <v>-213761.93</v>
          </cell>
        </row>
        <row r="608">
          <cell r="J608">
            <v>782234</v>
          </cell>
          <cell r="L608">
            <v>826309.98999999836</v>
          </cell>
          <cell r="M608">
            <v>600571.5700000003</v>
          </cell>
          <cell r="N608">
            <v>252090.54000000004</v>
          </cell>
          <cell r="O608">
            <v>258091.75000000186</v>
          </cell>
          <cell r="P608">
            <v>254572.13999999966</v>
          </cell>
          <cell r="Q608">
            <v>259926.80999999773</v>
          </cell>
          <cell r="R608">
            <v>276639.93000000343</v>
          </cell>
          <cell r="S608">
            <v>273035.48000000603</v>
          </cell>
          <cell r="T608">
            <v>268976.55999999866</v>
          </cell>
          <cell r="U608">
            <v>290094.17999999411</v>
          </cell>
        </row>
        <row r="616">
          <cell r="C616" t="str">
            <v>end</v>
          </cell>
          <cell r="J616" t="str">
            <v>end</v>
          </cell>
          <cell r="L616" t="str">
            <v>end</v>
          </cell>
          <cell r="M616" t="str">
            <v>end</v>
          </cell>
          <cell r="N616" t="str">
            <v>end</v>
          </cell>
          <cell r="O616" t="str">
            <v>end</v>
          </cell>
          <cell r="P616" t="str">
            <v>end</v>
          </cell>
          <cell r="Q616" t="str">
            <v>end</v>
          </cell>
          <cell r="R616" t="str">
            <v>end</v>
          </cell>
          <cell r="S616" t="str">
            <v>end</v>
          </cell>
          <cell r="T616" t="str">
            <v>end</v>
          </cell>
          <cell r="U616" t="str">
            <v>end</v>
          </cell>
          <cell r="BC616" t="str">
            <v>end</v>
          </cell>
          <cell r="BD616" t="str">
            <v>end</v>
          </cell>
          <cell r="BE616" t="str">
            <v>end</v>
          </cell>
          <cell r="BF616" t="str">
            <v>end</v>
          </cell>
          <cell r="BG616" t="str">
            <v>end</v>
          </cell>
          <cell r="BH616" t="str">
            <v>end</v>
          </cell>
          <cell r="BI616" t="str">
            <v>end</v>
          </cell>
          <cell r="BJ616" t="str">
            <v>end</v>
          </cell>
          <cell r="BK616" t="str">
            <v>end</v>
          </cell>
          <cell r="BL616" t="str">
            <v>end</v>
          </cell>
          <cell r="BM616" t="str">
            <v>end</v>
          </cell>
        </row>
        <row r="617">
          <cell r="J617" t="str">
            <v xml:space="preserve"> </v>
          </cell>
          <cell r="L617" t="str">
            <v xml:space="preserve"> </v>
          </cell>
          <cell r="M617" t="str">
            <v xml:space="preserve"> </v>
          </cell>
          <cell r="N617" t="str">
            <v xml:space="preserve"> </v>
          </cell>
          <cell r="O617" t="str">
            <v xml:space="preserve"> </v>
          </cell>
          <cell r="P617" t="str">
            <v xml:space="preserve"> </v>
          </cell>
          <cell r="Q617" t="str">
            <v xml:space="preserve"> </v>
          </cell>
          <cell r="R617" t="str">
            <v xml:space="preserve"> </v>
          </cell>
          <cell r="S617" t="str">
            <v xml:space="preserve"> </v>
          </cell>
          <cell r="T617" t="str">
            <v xml:space="preserve"> </v>
          </cell>
          <cell r="U617" t="str">
            <v xml:space="preserve"> </v>
          </cell>
          <cell r="BC617" t="str">
            <v xml:space="preserve"> </v>
          </cell>
          <cell r="BD617" t="str">
            <v xml:space="preserve"> </v>
          </cell>
          <cell r="BE617" t="str">
            <v xml:space="preserve"> </v>
          </cell>
          <cell r="BF617" t="str">
            <v xml:space="preserve"> </v>
          </cell>
          <cell r="BG617" t="str">
            <v xml:space="preserve"> </v>
          </cell>
          <cell r="BH617" t="str">
            <v xml:space="preserve"> </v>
          </cell>
          <cell r="BI617" t="str">
            <v xml:space="preserve"> </v>
          </cell>
          <cell r="BJ617" t="str">
            <v xml:space="preserve"> </v>
          </cell>
          <cell r="BK617" t="str">
            <v xml:space="preserve"> </v>
          </cell>
          <cell r="BL617" t="str">
            <v xml:space="preserve"> </v>
          </cell>
          <cell r="BM617" t="str">
            <v xml:space="preserve"> </v>
          </cell>
        </row>
        <row r="618">
          <cell r="J618" t="str">
            <v xml:space="preserve"> </v>
          </cell>
          <cell r="L618" t="str">
            <v xml:space="preserve"> </v>
          </cell>
          <cell r="M618" t="str">
            <v xml:space="preserve"> </v>
          </cell>
          <cell r="N618" t="str">
            <v xml:space="preserve"> </v>
          </cell>
          <cell r="O618" t="str">
            <v xml:space="preserve"> </v>
          </cell>
          <cell r="P618" t="str">
            <v xml:space="preserve"> </v>
          </cell>
          <cell r="Q618" t="str">
            <v xml:space="preserve"> </v>
          </cell>
          <cell r="R618" t="str">
            <v xml:space="preserve"> </v>
          </cell>
          <cell r="S618" t="str">
            <v xml:space="preserve"> </v>
          </cell>
          <cell r="T618" t="str">
            <v xml:space="preserve"> </v>
          </cell>
          <cell r="U618" t="str">
            <v xml:space="preserve"> </v>
          </cell>
          <cell r="BC618" t="str">
            <v xml:space="preserve"> </v>
          </cell>
          <cell r="BD618" t="str">
            <v xml:space="preserve"> </v>
          </cell>
          <cell r="BE618" t="str">
            <v xml:space="preserve"> </v>
          </cell>
          <cell r="BF618" t="str">
            <v xml:space="preserve"> </v>
          </cell>
          <cell r="BG618" t="str">
            <v xml:space="preserve"> </v>
          </cell>
          <cell r="BH618" t="str">
            <v xml:space="preserve"> </v>
          </cell>
          <cell r="BI618" t="str">
            <v xml:space="preserve"> </v>
          </cell>
          <cell r="BJ618" t="str">
            <v xml:space="preserve"> </v>
          </cell>
          <cell r="BK618" t="str">
            <v xml:space="preserve"> </v>
          </cell>
          <cell r="BL618" t="str">
            <v xml:space="preserve"> </v>
          </cell>
          <cell r="BM618" t="str">
            <v xml:space="preserve"> </v>
          </cell>
        </row>
        <row r="619">
          <cell r="J619" t="str">
            <v xml:space="preserve"> </v>
          </cell>
          <cell r="L619" t="str">
            <v xml:space="preserve"> </v>
          </cell>
          <cell r="M619" t="str">
            <v xml:space="preserve"> </v>
          </cell>
          <cell r="N619" t="str">
            <v xml:space="preserve"> </v>
          </cell>
          <cell r="O619" t="str">
            <v xml:space="preserve"> </v>
          </cell>
          <cell r="P619" t="str">
            <v xml:space="preserve"> </v>
          </cell>
          <cell r="Q619" t="str">
            <v xml:space="preserve"> </v>
          </cell>
          <cell r="R619" t="str">
            <v xml:space="preserve"> </v>
          </cell>
          <cell r="S619" t="str">
            <v xml:space="preserve"> </v>
          </cell>
          <cell r="T619" t="str">
            <v xml:space="preserve"> </v>
          </cell>
          <cell r="U619" t="str">
            <v xml:space="preserve"> </v>
          </cell>
          <cell r="BC619" t="str">
            <v xml:space="preserve"> </v>
          </cell>
          <cell r="BD619" t="str">
            <v xml:space="preserve"> </v>
          </cell>
          <cell r="BE619" t="str">
            <v xml:space="preserve"> </v>
          </cell>
          <cell r="BF619" t="str">
            <v xml:space="preserve"> </v>
          </cell>
          <cell r="BG619" t="str">
            <v xml:space="preserve"> </v>
          </cell>
          <cell r="BH619" t="str">
            <v xml:space="preserve"> </v>
          </cell>
          <cell r="BI619" t="str">
            <v xml:space="preserve"> </v>
          </cell>
          <cell r="BJ619" t="str">
            <v xml:space="preserve"> </v>
          </cell>
          <cell r="BK619" t="str">
            <v xml:space="preserve"> </v>
          </cell>
          <cell r="BL619" t="str">
            <v xml:space="preserve"> </v>
          </cell>
          <cell r="BM619" t="str">
            <v xml:space="preserve"> </v>
          </cell>
        </row>
        <row r="620">
          <cell r="J620" t="str">
            <v xml:space="preserve"> </v>
          </cell>
          <cell r="L620" t="str">
            <v xml:space="preserve"> </v>
          </cell>
          <cell r="M620" t="str">
            <v xml:space="preserve"> </v>
          </cell>
          <cell r="N620" t="str">
            <v xml:space="preserve"> </v>
          </cell>
          <cell r="O620" t="str">
            <v xml:space="preserve"> </v>
          </cell>
          <cell r="P620" t="str">
            <v xml:space="preserve"> </v>
          </cell>
          <cell r="Q620" t="str">
            <v xml:space="preserve"> </v>
          </cell>
          <cell r="R620" t="str">
            <v xml:space="preserve"> </v>
          </cell>
          <cell r="S620" t="str">
            <v xml:space="preserve"> </v>
          </cell>
          <cell r="T620" t="str">
            <v xml:space="preserve"> </v>
          </cell>
          <cell r="U620" t="str">
            <v xml:space="preserve"> </v>
          </cell>
          <cell r="BC620" t="str">
            <v xml:space="preserve"> </v>
          </cell>
          <cell r="BD620" t="str">
            <v xml:space="preserve"> </v>
          </cell>
          <cell r="BE620" t="str">
            <v xml:space="preserve"> </v>
          </cell>
          <cell r="BF620" t="str">
            <v xml:space="preserve"> </v>
          </cell>
          <cell r="BG620" t="str">
            <v xml:space="preserve"> </v>
          </cell>
          <cell r="BH620" t="str">
            <v xml:space="preserve"> </v>
          </cell>
          <cell r="BI620" t="str">
            <v xml:space="preserve"> </v>
          </cell>
          <cell r="BJ620" t="str">
            <v xml:space="preserve"> </v>
          </cell>
          <cell r="BK620" t="str">
            <v xml:space="preserve"> </v>
          </cell>
          <cell r="BL620" t="str">
            <v xml:space="preserve"> </v>
          </cell>
          <cell r="BM620" t="str">
            <v xml:space="preserve"> </v>
          </cell>
        </row>
        <row r="621">
          <cell r="J621" t="str">
            <v xml:space="preserve"> </v>
          </cell>
          <cell r="L621" t="str">
            <v xml:space="preserve"> </v>
          </cell>
          <cell r="M621" t="str">
            <v xml:space="preserve"> </v>
          </cell>
          <cell r="N621" t="str">
            <v xml:space="preserve"> </v>
          </cell>
          <cell r="O621" t="str">
            <v xml:space="preserve"> </v>
          </cell>
          <cell r="P621" t="str">
            <v xml:space="preserve"> </v>
          </cell>
          <cell r="Q621" t="str">
            <v xml:space="preserve"> </v>
          </cell>
          <cell r="R621" t="str">
            <v xml:space="preserve"> </v>
          </cell>
          <cell r="S621" t="str">
            <v xml:space="preserve"> </v>
          </cell>
          <cell r="T621" t="str">
            <v xml:space="preserve"> </v>
          </cell>
          <cell r="U621" t="str">
            <v xml:space="preserve"> </v>
          </cell>
          <cell r="BC621" t="str">
            <v xml:space="preserve"> </v>
          </cell>
          <cell r="BD621" t="str">
            <v xml:space="preserve"> </v>
          </cell>
          <cell r="BE621" t="str">
            <v xml:space="preserve"> </v>
          </cell>
          <cell r="BF621" t="str">
            <v xml:space="preserve"> </v>
          </cell>
          <cell r="BG621" t="str">
            <v xml:space="preserve"> </v>
          </cell>
          <cell r="BH621" t="str">
            <v xml:space="preserve"> </v>
          </cell>
          <cell r="BI621" t="str">
            <v xml:space="preserve"> </v>
          </cell>
          <cell r="BJ621" t="str">
            <v xml:space="preserve"> </v>
          </cell>
          <cell r="BK621" t="str">
            <v xml:space="preserve"> </v>
          </cell>
          <cell r="BL621" t="str">
            <v xml:space="preserve"> </v>
          </cell>
          <cell r="BM621" t="str">
            <v xml:space="preserve"> </v>
          </cell>
        </row>
        <row r="622">
          <cell r="J622" t="str">
            <v xml:space="preserve"> </v>
          </cell>
          <cell r="L622" t="str">
            <v xml:space="preserve"> </v>
          </cell>
          <cell r="M622" t="str">
            <v xml:space="preserve"> </v>
          </cell>
          <cell r="N622" t="str">
            <v xml:space="preserve"> </v>
          </cell>
          <cell r="O622" t="str">
            <v xml:space="preserve"> </v>
          </cell>
          <cell r="P622" t="str">
            <v xml:space="preserve"> </v>
          </cell>
          <cell r="Q622" t="str">
            <v xml:space="preserve"> </v>
          </cell>
          <cell r="R622" t="str">
            <v xml:space="preserve"> </v>
          </cell>
          <cell r="S622" t="str">
            <v xml:space="preserve"> </v>
          </cell>
          <cell r="T622" t="str">
            <v xml:space="preserve"> </v>
          </cell>
          <cell r="U622" t="str">
            <v xml:space="preserve"> </v>
          </cell>
          <cell r="BC622" t="str">
            <v xml:space="preserve"> </v>
          </cell>
          <cell r="BD622" t="str">
            <v xml:space="preserve"> </v>
          </cell>
          <cell r="BE622" t="str">
            <v xml:space="preserve"> </v>
          </cell>
          <cell r="BF622" t="str">
            <v xml:space="preserve"> </v>
          </cell>
          <cell r="BG622" t="str">
            <v xml:space="preserve"> </v>
          </cell>
          <cell r="BH622" t="str">
            <v xml:space="preserve"> </v>
          </cell>
          <cell r="BI622" t="str">
            <v xml:space="preserve"> </v>
          </cell>
          <cell r="BJ622" t="str">
            <v xml:space="preserve"> </v>
          </cell>
          <cell r="BK622" t="str">
            <v xml:space="preserve"> </v>
          </cell>
          <cell r="BL622" t="str">
            <v xml:space="preserve"> </v>
          </cell>
          <cell r="BM622" t="str">
            <v xml:space="preserve"> </v>
          </cell>
        </row>
        <row r="623">
          <cell r="J623" t="str">
            <v xml:space="preserve"> </v>
          </cell>
          <cell r="L623" t="str">
            <v xml:space="preserve"> </v>
          </cell>
          <cell r="M623" t="str">
            <v xml:space="preserve"> </v>
          </cell>
          <cell r="N623" t="str">
            <v xml:space="preserve"> </v>
          </cell>
          <cell r="O623" t="str">
            <v xml:space="preserve"> </v>
          </cell>
          <cell r="P623" t="str">
            <v xml:space="preserve"> </v>
          </cell>
          <cell r="Q623" t="str">
            <v xml:space="preserve"> </v>
          </cell>
          <cell r="R623" t="str">
            <v xml:space="preserve"> </v>
          </cell>
          <cell r="S623" t="str">
            <v xml:space="preserve"> </v>
          </cell>
          <cell r="T623" t="str">
            <v xml:space="preserve"> </v>
          </cell>
          <cell r="U623" t="str">
            <v xml:space="preserve"> </v>
          </cell>
          <cell r="BC623" t="str">
            <v xml:space="preserve"> </v>
          </cell>
          <cell r="BD623" t="str">
            <v xml:space="preserve"> </v>
          </cell>
          <cell r="BE623" t="str">
            <v xml:space="preserve"> </v>
          </cell>
          <cell r="BF623" t="str">
            <v xml:space="preserve"> </v>
          </cell>
          <cell r="BG623" t="str">
            <v xml:space="preserve"> </v>
          </cell>
          <cell r="BH623" t="str">
            <v xml:space="preserve"> </v>
          </cell>
          <cell r="BI623" t="str">
            <v xml:space="preserve"> </v>
          </cell>
          <cell r="BJ623" t="str">
            <v xml:space="preserve"> </v>
          </cell>
          <cell r="BK623" t="str">
            <v xml:space="preserve"> </v>
          </cell>
          <cell r="BL623" t="str">
            <v xml:space="preserve"> </v>
          </cell>
          <cell r="BM623" t="str">
            <v xml:space="preserve"> </v>
          </cell>
        </row>
      </sheetData>
      <sheetData sheetId="15">
        <row r="3">
          <cell r="A3" t="str">
            <v>BUDGET SUMMARY - GENERAL FUND</v>
          </cell>
        </row>
      </sheetData>
      <sheetData sheetId="16">
        <row r="3">
          <cell r="A3" t="str">
            <v>CAPITAL EXPENDITURE SUMMARY - GENERAL FUND</v>
          </cell>
        </row>
      </sheetData>
      <sheetData sheetId="17">
        <row r="3">
          <cell r="A3" t="str">
            <v>EXPENDITURE TYPE SUMMARY - GENERAL FUND</v>
          </cell>
        </row>
      </sheetData>
      <sheetData sheetId="18">
        <row r="3">
          <cell r="A3" t="str">
            <v>BUDGET RECONCILIATION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>BUDGET TYPE SUMMARY BY LEVEL: Org. Level - Function - 20 (Domestic Waste Management)</v>
          </cell>
        </row>
      </sheetData>
      <sheetData sheetId="22">
        <row r="5">
          <cell r="B5" t="str">
            <v>BUDGET SUMMARY BY LEVEL: Org. Level - Function - 20 (Domestic Waste Management)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>
        <row r="3">
          <cell r="A3" t="str">
            <v>FINANCIAL PERFORMANCE INDICATORS - GENERAL FUND</v>
          </cell>
        </row>
      </sheetData>
      <sheetData sheetId="36">
        <row r="3">
          <cell r="A3" t="str">
            <v>CHARTS - GENERAL FUND</v>
          </cell>
        </row>
      </sheetData>
      <sheetData sheetId="37">
        <row r="29">
          <cell r="C29">
            <v>2010</v>
          </cell>
          <cell r="D29">
            <v>2011</v>
          </cell>
          <cell r="E29">
            <v>2012</v>
          </cell>
          <cell r="F29">
            <v>2013</v>
          </cell>
          <cell r="G29">
            <v>2014</v>
          </cell>
          <cell r="H29">
            <v>2015</v>
          </cell>
          <cell r="I29">
            <v>2016</v>
          </cell>
          <cell r="J29">
            <v>2017</v>
          </cell>
          <cell r="K29">
            <v>2018</v>
          </cell>
          <cell r="L29">
            <v>2019</v>
          </cell>
          <cell r="M29">
            <v>2020</v>
          </cell>
          <cell r="N29">
            <v>2021</v>
          </cell>
          <cell r="O29">
            <v>2022</v>
          </cell>
          <cell r="P29">
            <v>2023</v>
          </cell>
          <cell r="Q29">
            <v>2024</v>
          </cell>
          <cell r="R29">
            <v>2025</v>
          </cell>
          <cell r="S29">
            <v>2026</v>
          </cell>
          <cell r="T29">
            <v>2027</v>
          </cell>
          <cell r="U29">
            <v>2028</v>
          </cell>
          <cell r="V29">
            <v>2029</v>
          </cell>
          <cell r="W29">
            <v>2030</v>
          </cell>
          <cell r="X29">
            <v>2031</v>
          </cell>
          <cell r="Y29">
            <v>2032</v>
          </cell>
          <cell r="Z29">
            <v>2033</v>
          </cell>
          <cell r="AA29">
            <v>2034</v>
          </cell>
        </row>
        <row r="30">
          <cell r="G30">
            <v>51649591.079999998</v>
          </cell>
          <cell r="H30">
            <v>50246249.660000004</v>
          </cell>
          <cell r="I30">
            <v>50901141.170000017</v>
          </cell>
          <cell r="J30">
            <v>53602001.859999999</v>
          </cell>
          <cell r="K30">
            <v>55133114.839999989</v>
          </cell>
          <cell r="L30">
            <v>56933307.049999982</v>
          </cell>
          <cell r="M30">
            <v>58882072.56999997</v>
          </cell>
          <cell r="N30">
            <v>61095512.649999991</v>
          </cell>
          <cell r="O30">
            <v>63078198.240000017</v>
          </cell>
          <cell r="P30">
            <v>65375976.289999984</v>
          </cell>
          <cell r="Q30">
            <v>67849946.429999948</v>
          </cell>
        </row>
        <row r="32">
          <cell r="G32">
            <v>51649591.079999998</v>
          </cell>
          <cell r="H32">
            <v>50246249.660000004</v>
          </cell>
          <cell r="I32">
            <v>50901141.170000017</v>
          </cell>
          <cell r="J32">
            <v>53602001.859999999</v>
          </cell>
          <cell r="K32">
            <v>55133114.839999989</v>
          </cell>
          <cell r="L32">
            <v>56933307.049999982</v>
          </cell>
          <cell r="M32">
            <v>58882072.56999997</v>
          </cell>
          <cell r="N32">
            <v>61095512.649999991</v>
          </cell>
          <cell r="O32">
            <v>63078198.240000017</v>
          </cell>
          <cell r="P32">
            <v>65375976.289999984</v>
          </cell>
          <cell r="Q32">
            <v>67849946.429999948</v>
          </cell>
        </row>
        <row r="36">
          <cell r="C36">
            <v>34930000</v>
          </cell>
          <cell r="D36">
            <v>40340000</v>
          </cell>
          <cell r="E36">
            <v>42744000</v>
          </cell>
          <cell r="F36">
            <v>44897000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51649591.079999998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50246249.660000004</v>
          </cell>
          <cell r="I40">
            <v>50901141.170000017</v>
          </cell>
          <cell r="J40">
            <v>53602001.859999999</v>
          </cell>
          <cell r="K40">
            <v>55133114.839999989</v>
          </cell>
          <cell r="L40">
            <v>56933307.049999982</v>
          </cell>
          <cell r="M40">
            <v>58882072.56999997</v>
          </cell>
          <cell r="N40">
            <v>61095512.649999991</v>
          </cell>
          <cell r="O40">
            <v>63078198.240000017</v>
          </cell>
          <cell r="P40">
            <v>65375976.289999984</v>
          </cell>
          <cell r="Q40">
            <v>67849946.429999948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68438164.737636328</v>
          </cell>
          <cell r="S43">
            <v>70227145.044818148</v>
          </cell>
          <cell r="T43">
            <v>72016125.351999968</v>
          </cell>
          <cell r="U43">
            <v>73805105.659181774</v>
          </cell>
          <cell r="V43">
            <v>75594085.966363594</v>
          </cell>
          <cell r="W43">
            <v>77383066.273545414</v>
          </cell>
          <cell r="X43">
            <v>79172046.58072722</v>
          </cell>
          <cell r="Y43">
            <v>80961026.887909025</v>
          </cell>
          <cell r="Z43">
            <v>82750007.19509086</v>
          </cell>
          <cell r="AA43">
            <v>84538987.502272666</v>
          </cell>
        </row>
      </sheetData>
      <sheetData sheetId="38" refreshError="1"/>
      <sheetData sheetId="39">
        <row r="2">
          <cell r="P2" t="b">
            <v>1</v>
          </cell>
          <cell r="Q2" t="b">
            <v>0</v>
          </cell>
        </row>
      </sheetData>
      <sheetData sheetId="40">
        <row r="4">
          <cell r="A4" t="str">
            <v>Scenario: Option 2 - "Stabilise" (8.5%pa x 4 yrs)</v>
          </cell>
        </row>
      </sheetData>
      <sheetData sheetId="41">
        <row r="3">
          <cell r="A3" t="str">
            <v>DEVELOPER CONTRIBUTIONS - SUMMARY - GENERAL FUND</v>
          </cell>
        </row>
      </sheetData>
      <sheetData sheetId="42">
        <row r="6">
          <cell r="A6" t="str">
            <v>Plan No.</v>
          </cell>
        </row>
        <row r="7">
          <cell r="A7" t="str">
            <v>1993</v>
          </cell>
          <cell r="B7" t="str">
            <v>1993 Contribution Plan</v>
          </cell>
        </row>
        <row r="8">
          <cell r="A8" t="str">
            <v>2000</v>
          </cell>
          <cell r="B8" t="str">
            <v>2000 Contribution Plan</v>
          </cell>
        </row>
        <row r="9">
          <cell r="A9" t="str">
            <v>2005</v>
          </cell>
          <cell r="B9" t="str">
            <v>2005 Contribution Plan</v>
          </cell>
        </row>
        <row r="10">
          <cell r="A10" t="str">
            <v>93F</v>
          </cell>
          <cell r="B10" t="str">
            <v>S93F Planning Agreements</v>
          </cell>
        </row>
        <row r="11">
          <cell r="A11" t="str">
            <v>94A</v>
          </cell>
          <cell r="B11" t="str">
            <v>S94A Levies</v>
          </cell>
        </row>
        <row r="12">
          <cell r="A12" t="str">
            <v>NUP</v>
          </cell>
          <cell r="B12" t="str">
            <v>Not under Plan</v>
          </cell>
        </row>
      </sheetData>
      <sheetData sheetId="43" refreshError="1"/>
      <sheetData sheetId="44" refreshError="1"/>
      <sheetData sheetId="45">
        <row r="5">
          <cell r="B5" t="str">
            <v>1993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5">
          <cell r="B5" t="str">
            <v>NUP</v>
          </cell>
        </row>
      </sheetData>
      <sheetData sheetId="53" refreshError="1"/>
      <sheetData sheetId="54" refreshError="1"/>
      <sheetData sheetId="55" refreshError="1"/>
      <sheetData sheetId="56">
        <row r="3">
          <cell r="A3" t="str">
            <v>CAPITAL WORKS - SUMMARY - GENERAL FUND</v>
          </cell>
        </row>
      </sheetData>
      <sheetData sheetId="57">
        <row r="7">
          <cell r="A7" t="str">
            <v>CAPITAL WORKS - PROGRAM - GENERAL FUND</v>
          </cell>
        </row>
      </sheetData>
      <sheetData sheetId="58">
        <row r="3">
          <cell r="A3" t="str">
            <v>MAJOR PROJECTS - SUMMARY - GENERAL FUND</v>
          </cell>
        </row>
      </sheetData>
      <sheetData sheetId="59">
        <row r="7">
          <cell r="A7" t="str">
            <v>MAJOR PROJECTS - PROGRAM - GENERAL FUND</v>
          </cell>
        </row>
      </sheetData>
      <sheetData sheetId="60">
        <row r="3">
          <cell r="A3" t="str">
            <v>REAL ESTATE DEVELOPMENT - SUMMARY - GENERAL FUND</v>
          </cell>
        </row>
      </sheetData>
      <sheetData sheetId="61" refreshError="1"/>
      <sheetData sheetId="62" refreshError="1"/>
      <sheetData sheetId="63">
        <row r="5">
          <cell r="A5">
            <v>1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>
        <row r="5">
          <cell r="A5" t="str">
            <v>&lt;Enter Project ID here…&gt;</v>
          </cell>
        </row>
      </sheetData>
      <sheetData sheetId="69">
        <row r="3">
          <cell r="A3" t="str">
            <v>INFRASTRUCTURE, PROPERTY, PLANT &amp; EQUIPMENT - OTHER MOVEMENTS - GENERAL FUND</v>
          </cell>
        </row>
      </sheetData>
      <sheetData sheetId="70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71">
        <row r="1">
          <cell r="BT1" t="str">
            <v>2013/14</v>
          </cell>
        </row>
        <row r="2">
          <cell r="BT2" t="str">
            <v>2014/15</v>
          </cell>
        </row>
        <row r="3">
          <cell r="A3" t="str">
            <v>LOANS (EXTERNAL) - GENERAL FUND</v>
          </cell>
          <cell r="BT3" t="str">
            <v>2015/16</v>
          </cell>
        </row>
        <row r="4">
          <cell r="BT4" t="str">
            <v>2016/17</v>
          </cell>
        </row>
        <row r="5">
          <cell r="BT5" t="str">
            <v>2017/18</v>
          </cell>
        </row>
        <row r="6">
          <cell r="BT6" t="str">
            <v>2018/19</v>
          </cell>
        </row>
        <row r="7">
          <cell r="BT7" t="str">
            <v>2019/20</v>
          </cell>
        </row>
        <row r="8">
          <cell r="BT8" t="str">
            <v>2020/21</v>
          </cell>
        </row>
        <row r="9">
          <cell r="BT9" t="str">
            <v>2021/22</v>
          </cell>
        </row>
        <row r="10">
          <cell r="BT10" t="str">
            <v>2022/23</v>
          </cell>
        </row>
        <row r="11">
          <cell r="BT11" t="str">
            <v>2023/24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72">
        <row r="3">
          <cell r="A3" t="str">
            <v>LOANS PAYABLE (INTERNAL) - GENERAL FUND</v>
          </cell>
        </row>
      </sheetData>
      <sheetData sheetId="73">
        <row r="3">
          <cell r="A3" t="str">
            <v>LOANS RECEIVABLE (INTERNAL) - GENERAL FUND</v>
          </cell>
        </row>
      </sheetData>
      <sheetData sheetId="74">
        <row r="3">
          <cell r="A3" t="str">
            <v>FINANCE LEASES - GENERAL FUND</v>
          </cell>
        </row>
      </sheetData>
      <sheetData sheetId="75">
        <row r="5">
          <cell r="B5" t="str">
            <v>INTERNAL RESERVES - GENERAL FUND</v>
          </cell>
        </row>
        <row r="131">
          <cell r="B131">
            <v>41982.869988425926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Specific Purpose Unexpended Loans-General</v>
          </cell>
        </row>
        <row r="811">
          <cell r="B811" t="str">
            <v>External - Stormwater Management</v>
          </cell>
        </row>
        <row r="812">
          <cell r="B812" t="str">
            <v>External - Other Contributions</v>
          </cell>
        </row>
        <row r="813">
          <cell r="B813" t="str">
            <v>External - z_unallocated external</v>
          </cell>
        </row>
        <row r="814">
          <cell r="B814" t="str">
            <v>Internal - Library</v>
          </cell>
        </row>
        <row r="815">
          <cell r="B815" t="str">
            <v>Internal - Recreation</v>
          </cell>
        </row>
        <row r="816">
          <cell r="B816" t="str">
            <v>Internal - Sportsgrounds</v>
          </cell>
        </row>
        <row r="817">
          <cell r="B817" t="str">
            <v xml:space="preserve">Internal - Effluent Disposal </v>
          </cell>
        </row>
        <row r="818">
          <cell r="B818" t="str">
            <v>Internal - Animal Management</v>
          </cell>
        </row>
        <row r="819">
          <cell r="B819" t="str">
            <v>Internal - Legal Claims</v>
          </cell>
        </row>
        <row r="820">
          <cell r="B820" t="str">
            <v>Internal - Asset Maintenance</v>
          </cell>
        </row>
        <row r="821">
          <cell r="B821" t="str">
            <v>Internal - Golf Club Maintenance</v>
          </cell>
        </row>
        <row r="822">
          <cell r="B822" t="str">
            <v>Internal - Plant Replacement</v>
          </cell>
        </row>
        <row r="823">
          <cell r="B823" t="str">
            <v>Internal - Investments</v>
          </cell>
        </row>
        <row r="824">
          <cell r="B824" t="str">
            <v>Internal - Swimming Pool</v>
          </cell>
        </row>
        <row r="825">
          <cell r="B825" t="str">
            <v xml:space="preserve">Internal - Vehicle </v>
          </cell>
        </row>
        <row r="826">
          <cell r="B826" t="str">
            <v>Internal - Information Technology</v>
          </cell>
        </row>
        <row r="827">
          <cell r="B827" t="str">
            <v>Internal - Employee Leave Entitlements</v>
          </cell>
        </row>
        <row r="828">
          <cell r="B828" t="str">
            <v>Internal - Risk Management (Insurance)</v>
          </cell>
        </row>
        <row r="829">
          <cell r="B829" t="str">
            <v>Internal - Organisational Development</v>
          </cell>
        </row>
        <row r="830">
          <cell r="B830" t="str">
            <v>Internal - Property</v>
          </cell>
        </row>
        <row r="831">
          <cell r="B831" t="str">
            <v>Internal - Roads</v>
          </cell>
        </row>
        <row r="832">
          <cell r="B832" t="str">
            <v>Internal - Royalties</v>
          </cell>
        </row>
        <row r="833">
          <cell r="B833" t="str">
            <v>Internal - Tourism &amp; Economic Development</v>
          </cell>
        </row>
        <row r="834">
          <cell r="B834" t="str">
            <v>Internal - Election</v>
          </cell>
        </row>
        <row r="835">
          <cell r="B835" t="str">
            <v>Internal - Special Rate Variation</v>
          </cell>
        </row>
        <row r="836">
          <cell r="B836" t="str">
            <v>Internal - Infrastructure Projects</v>
          </cell>
        </row>
        <row r="837">
          <cell r="B837" t="str">
            <v>Internal - Sustainability Savings</v>
          </cell>
        </row>
        <row r="838">
          <cell r="B838" t="str">
            <v>Internal - Sinking Fund</v>
          </cell>
        </row>
        <row r="839">
          <cell r="B839" t="str">
            <v>Internal - Growth Management Strategy</v>
          </cell>
        </row>
        <row r="840">
          <cell r="B840" t="str">
            <v>Internal - Work in Progress</v>
          </cell>
        </row>
        <row r="841">
          <cell r="B841" t="str">
            <v>Internal - z_unallocated internal</v>
          </cell>
        </row>
      </sheetData>
      <sheetData sheetId="76">
        <row r="4">
          <cell r="B4" t="str">
            <v>EXTERNAL RESERVES - GENERAL FUND</v>
          </cell>
        </row>
      </sheetData>
      <sheetData sheetId="77" refreshError="1"/>
      <sheetData sheetId="78" refreshError="1"/>
      <sheetData sheetId="79">
        <row r="3">
          <cell r="A3" t="str">
            <v>Global income and expenditure changes - General Fund</v>
          </cell>
        </row>
        <row r="5">
          <cell r="D5" t="str">
            <v>2014/15</v>
          </cell>
          <cell r="E5" t="str">
            <v>2015/16</v>
          </cell>
          <cell r="F5" t="str">
            <v>2016/17</v>
          </cell>
          <cell r="G5" t="str">
            <v>2017/18</v>
          </cell>
          <cell r="H5" t="str">
            <v>2018/19</v>
          </cell>
          <cell r="I5" t="str">
            <v>2019/20</v>
          </cell>
          <cell r="J5" t="str">
            <v>2020/21</v>
          </cell>
          <cell r="K5" t="str">
            <v>2021/22</v>
          </cell>
          <cell r="L5" t="str">
            <v>2022/23</v>
          </cell>
          <cell r="M5" t="str">
            <v>2023/24</v>
          </cell>
        </row>
      </sheetData>
      <sheetData sheetId="80">
        <row r="3">
          <cell r="A3" t="str">
            <v xml:space="preserve">Population changes and impact on income and expenditure </v>
          </cell>
        </row>
        <row r="7">
          <cell r="N7" t="str">
            <v>2014/15</v>
          </cell>
          <cell r="O7" t="str">
            <v>2015/16</v>
          </cell>
          <cell r="P7" t="str">
            <v>2016/17</v>
          </cell>
          <cell r="Q7" t="str">
            <v>2017/18</v>
          </cell>
          <cell r="R7" t="str">
            <v>2018/19</v>
          </cell>
          <cell r="S7" t="str">
            <v>2019/20</v>
          </cell>
          <cell r="T7" t="str">
            <v>2020/21</v>
          </cell>
          <cell r="U7" t="str">
            <v>2021/22</v>
          </cell>
          <cell r="V7" t="str">
            <v>2022/23</v>
          </cell>
          <cell r="W7" t="str">
            <v>2023/24</v>
          </cell>
        </row>
      </sheetData>
      <sheetData sheetId="81">
        <row r="1">
          <cell r="A1" t="str">
            <v>General Ledger Table</v>
          </cell>
        </row>
        <row r="6">
          <cell r="R6" t="str">
            <v>Master</v>
          </cell>
          <cell r="S6" t="str">
            <v>Sub</v>
          </cell>
          <cell r="T6" t="str">
            <v>Activity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>
        <row r="6">
          <cell r="B6" t="str">
            <v>Mapping Component</v>
          </cell>
        </row>
      </sheetData>
      <sheetData sheetId="87">
        <row r="6">
          <cell r="B6" t="str">
            <v>Mapping Component</v>
          </cell>
        </row>
      </sheetData>
      <sheetData sheetId="88">
        <row r="6">
          <cell r="B6" t="str">
            <v>Mapping Component</v>
          </cell>
        </row>
      </sheetData>
      <sheetData sheetId="89">
        <row r="6">
          <cell r="B6" t="str">
            <v>Mapping Component</v>
          </cell>
        </row>
      </sheetData>
      <sheetData sheetId="90" refreshError="1"/>
      <sheetData sheetId="91" refreshError="1"/>
      <sheetData sheetId="92">
        <row r="22">
          <cell r="H22">
            <v>1</v>
          </cell>
        </row>
      </sheetData>
      <sheetData sheetId="93">
        <row r="5">
          <cell r="A5" t="str">
            <v>Full GL String</v>
          </cell>
          <cell r="E5" t="str">
            <v>Function</v>
          </cell>
          <cell r="F5" t="str">
            <v>Manager</v>
          </cell>
          <cell r="G5" t="str">
            <v>Directorate</v>
          </cell>
          <cell r="H5" t="str">
            <v/>
          </cell>
          <cell r="I5" t="str">
            <v/>
          </cell>
          <cell r="J5" t="str">
            <v/>
          </cell>
          <cell r="L5" t="str">
            <v>CSP Strategic Areas</v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4">
        <row r="5">
          <cell r="A5" t="str">
            <v>Full GL String</v>
          </cell>
        </row>
      </sheetData>
      <sheetData sheetId="95">
        <row r="1">
          <cell r="A1" t="str">
            <v>LTFP Data Integrity Check Result</v>
          </cell>
        </row>
      </sheetData>
      <sheetData sheetId="96">
        <row r="2">
          <cell r="B2" t="str">
            <v>Function</v>
          </cell>
          <cell r="E2" t="str">
            <v>Manager</v>
          </cell>
          <cell r="H2" t="str">
            <v>Directorate</v>
          </cell>
        </row>
        <row r="5">
          <cell r="A5" t="str">
            <v>Code Level 1</v>
          </cell>
        </row>
      </sheetData>
      <sheetData sheetId="97">
        <row r="2">
          <cell r="B2" t="str">
            <v>CSP Strategic Areas</v>
          </cell>
        </row>
        <row r="5">
          <cell r="A5" t="str">
            <v>Code Function 1</v>
          </cell>
        </row>
      </sheetData>
      <sheetData sheetId="98">
        <row r="1">
          <cell r="B1" t="str">
            <v>HIDE SHEET</v>
          </cell>
        </row>
      </sheetData>
      <sheetData sheetId="99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100">
        <row r="11">
          <cell r="D11" t="str">
            <v xml:space="preserve">Start Section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11">
          <cell r="D11" t="str">
            <v xml:space="preserve">Start Section 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11">
          <cell r="D11" t="str">
            <v xml:space="preserve">Start Section 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>
        <row r="11">
          <cell r="D11" t="str">
            <v xml:space="preserve">Start Section </v>
          </cell>
        </row>
      </sheetData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11">
          <cell r="D11" t="str">
            <v xml:space="preserve">Start Section 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Summary 2"/>
      <sheetName val="Cap Exp Summary"/>
      <sheetName val="Exp Type Summary"/>
      <sheetName val="Budget Reconciliation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S94 - Plan 2"/>
      <sheetName val="S94 - Plan 3"/>
      <sheetName val="S94 - Plan 4"/>
      <sheetName val="S94 - Plan 5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 refreshError="1"/>
      <sheetData sheetId="1" refreshError="1"/>
      <sheetData sheetId="2">
        <row r="11">
          <cell r="E11" t="str">
            <v>Option 3 - "Improve" (10.8%pa SRV x 4 yrs)</v>
          </cell>
        </row>
        <row r="13">
          <cell r="E13" t="str">
            <v>General Fund</v>
          </cell>
        </row>
        <row r="27">
          <cell r="K27">
            <v>1</v>
          </cell>
        </row>
      </sheetData>
      <sheetData sheetId="3">
        <row r="5">
          <cell r="E5">
            <v>2014</v>
          </cell>
        </row>
      </sheetData>
      <sheetData sheetId="4"/>
      <sheetData sheetId="5">
        <row r="3">
          <cell r="B3" t="str">
            <v>INCOME STATEMENT - GENERAL FUND</v>
          </cell>
        </row>
      </sheetData>
      <sheetData sheetId="6">
        <row r="3">
          <cell r="A3" t="str">
            <v>BALANCE SHEET - GENERAL FUND</v>
          </cell>
        </row>
      </sheetData>
      <sheetData sheetId="7">
        <row r="3">
          <cell r="A3" t="str">
            <v>BALANCE SHEET - GENERAL FUND - WORKINGS</v>
          </cell>
        </row>
      </sheetData>
      <sheetData sheetId="8">
        <row r="3">
          <cell r="A3" t="str">
            <v>Target % for Balance sheet amounts &amp; ratios - General Fund</v>
          </cell>
        </row>
      </sheetData>
      <sheetData sheetId="9"/>
      <sheetData sheetId="10">
        <row r="3">
          <cell r="A3" t="str">
            <v>CASH FLOW - GENERAL FUND - WORKINGS</v>
          </cell>
        </row>
      </sheetData>
      <sheetData sheetId="11">
        <row r="3">
          <cell r="A3" t="str">
            <v>EQUITY STATEMENT - GENERAL FUND</v>
          </cell>
        </row>
      </sheetData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1">
          <cell r="C1" t="str">
            <v>hide</v>
          </cell>
          <cell r="BC1" t="str">
            <v>hide</v>
          </cell>
          <cell r="BD1" t="str">
            <v>hide</v>
          </cell>
          <cell r="BE1" t="str">
            <v>hide</v>
          </cell>
          <cell r="BF1" t="str">
            <v>hide</v>
          </cell>
          <cell r="BG1" t="str">
            <v>hide</v>
          </cell>
          <cell r="BH1" t="str">
            <v>hide</v>
          </cell>
          <cell r="BI1" t="str">
            <v>hide</v>
          </cell>
          <cell r="BJ1" t="str">
            <v>hide</v>
          </cell>
          <cell r="BK1" t="str">
            <v>hide</v>
          </cell>
          <cell r="BL1" t="str">
            <v>hide</v>
          </cell>
          <cell r="BM1" t="str">
            <v>hide</v>
          </cell>
        </row>
        <row r="4">
          <cell r="D4" t="str">
            <v>SUMMARY OF BUDGET OF ALL G/L ACCOUNTS - GENERAL FUND</v>
          </cell>
          <cell r="BC4" t="str">
            <v>non-cash</v>
          </cell>
        </row>
        <row r="5">
          <cell r="J5" t="str">
            <v>Current Year</v>
          </cell>
          <cell r="L5" t="str">
            <v>Projected Years</v>
          </cell>
          <cell r="BC5" t="str">
            <v>2013/14</v>
          </cell>
          <cell r="BD5" t="str">
            <v>2014/15</v>
          </cell>
          <cell r="BE5" t="str">
            <v>2015/16</v>
          </cell>
          <cell r="BF5" t="str">
            <v>2016/17</v>
          </cell>
          <cell r="BG5" t="str">
            <v>2017/18</v>
          </cell>
          <cell r="BH5" t="str">
            <v>2018/19</v>
          </cell>
          <cell r="BI5" t="str">
            <v>2019/20</v>
          </cell>
          <cell r="BJ5" t="str">
            <v>2020/21</v>
          </cell>
          <cell r="BK5" t="str">
            <v>2021/22</v>
          </cell>
          <cell r="BL5" t="str">
            <v>2022/23</v>
          </cell>
          <cell r="BM5" t="str">
            <v>2023/24</v>
          </cell>
        </row>
        <row r="6">
          <cell r="J6" t="str">
            <v>2013/14</v>
          </cell>
          <cell r="L6" t="str">
            <v>2014/15</v>
          </cell>
          <cell r="M6" t="str">
            <v>2015/16</v>
          </cell>
          <cell r="N6" t="str">
            <v>2016/17</v>
          </cell>
          <cell r="O6" t="str">
            <v>2017/18</v>
          </cell>
          <cell r="P6" t="str">
            <v>2018/19</v>
          </cell>
          <cell r="Q6" t="str">
            <v>2019/20</v>
          </cell>
          <cell r="R6" t="str">
            <v>2020/21</v>
          </cell>
          <cell r="S6" t="str">
            <v>2021/22</v>
          </cell>
          <cell r="T6" t="str">
            <v>2022/23</v>
          </cell>
          <cell r="U6" t="str">
            <v>2023/24</v>
          </cell>
        </row>
        <row r="7">
          <cell r="J7" t="str">
            <v>$</v>
          </cell>
          <cell r="L7" t="str">
            <v>$</v>
          </cell>
          <cell r="M7" t="str">
            <v>$</v>
          </cell>
          <cell r="N7" t="str">
            <v>$</v>
          </cell>
          <cell r="O7" t="str">
            <v>$</v>
          </cell>
          <cell r="P7" t="str">
            <v>$</v>
          </cell>
          <cell r="Q7" t="str">
            <v>$</v>
          </cell>
          <cell r="R7" t="str">
            <v>$</v>
          </cell>
          <cell r="S7" t="str">
            <v>$</v>
          </cell>
          <cell r="T7" t="str">
            <v>$</v>
          </cell>
          <cell r="U7" t="str">
            <v>$</v>
          </cell>
        </row>
        <row r="8">
          <cell r="C8" t="str">
            <v>IS Line</v>
          </cell>
        </row>
        <row r="9">
          <cell r="C9" t="str">
            <v>Rates &amp; Annual Charges</v>
          </cell>
          <cell r="D9" t="str">
            <v>Rates - Ordinary</v>
          </cell>
          <cell r="J9">
            <v>21832219</v>
          </cell>
          <cell r="L9">
            <v>22482745</v>
          </cell>
          <cell r="M9">
            <v>25158256.02</v>
          </cell>
          <cell r="N9">
            <v>28152159.810000002</v>
          </cell>
          <cell r="O9">
            <v>31502345.850000009</v>
          </cell>
          <cell r="P9">
            <v>35251212.570000008</v>
          </cell>
          <cell r="Q9">
            <v>36696609.280000009</v>
          </cell>
          <cell r="R9">
            <v>38201270.189999998</v>
          </cell>
          <cell r="S9">
            <v>39767625.18</v>
          </cell>
          <cell r="T9">
            <v>41398203.810000002</v>
          </cell>
          <cell r="U9">
            <v>43095639.369999997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C10" t="str">
            <v>Rates &amp; Annual Charges</v>
          </cell>
          <cell r="D10" t="str">
            <v>Rates - Special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C11" t="str">
            <v>Rates &amp; Annual Charges</v>
          </cell>
          <cell r="D11" t="str">
            <v>Rates - Special Variation</v>
          </cell>
          <cell r="J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C12" t="str">
            <v>Rates &amp; Annual Charges</v>
          </cell>
          <cell r="D12" t="str">
            <v>Annual Charges</v>
          </cell>
          <cell r="J12">
            <v>6297543</v>
          </cell>
          <cell r="L12">
            <v>6966044.1200000001</v>
          </cell>
          <cell r="M12">
            <v>7244685.8899999997</v>
          </cell>
          <cell r="N12">
            <v>7534473.3299999991</v>
          </cell>
          <cell r="O12">
            <v>7835852.2700000005</v>
          </cell>
          <cell r="P12">
            <v>8149286.3600000003</v>
          </cell>
          <cell r="Q12">
            <v>8475257.8200000022</v>
          </cell>
          <cell r="R12">
            <v>8814268.1500000004</v>
          </cell>
          <cell r="S12">
            <v>9166838.879999999</v>
          </cell>
          <cell r="T12">
            <v>9533512.4399999995</v>
          </cell>
          <cell r="U12">
            <v>9914852.9399999995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C13" t="str">
            <v>User Charges &amp; Fees</v>
          </cell>
          <cell r="D13" t="str">
            <v>User Charges - Specific</v>
          </cell>
          <cell r="J13">
            <v>114685</v>
          </cell>
          <cell r="L13">
            <v>123050</v>
          </cell>
          <cell r="M13">
            <v>128771.82</v>
          </cell>
          <cell r="N13">
            <v>134759.71000000002</v>
          </cell>
          <cell r="O13">
            <v>141026.02999999997</v>
          </cell>
          <cell r="P13">
            <v>147583.73000000001</v>
          </cell>
          <cell r="Q13">
            <v>154446.38000000003</v>
          </cell>
          <cell r="R13">
            <v>161628.12</v>
          </cell>
          <cell r="S13">
            <v>169143.84</v>
          </cell>
          <cell r="T13">
            <v>177009.03</v>
          </cell>
          <cell r="U13">
            <v>185239.94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C14" t="str">
            <v>User Charges &amp; Fees</v>
          </cell>
          <cell r="D14" t="str">
            <v>Fees &amp; Charges - Statutory &amp; Regulatory</v>
          </cell>
          <cell r="J14">
            <v>2141956</v>
          </cell>
          <cell r="L14">
            <v>1783749</v>
          </cell>
          <cell r="M14">
            <v>1860932.59</v>
          </cell>
          <cell r="N14">
            <v>1779297.6099999999</v>
          </cell>
          <cell r="O14">
            <v>1896945.0500000005</v>
          </cell>
          <cell r="P14">
            <v>1884980.7200000004</v>
          </cell>
          <cell r="Q14">
            <v>1941515.2400000002</v>
          </cell>
          <cell r="R14">
            <v>2166664.4600000009</v>
          </cell>
          <cell r="S14">
            <v>2058549.43</v>
          </cell>
          <cell r="T14">
            <v>2118297.0000000005</v>
          </cell>
          <cell r="U14">
            <v>2186039.7999999998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C15" t="str">
            <v>User Charges &amp; Fees</v>
          </cell>
          <cell r="D15" t="str">
            <v>Fees &amp; Charges - Other</v>
          </cell>
          <cell r="J15">
            <v>2271789</v>
          </cell>
          <cell r="L15">
            <v>2090827.4000000001</v>
          </cell>
          <cell r="M15">
            <v>2127198.2599999998</v>
          </cell>
          <cell r="N15">
            <v>2254698.6399999992</v>
          </cell>
          <cell r="O15">
            <v>2295996.2400000002</v>
          </cell>
          <cell r="P15">
            <v>2434266.5199999991</v>
          </cell>
          <cell r="Q15">
            <v>2480692.8899999997</v>
          </cell>
          <cell r="R15">
            <v>2630467.399999999</v>
          </cell>
          <cell r="S15">
            <v>2682791.0000000005</v>
          </cell>
          <cell r="T15">
            <v>2844873.8899999978</v>
          </cell>
          <cell r="U15">
            <v>2903935.95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C16" t="str">
            <v>Interest &amp; Investment Revenue</v>
          </cell>
          <cell r="D16" t="str">
            <v>Interest &amp; Investment Revenues - o/s Rates &amp; Annual Charges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C17" t="str">
            <v>Interest &amp; Investment Revenue</v>
          </cell>
          <cell r="D17" t="str">
            <v>Interest &amp; Investment Revenues - Investments</v>
          </cell>
          <cell r="J17">
            <v>1360820</v>
          </cell>
          <cell r="L17">
            <v>1192000</v>
          </cell>
          <cell r="M17">
            <v>1145090</v>
          </cell>
          <cell r="N17">
            <v>1158185.1399999999</v>
          </cell>
          <cell r="O17">
            <v>1194638.8400000001</v>
          </cell>
          <cell r="P17">
            <v>1110951.6200000001</v>
          </cell>
          <cell r="Q17">
            <v>1212290.6499999999</v>
          </cell>
          <cell r="R17">
            <v>1269656.4600000002</v>
          </cell>
          <cell r="S17">
            <v>1291049.5900000001</v>
          </cell>
          <cell r="T17">
            <v>1308470.5799999998</v>
          </cell>
          <cell r="U17">
            <v>1345919.99</v>
          </cell>
          <cell r="BC17">
            <v>250000</v>
          </cell>
          <cell r="BD17">
            <v>87418</v>
          </cell>
          <cell r="BE17">
            <v>87418</v>
          </cell>
          <cell r="BF17">
            <v>87418</v>
          </cell>
          <cell r="BG17">
            <v>87418</v>
          </cell>
          <cell r="BH17">
            <v>87418</v>
          </cell>
          <cell r="BI17">
            <v>87418</v>
          </cell>
          <cell r="BJ17">
            <v>87418</v>
          </cell>
          <cell r="BK17">
            <v>87418</v>
          </cell>
          <cell r="BL17">
            <v>87418</v>
          </cell>
          <cell r="BM17">
            <v>87418</v>
          </cell>
        </row>
        <row r="18">
          <cell r="C18" t="str">
            <v>Interest &amp; Investment Revenue</v>
          </cell>
          <cell r="D18" t="str">
            <v>Interest &amp; Investment Revenues - Other</v>
          </cell>
          <cell r="J18">
            <v>170410</v>
          </cell>
          <cell r="L18">
            <v>162000</v>
          </cell>
          <cell r="M18">
            <v>162000</v>
          </cell>
          <cell r="N18">
            <v>162000</v>
          </cell>
          <cell r="O18">
            <v>162000</v>
          </cell>
          <cell r="P18">
            <v>162000</v>
          </cell>
          <cell r="Q18">
            <v>162000</v>
          </cell>
          <cell r="R18">
            <v>162000</v>
          </cell>
          <cell r="S18">
            <v>162000</v>
          </cell>
          <cell r="T18">
            <v>162000</v>
          </cell>
          <cell r="U18">
            <v>162000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C19" t="str">
            <v>Other Revenues</v>
          </cell>
          <cell r="D19" t="str">
            <v>Other Revenues</v>
          </cell>
          <cell r="J19">
            <v>1359550</v>
          </cell>
          <cell r="L19">
            <v>886347.9</v>
          </cell>
          <cell r="M19">
            <v>798764.93</v>
          </cell>
          <cell r="N19">
            <v>553519.07999999984</v>
          </cell>
          <cell r="O19">
            <v>450801.4</v>
          </cell>
          <cell r="P19">
            <v>468212.98000000004</v>
          </cell>
          <cell r="Q19">
            <v>486380.62000000017</v>
          </cell>
          <cell r="R19">
            <v>505337.95999999996</v>
          </cell>
          <cell r="S19">
            <v>525120.09</v>
          </cell>
          <cell r="T19">
            <v>545763.62999999989</v>
          </cell>
          <cell r="U19">
            <v>567306.86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C20" t="str">
            <v>Grants &amp; Contributions provided for Operating Purposes</v>
          </cell>
          <cell r="D20" t="str">
            <v>Operating Grants - General Purpose (Untied)</v>
          </cell>
          <cell r="J20">
            <v>2057574</v>
          </cell>
          <cell r="L20">
            <v>3678007</v>
          </cell>
          <cell r="M20">
            <v>3788347.21</v>
          </cell>
          <cell r="N20">
            <v>3901997.63</v>
          </cell>
          <cell r="O20">
            <v>4019057.5599999996</v>
          </cell>
          <cell r="P20">
            <v>4139629.29</v>
          </cell>
          <cell r="Q20">
            <v>4263818.16</v>
          </cell>
          <cell r="R20">
            <v>4391732.71</v>
          </cell>
          <cell r="S20">
            <v>4523484.6899999995</v>
          </cell>
          <cell r="T20">
            <v>4659189.2300000004</v>
          </cell>
          <cell r="U20">
            <v>4798964.9000000004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C21" t="str">
            <v>Grants &amp; Contributions provided for Operating Purposes</v>
          </cell>
          <cell r="D21" t="str">
            <v>Operating Grants - Specific Purpose</v>
          </cell>
          <cell r="J21">
            <v>840012</v>
          </cell>
          <cell r="L21">
            <v>824271.6</v>
          </cell>
          <cell r="M21">
            <v>848999.76</v>
          </cell>
          <cell r="N21">
            <v>874469.74</v>
          </cell>
          <cell r="O21">
            <v>900703.83</v>
          </cell>
          <cell r="P21">
            <v>927724.95</v>
          </cell>
          <cell r="Q21">
            <v>955556.71</v>
          </cell>
          <cell r="R21">
            <v>984223.41999999993</v>
          </cell>
          <cell r="S21">
            <v>1013750.12</v>
          </cell>
          <cell r="T21">
            <v>1044162.64</v>
          </cell>
          <cell r="U21">
            <v>1075487.52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C22" t="str">
            <v>Grants &amp; Contributions provided for Operating Purposes</v>
          </cell>
          <cell r="D22" t="str">
            <v>Operating Contributions - General Purpose (Untied)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C23" t="str">
            <v>Grants &amp; Contributions provided for Operating Purposes</v>
          </cell>
          <cell r="D23" t="str">
            <v>Operating Contributions - Specific - Developer Contributions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C24" t="str">
            <v>Grants &amp; Contributions provided for Operating Purposes</v>
          </cell>
          <cell r="D24" t="str">
            <v>Operating Contributions - Specific - Other Contributions</v>
          </cell>
          <cell r="J24">
            <v>2376143</v>
          </cell>
          <cell r="L24">
            <v>2304408.59</v>
          </cell>
          <cell r="M24">
            <v>2316957.39</v>
          </cell>
          <cell r="N24">
            <v>2327956.3600000003</v>
          </cell>
          <cell r="O24">
            <v>2351179.79</v>
          </cell>
          <cell r="P24">
            <v>2380802.39</v>
          </cell>
          <cell r="Q24">
            <v>2410296.0699999998</v>
          </cell>
          <cell r="R24">
            <v>2443519.1100000003</v>
          </cell>
          <cell r="S24">
            <v>2479423.9399999995</v>
          </cell>
          <cell r="T24">
            <v>2518407.9599999995</v>
          </cell>
          <cell r="U24">
            <v>2557451.9300000006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C25" t="str">
            <v>Net gains from the disposal of assets</v>
          </cell>
          <cell r="D25" t="str">
            <v>Net Gains from Disposal of I,PP&amp;E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C26" t="str">
            <v>Net gains from the disposal of assets</v>
          </cell>
          <cell r="D26" t="str">
            <v>Net Gains from Disposal of Investment Property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C27" t="str">
            <v>Net gains from the disposal of assets</v>
          </cell>
          <cell r="D27" t="str">
            <v>Net Gains from Disposal of Real Estate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C28" t="str">
            <v>Net gains from the disposal of assets</v>
          </cell>
          <cell r="D28" t="str">
            <v>Net Gains from Disposal of Assets "held for sale"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C29" t="str">
            <v>Net gains from the disposal of assets</v>
          </cell>
          <cell r="D29" t="str">
            <v>Net Gains from Disposal of Intangible Assets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C30" t="str">
            <v>Net gains from the disposal of assets</v>
          </cell>
          <cell r="D30" t="str">
            <v>Net Gains from Disposal of Investments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C31" t="str">
            <v>Joint Ventures &amp; Associated Entities - Gain</v>
          </cell>
          <cell r="D31" t="str">
            <v>Gain on Share of Interest in JV's &amp; Associated Entities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J32">
            <v>40822701</v>
          </cell>
          <cell r="L32">
            <v>42493450.609999999</v>
          </cell>
          <cell r="M32">
            <v>45580003.869999997</v>
          </cell>
          <cell r="N32">
            <v>48833517.050000004</v>
          </cell>
          <cell r="O32">
            <v>52750546.860000014</v>
          </cell>
          <cell r="P32">
            <v>57056651.129999995</v>
          </cell>
          <cell r="Q32">
            <v>59238863.820000008</v>
          </cell>
          <cell r="R32">
            <v>61730767.979999997</v>
          </cell>
          <cell r="S32">
            <v>63839776.760000005</v>
          </cell>
          <cell r="T32">
            <v>66309890.210000001</v>
          </cell>
          <cell r="U32">
            <v>68792839.200000003</v>
          </cell>
          <cell r="BC32">
            <v>250000</v>
          </cell>
          <cell r="BD32">
            <v>87418</v>
          </cell>
          <cell r="BE32">
            <v>87418</v>
          </cell>
          <cell r="BF32">
            <v>87418</v>
          </cell>
          <cell r="BG32">
            <v>87418</v>
          </cell>
          <cell r="BH32">
            <v>87418</v>
          </cell>
          <cell r="BI32">
            <v>87418</v>
          </cell>
          <cell r="BJ32">
            <v>87418</v>
          </cell>
          <cell r="BK32">
            <v>87418</v>
          </cell>
          <cell r="BL32">
            <v>87418</v>
          </cell>
          <cell r="BM32">
            <v>87418</v>
          </cell>
        </row>
        <row r="35">
          <cell r="C35" t="str">
            <v>Employee Benefits &amp; On-Costs</v>
          </cell>
          <cell r="D35" t="str">
            <v>Employee Costs - Salaries</v>
          </cell>
          <cell r="J35">
            <v>14958176</v>
          </cell>
          <cell r="L35">
            <v>16077917.52</v>
          </cell>
          <cell r="M35">
            <v>17006429.410000015</v>
          </cell>
          <cell r="N35">
            <v>18256515.940000001</v>
          </cell>
          <cell r="O35">
            <v>19059642.189999994</v>
          </cell>
          <cell r="P35">
            <v>19877274.150000006</v>
          </cell>
          <cell r="Q35">
            <v>20711815.979999986</v>
          </cell>
          <cell r="R35">
            <v>21558878.370000005</v>
          </cell>
          <cell r="S35">
            <v>22468820.630000018</v>
          </cell>
          <cell r="T35">
            <v>23413032.659999985</v>
          </cell>
          <cell r="U35">
            <v>24376946.899999972</v>
          </cell>
          <cell r="BC35">
            <v>384760</v>
          </cell>
          <cell r="BD35">
            <v>398391.0199999999</v>
          </cell>
          <cell r="BE35">
            <v>413363.76</v>
          </cell>
          <cell r="BF35">
            <v>429314.29999999993</v>
          </cell>
          <cell r="BG35">
            <v>446740.77999999997</v>
          </cell>
          <cell r="BH35">
            <v>464876.47</v>
          </cell>
          <cell r="BI35">
            <v>483750.29999999993</v>
          </cell>
          <cell r="BJ35">
            <v>503392.42</v>
          </cell>
          <cell r="BK35">
            <v>523834.08000000007</v>
          </cell>
          <cell r="BL35">
            <v>545107.94999999995</v>
          </cell>
          <cell r="BM35">
            <v>567247.93999999994</v>
          </cell>
        </row>
        <row r="36">
          <cell r="C36" t="str">
            <v>Employee Benefits &amp; On-Costs</v>
          </cell>
          <cell r="D36" t="str">
            <v>Employee Costs - Casual Wages</v>
          </cell>
          <cell r="J36">
            <v>59500</v>
          </cell>
          <cell r="L36">
            <v>17510</v>
          </cell>
          <cell r="M36">
            <v>18175.38</v>
          </cell>
          <cell r="N36">
            <v>18884.22</v>
          </cell>
          <cell r="O36">
            <v>19658.47</v>
          </cell>
          <cell r="P36">
            <v>20464.47</v>
          </cell>
          <cell r="Q36">
            <v>21303.51</v>
          </cell>
          <cell r="R36">
            <v>22176.95</v>
          </cell>
          <cell r="S36">
            <v>23086.2</v>
          </cell>
          <cell r="T36">
            <v>24032.73</v>
          </cell>
          <cell r="U36">
            <v>25018.07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C37" t="str">
            <v>Employee Benefits &amp; On-Costs</v>
          </cell>
          <cell r="D37" t="str">
            <v>Employee Costs - Superannuation</v>
          </cell>
          <cell r="J37">
            <v>1494055</v>
          </cell>
          <cell r="L37">
            <v>1597176.9200000002</v>
          </cell>
          <cell r="M37">
            <v>1656918.1399999994</v>
          </cell>
          <cell r="N37">
            <v>1720560.76</v>
          </cell>
          <cell r="O37">
            <v>1790099.1999999997</v>
          </cell>
          <cell r="P37">
            <v>1862458.56</v>
          </cell>
          <cell r="Q37">
            <v>1937753.6300000006</v>
          </cell>
          <cell r="R37">
            <v>2016103.8499999994</v>
          </cell>
          <cell r="S37">
            <v>2206906.2799999993</v>
          </cell>
          <cell r="T37">
            <v>2409819.2800000003</v>
          </cell>
          <cell r="U37">
            <v>2625377.29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C38" t="str">
            <v>Employee Benefits &amp; On-Costs</v>
          </cell>
          <cell r="D38" t="str">
            <v>Employee Costs - Workers Comp</v>
          </cell>
          <cell r="J38">
            <v>540855</v>
          </cell>
          <cell r="L38">
            <v>400136.65</v>
          </cell>
          <cell r="M38">
            <v>415103.9499999999</v>
          </cell>
          <cell r="N38">
            <v>431048.69000000006</v>
          </cell>
          <cell r="O38">
            <v>448470.53</v>
          </cell>
          <cell r="P38">
            <v>466599.14999999997</v>
          </cell>
          <cell r="Q38">
            <v>485463.2900000001</v>
          </cell>
          <cell r="R38">
            <v>505092.86</v>
          </cell>
          <cell r="S38">
            <v>525518.99</v>
          </cell>
          <cell r="T38">
            <v>546774.10999999987</v>
          </cell>
          <cell r="U38">
            <v>568891.99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C39" t="str">
            <v>Employee Benefits &amp; On-Costs</v>
          </cell>
          <cell r="D39" t="str">
            <v>Employee Costs - Other</v>
          </cell>
          <cell r="J39">
            <v>648324</v>
          </cell>
          <cell r="L39">
            <v>660085</v>
          </cell>
          <cell r="M39">
            <v>676850.93</v>
          </cell>
          <cell r="N39">
            <v>694709.49</v>
          </cell>
          <cell r="O39">
            <v>714301.41</v>
          </cell>
          <cell r="P39">
            <v>734583.57</v>
          </cell>
          <cell r="Q39">
            <v>755580.94999999984</v>
          </cell>
          <cell r="R39">
            <v>777319.35999999987</v>
          </cell>
          <cell r="S39">
            <v>799825.5900000002</v>
          </cell>
          <cell r="T39">
            <v>823127.37999999989</v>
          </cell>
          <cell r="U39">
            <v>847253.57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C40" t="str">
            <v>Employee Benefits &amp; On-Costs</v>
          </cell>
          <cell r="D40" t="str">
            <v>Employee Costs - Capitalised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C41" t="str">
            <v>Borrowing Costs</v>
          </cell>
          <cell r="D41" t="str">
            <v>Borrowing Costs - Interest on Loans (External)</v>
          </cell>
          <cell r="J41">
            <v>909169</v>
          </cell>
          <cell r="L41">
            <v>1155007.21</v>
          </cell>
          <cell r="M41">
            <v>1044301.97</v>
          </cell>
          <cell r="N41">
            <v>921361.36</v>
          </cell>
          <cell r="O41">
            <v>819536.5</v>
          </cell>
          <cell r="P41">
            <v>720980.77</v>
          </cell>
          <cell r="Q41">
            <v>613232.13</v>
          </cell>
          <cell r="R41">
            <v>502701.81</v>
          </cell>
          <cell r="S41">
            <v>402046.89</v>
          </cell>
          <cell r="T41">
            <v>302397.36</v>
          </cell>
          <cell r="U41">
            <v>195651.54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C42" t="str">
            <v>Borrowing Costs</v>
          </cell>
          <cell r="D42" t="str">
            <v>Borrowing Costs - Interest on Finance Leases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C43" t="str">
            <v>Borrowing Costs</v>
          </cell>
          <cell r="D43" t="str">
            <v>Borrowing Costs - Other</v>
          </cell>
          <cell r="J43">
            <v>4000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C44" t="str">
            <v>Borrowing Costs</v>
          </cell>
          <cell r="D44" t="str">
            <v>Borrowing Costs - Capitalised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C45" t="str">
            <v>Materials &amp; Contracts</v>
          </cell>
          <cell r="D45" t="str">
            <v>Materials &amp; Contracts - Raw Materials &amp; Consumables</v>
          </cell>
          <cell r="J45">
            <v>3567149</v>
          </cell>
          <cell r="L45">
            <v>3167709</v>
          </cell>
          <cell r="M45">
            <v>3295146.5600000005</v>
          </cell>
          <cell r="N45">
            <v>3427753.1600000039</v>
          </cell>
          <cell r="O45">
            <v>3565739.0199999982</v>
          </cell>
          <cell r="P45">
            <v>3709322.929999996</v>
          </cell>
          <cell r="Q45">
            <v>3858732.6199999955</v>
          </cell>
          <cell r="R45">
            <v>4014205.0999999954</v>
          </cell>
          <cell r="S45">
            <v>4175987.2400000053</v>
          </cell>
          <cell r="T45">
            <v>4344335.7299999949</v>
          </cell>
          <cell r="U45">
            <v>4519517.4799999986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C46" t="str">
            <v>Materials &amp; Contracts</v>
          </cell>
          <cell r="D46" t="str">
            <v>Materials &amp; Contracts - Contracts</v>
          </cell>
          <cell r="J46">
            <v>14132483</v>
          </cell>
          <cell r="L46">
            <v>11919246.02</v>
          </cell>
          <cell r="M46">
            <v>11001248.49</v>
          </cell>
          <cell r="N46">
            <v>11383456.129999988</v>
          </cell>
          <cell r="O46">
            <v>11858623.169999994</v>
          </cell>
          <cell r="P46">
            <v>12280866.509999994</v>
          </cell>
          <cell r="Q46">
            <v>12815791.399999989</v>
          </cell>
          <cell r="R46">
            <v>13277429.060000001</v>
          </cell>
          <cell r="S46">
            <v>13863644.41</v>
          </cell>
          <cell r="T46">
            <v>14375134.340000009</v>
          </cell>
          <cell r="U46">
            <v>15017687.199999979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C47" t="str">
            <v>Materials &amp; Contracts</v>
          </cell>
          <cell r="D47" t="str">
            <v>Materials &amp; Contracts - Legal Expenses</v>
          </cell>
          <cell r="J47">
            <v>753606</v>
          </cell>
          <cell r="L47">
            <v>373408</v>
          </cell>
          <cell r="M47">
            <v>387645.73</v>
          </cell>
          <cell r="N47">
            <v>402437.5</v>
          </cell>
          <cell r="O47">
            <v>417805.15</v>
          </cell>
          <cell r="P47">
            <v>433771.37</v>
          </cell>
          <cell r="Q47">
            <v>450359.76</v>
          </cell>
          <cell r="R47">
            <v>467594.81000000006</v>
          </cell>
          <cell r="S47">
            <v>485502.09000000008</v>
          </cell>
          <cell r="T47">
            <v>504108.10000000009</v>
          </cell>
          <cell r="U47">
            <v>523440.43000000005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C48" t="str">
            <v>Materials &amp; Contracts</v>
          </cell>
          <cell r="D48" t="str">
            <v>Materials &amp; Contracts - Other</v>
          </cell>
          <cell r="J48">
            <v>910541</v>
          </cell>
          <cell r="L48">
            <v>1128483</v>
          </cell>
          <cell r="M48">
            <v>1157595.1200000001</v>
          </cell>
          <cell r="N48">
            <v>1205056.52</v>
          </cell>
          <cell r="O48">
            <v>1254463.8399999999</v>
          </cell>
          <cell r="P48">
            <v>1305896.8499999999</v>
          </cell>
          <cell r="Q48">
            <v>1359438.63</v>
          </cell>
          <cell r="R48">
            <v>1415175.6099999999</v>
          </cell>
          <cell r="S48">
            <v>1473197.81</v>
          </cell>
          <cell r="T48">
            <v>1533598.92</v>
          </cell>
          <cell r="U48">
            <v>1596476.47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C49" t="str">
            <v>Materials &amp; Contracts</v>
          </cell>
          <cell r="D49" t="str">
            <v>Materials &amp; Contracts - Capitalised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C50" t="str">
            <v>Depreciation &amp; Amortisation</v>
          </cell>
          <cell r="D50" t="str">
            <v>Depreciation - IPP&amp;E</v>
          </cell>
          <cell r="J50">
            <v>9900000</v>
          </cell>
          <cell r="L50">
            <v>9900000</v>
          </cell>
          <cell r="M50">
            <v>9897274</v>
          </cell>
          <cell r="N50">
            <v>9897274</v>
          </cell>
          <cell r="O50">
            <v>9897274</v>
          </cell>
          <cell r="P50">
            <v>9897274</v>
          </cell>
          <cell r="Q50">
            <v>9897274</v>
          </cell>
          <cell r="R50">
            <v>9897274</v>
          </cell>
          <cell r="S50">
            <v>9897274</v>
          </cell>
          <cell r="T50">
            <v>9897274</v>
          </cell>
          <cell r="U50">
            <v>9897274</v>
          </cell>
          <cell r="BC50">
            <v>9900000</v>
          </cell>
          <cell r="BD50">
            <v>9900000</v>
          </cell>
          <cell r="BE50">
            <v>9897274</v>
          </cell>
          <cell r="BF50">
            <v>9897274</v>
          </cell>
          <cell r="BG50">
            <v>9897274</v>
          </cell>
          <cell r="BH50">
            <v>9897274</v>
          </cell>
          <cell r="BI50">
            <v>9897274</v>
          </cell>
          <cell r="BJ50">
            <v>9897274</v>
          </cell>
          <cell r="BK50">
            <v>9897274</v>
          </cell>
          <cell r="BL50">
            <v>9897274</v>
          </cell>
          <cell r="BM50">
            <v>9897274</v>
          </cell>
        </row>
        <row r="51">
          <cell r="C51" t="str">
            <v>Depreciation &amp; Amortisation</v>
          </cell>
          <cell r="D51" t="str">
            <v>Amortisation - Intangible Assets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C52" t="str">
            <v>Depreciation &amp; Amortisation</v>
          </cell>
          <cell r="D52" t="str">
            <v>Depreciation &amp; Amortisation - Capitalised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C53" t="str">
            <v>Other Expenses</v>
          </cell>
          <cell r="D53" t="str">
            <v>Other Expenses - Insurance</v>
          </cell>
          <cell r="J53">
            <v>862788</v>
          </cell>
          <cell r="L53">
            <v>792667.1</v>
          </cell>
          <cell r="M53">
            <v>876056.9</v>
          </cell>
          <cell r="N53">
            <v>970032.6100000001</v>
          </cell>
          <cell r="O53">
            <v>1074112.95</v>
          </cell>
          <cell r="P53">
            <v>1189386.9000000001</v>
          </cell>
          <cell r="Q53">
            <v>1317060.99</v>
          </cell>
          <cell r="R53">
            <v>1458472.1400000001</v>
          </cell>
          <cell r="S53">
            <v>1615101.6500000001</v>
          </cell>
          <cell r="T53">
            <v>1788590.93</v>
          </cell>
          <cell r="U53">
            <v>1980758.81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C54" t="str">
            <v>Other Expenses</v>
          </cell>
          <cell r="D54" t="str">
            <v>Other Expenses - Utilities</v>
          </cell>
          <cell r="J54">
            <v>1206331</v>
          </cell>
          <cell r="L54">
            <v>1236678</v>
          </cell>
          <cell r="M54">
            <v>1320307.1400000004</v>
          </cell>
          <cell r="N54">
            <v>1410077.5100000005</v>
          </cell>
          <cell r="O54">
            <v>1505983.3000000003</v>
          </cell>
          <cell r="P54">
            <v>1608445.8099999991</v>
          </cell>
          <cell r="Q54">
            <v>1717915.4300000004</v>
          </cell>
          <cell r="R54">
            <v>1834873.5699999998</v>
          </cell>
          <cell r="S54">
            <v>1959834.9400000006</v>
          </cell>
          <cell r="T54">
            <v>2093349.7000000004</v>
          </cell>
          <cell r="U54">
            <v>2236006.0499999998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C55" t="str">
            <v>Other Expenses</v>
          </cell>
          <cell r="D55" t="str">
            <v>Other Expenses - Statutory &amp; Regulatory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C56" t="str">
            <v>Other Expenses</v>
          </cell>
          <cell r="D56" t="str">
            <v>Other Expenses - Other</v>
          </cell>
          <cell r="J56">
            <v>2531802</v>
          </cell>
          <cell r="L56">
            <v>2641535</v>
          </cell>
          <cell r="M56">
            <v>2743659.5100000007</v>
          </cell>
          <cell r="N56">
            <v>3109924.1300000036</v>
          </cell>
          <cell r="O56">
            <v>2960497.2200000007</v>
          </cell>
          <cell r="P56">
            <v>3075554.0599999982</v>
          </cell>
          <cell r="Q56">
            <v>3195276.7899999991</v>
          </cell>
          <cell r="R56">
            <v>3619855.1799999974</v>
          </cell>
          <cell r="S56">
            <v>3449486.9800000014</v>
          </cell>
          <cell r="T56">
            <v>3584377.6399999983</v>
          </cell>
          <cell r="U56">
            <v>3724740.8099999982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C57" t="str">
            <v>Net Losses from the Disposal of Assets</v>
          </cell>
          <cell r="D57" t="str">
            <v>Net Losses from Disposal of I,PP&amp;E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C58" t="str">
            <v>Net Losses from the Disposal of Assets</v>
          </cell>
          <cell r="D58" t="str">
            <v>Net Losses from Disposal of Investment Property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C59" t="str">
            <v>Net Losses from the Disposal of Assets</v>
          </cell>
          <cell r="D59" t="str">
            <v>Net Losses from Disposal of Real Estate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C60" t="str">
            <v>Net Losses from the Disposal of Assets</v>
          </cell>
          <cell r="D60" t="str">
            <v>Net Losses from Disposal of Assets "held for sale"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C61" t="str">
            <v>Net Losses from the Disposal of Assets</v>
          </cell>
          <cell r="D61" t="str">
            <v>Net Losses from Disposal of Intangible Assets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C62" t="str">
            <v>Net Losses from the Disposal of Assets</v>
          </cell>
          <cell r="D62" t="str">
            <v>Net Losses from Disposal of Investments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C63" t="str">
            <v>Joint Ventures &amp; Associated Entities - Loss</v>
          </cell>
          <cell r="D63" t="str">
            <v>Loss on Share of Interest in JV's &amp; Associated Entities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J64">
            <v>52478779</v>
          </cell>
          <cell r="L64">
            <v>51072559.420000002</v>
          </cell>
          <cell r="M64">
            <v>51501713.230000004</v>
          </cell>
          <cell r="N64">
            <v>53854092.019999996</v>
          </cell>
          <cell r="O64">
            <v>55391206.949999988</v>
          </cell>
          <cell r="P64">
            <v>57187879.099999987</v>
          </cell>
          <cell r="Q64">
            <v>59141999.10999997</v>
          </cell>
          <cell r="R64">
            <v>61372152.669999994</v>
          </cell>
          <cell r="S64">
            <v>63351233.700000025</v>
          </cell>
          <cell r="T64">
            <v>65644952.879999995</v>
          </cell>
          <cell r="U64">
            <v>68140040.60999994</v>
          </cell>
          <cell r="BC64">
            <v>10284760</v>
          </cell>
          <cell r="BD64">
            <v>10298391.02</v>
          </cell>
          <cell r="BE64">
            <v>10310637.76</v>
          </cell>
          <cell r="BF64">
            <v>10326588.300000001</v>
          </cell>
          <cell r="BG64">
            <v>10344014.779999999</v>
          </cell>
          <cell r="BH64">
            <v>10362150.470000001</v>
          </cell>
          <cell r="BI64">
            <v>10381024.300000001</v>
          </cell>
          <cell r="BJ64">
            <v>10400666.42</v>
          </cell>
          <cell r="BK64">
            <v>10421108.08</v>
          </cell>
          <cell r="BL64">
            <v>10442381.949999999</v>
          </cell>
          <cell r="BM64">
            <v>10464521.939999999</v>
          </cell>
        </row>
        <row r="66">
          <cell r="J66">
            <v>-11656078</v>
          </cell>
          <cell r="L66">
            <v>-8579108.8100000024</v>
          </cell>
          <cell r="M66">
            <v>-5921709.3600000069</v>
          </cell>
          <cell r="N66">
            <v>-5020574.9699999914</v>
          </cell>
          <cell r="O66">
            <v>-2640660.0899999738</v>
          </cell>
          <cell r="P66">
            <v>-131227.96999999136</v>
          </cell>
          <cell r="Q66">
            <v>96864.710000038147</v>
          </cell>
          <cell r="R66">
            <v>358615.31000000238</v>
          </cell>
          <cell r="S66">
            <v>488543.05999998003</v>
          </cell>
          <cell r="T66">
            <v>664937.33000000566</v>
          </cell>
          <cell r="U66">
            <v>652798.59000006318</v>
          </cell>
          <cell r="BC66">
            <v>-10034760</v>
          </cell>
          <cell r="BD66">
            <v>-10210973.02</v>
          </cell>
          <cell r="BE66">
            <v>-10223219.76</v>
          </cell>
          <cell r="BF66">
            <v>-10239170.300000001</v>
          </cell>
          <cell r="BG66">
            <v>-10256596.779999999</v>
          </cell>
          <cell r="BH66">
            <v>-10274732.470000001</v>
          </cell>
          <cell r="BI66">
            <v>-10293606.300000001</v>
          </cell>
          <cell r="BJ66">
            <v>-10313248.42</v>
          </cell>
          <cell r="BK66">
            <v>-10333690.08</v>
          </cell>
          <cell r="BL66">
            <v>-10354963.949999999</v>
          </cell>
          <cell r="BM66">
            <v>-10377103.939999999</v>
          </cell>
        </row>
        <row r="70">
          <cell r="C70" t="str">
            <v>Grants &amp; Contributions provided for Capital Purposes</v>
          </cell>
          <cell r="D70" t="str">
            <v>Capital Grants - Recurrent</v>
          </cell>
          <cell r="J70">
            <v>1252270</v>
          </cell>
          <cell r="L70">
            <v>1325000</v>
          </cell>
          <cell r="M70">
            <v>1247000</v>
          </cell>
          <cell r="N70">
            <v>1247000</v>
          </cell>
          <cell r="O70">
            <v>1247000</v>
          </cell>
          <cell r="P70">
            <v>1247000</v>
          </cell>
          <cell r="Q70">
            <v>1247000</v>
          </cell>
          <cell r="R70">
            <v>1247000</v>
          </cell>
          <cell r="S70">
            <v>1247000</v>
          </cell>
          <cell r="T70">
            <v>1247000</v>
          </cell>
          <cell r="U70">
            <v>1247000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C71" t="str">
            <v>Grants &amp; Contributions provided for Capital Purposes</v>
          </cell>
          <cell r="D71" t="str">
            <v>Capital Grants - Non-recurrent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C72" t="str">
            <v>Grants &amp; Contributions provided for Capital Purposes</v>
          </cell>
          <cell r="D72" t="str">
            <v>Capital Contributions - Recurrent - Developer Contributions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BC72">
            <v>75000</v>
          </cell>
          <cell r="BD72">
            <v>75000</v>
          </cell>
          <cell r="BE72">
            <v>300000</v>
          </cell>
          <cell r="BF72">
            <v>300000</v>
          </cell>
          <cell r="BG72">
            <v>300000</v>
          </cell>
          <cell r="BH72">
            <v>300000</v>
          </cell>
          <cell r="BI72">
            <v>300000</v>
          </cell>
          <cell r="BJ72">
            <v>300000</v>
          </cell>
          <cell r="BK72">
            <v>300000</v>
          </cell>
          <cell r="BL72">
            <v>300000</v>
          </cell>
          <cell r="BM72">
            <v>300000</v>
          </cell>
        </row>
        <row r="73">
          <cell r="C73" t="str">
            <v>Grants &amp; Contributions provided for Capital Purposes</v>
          </cell>
          <cell r="D73" t="str">
            <v>Capital Contributions - Non-recurrent - Developer Contributions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C74" t="str">
            <v>Grants &amp; Contributions provided for Capital Purposes</v>
          </cell>
          <cell r="D74" t="str">
            <v>Capital Contributions - Recurrent - Other Contributions</v>
          </cell>
          <cell r="J74">
            <v>1589854</v>
          </cell>
          <cell r="L74">
            <v>1187700</v>
          </cell>
          <cell r="M74">
            <v>25000</v>
          </cell>
          <cell r="N74">
            <v>25000</v>
          </cell>
          <cell r="O74">
            <v>25000</v>
          </cell>
          <cell r="P74">
            <v>25000</v>
          </cell>
          <cell r="Q74">
            <v>25000</v>
          </cell>
          <cell r="R74">
            <v>25000</v>
          </cell>
          <cell r="S74">
            <v>25000</v>
          </cell>
          <cell r="T74">
            <v>25000</v>
          </cell>
          <cell r="U74">
            <v>25000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C75" t="str">
            <v>Grants &amp; Contributions provided for Capital Purposes</v>
          </cell>
          <cell r="D75" t="str">
            <v>Capital Contributions - Non-recurrent - Other Contributions</v>
          </cell>
          <cell r="J75">
            <v>85000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C76" t="str">
            <v/>
          </cell>
          <cell r="D76" t="str">
            <v>New Loans raised - External</v>
          </cell>
          <cell r="J76">
            <v>1578355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C77" t="str">
            <v/>
          </cell>
          <cell r="D77" t="str">
            <v>Proceeds from Sale of I,PP&amp;E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C78" t="str">
            <v/>
          </cell>
          <cell r="D78" t="str">
            <v>Proceeds from Sale of Investment Property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C79" t="str">
            <v/>
          </cell>
          <cell r="D79" t="str">
            <v>Proceeds from Sale of Real Estate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C80" t="str">
            <v/>
          </cell>
          <cell r="D80" t="str">
            <v>Proceeds from Sale of assets "held for sale"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C81" t="str">
            <v/>
          </cell>
          <cell r="D81" t="str">
            <v>Proceeds from Sale of intangible assets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C82" t="str">
            <v/>
          </cell>
          <cell r="D82" t="str">
            <v>Proceeds from Sale of Investments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C83" t="str">
            <v/>
          </cell>
          <cell r="D83" t="str">
            <v>Deferred Debtor Receipt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C84" t="str">
            <v/>
          </cell>
          <cell r="D84" t="str">
            <v>Bonds &amp; Deposits Receipt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C85" t="str">
            <v/>
          </cell>
          <cell r="D85" t="str">
            <v>ELE Provision Receipt (from other Councils)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C86" t="str">
            <v/>
          </cell>
          <cell r="D86" t="str">
            <v>Other Borrowings - New raised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C87" t="str">
            <v/>
          </cell>
          <cell r="D87" t="str">
            <v>Other Provisions - Receipt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C88" t="str">
            <v/>
          </cell>
          <cell r="D88" t="str">
            <v>Distributions from JV's &amp; Associated Entities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C89" t="str">
            <v/>
          </cell>
          <cell r="D89" t="str">
            <v>Depreciation (non-cash) contra Income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C90" t="str">
            <v/>
          </cell>
          <cell r="D90" t="str">
            <v>Non-cash ELE contra Income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C91" t="str">
            <v/>
          </cell>
          <cell r="D91" t="str">
            <v>Other non-cash Expenses contra Income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J92">
            <v>4505479</v>
          </cell>
          <cell r="L92">
            <v>2512700</v>
          </cell>
          <cell r="M92">
            <v>1272000</v>
          </cell>
          <cell r="N92">
            <v>1272000</v>
          </cell>
          <cell r="O92">
            <v>1272000</v>
          </cell>
          <cell r="P92">
            <v>1272000</v>
          </cell>
          <cell r="Q92">
            <v>1272000</v>
          </cell>
          <cell r="R92">
            <v>1272000</v>
          </cell>
          <cell r="S92">
            <v>1272000</v>
          </cell>
          <cell r="T92">
            <v>1272000</v>
          </cell>
          <cell r="U92">
            <v>1272000</v>
          </cell>
          <cell r="BC92">
            <v>75000</v>
          </cell>
          <cell r="BD92">
            <v>75000</v>
          </cell>
          <cell r="BE92">
            <v>300000</v>
          </cell>
          <cell r="BF92">
            <v>300000</v>
          </cell>
          <cell r="BG92">
            <v>300000</v>
          </cell>
          <cell r="BH92">
            <v>300000</v>
          </cell>
          <cell r="BI92">
            <v>300000</v>
          </cell>
          <cell r="BJ92">
            <v>300000</v>
          </cell>
          <cell r="BK92">
            <v>300000</v>
          </cell>
          <cell r="BL92">
            <v>300000</v>
          </cell>
          <cell r="BM92">
            <v>300000</v>
          </cell>
        </row>
        <row r="95">
          <cell r="C95" t="str">
            <v/>
          </cell>
          <cell r="D95" t="str">
            <v>Loan Principal Repayments (External)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C96" t="str">
            <v/>
          </cell>
          <cell r="D96" t="str">
            <v>Finance Lease Repayments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C97" t="str">
            <v/>
          </cell>
          <cell r="D97" t="str">
            <v>Purchase of I,PP&amp;E</v>
          </cell>
          <cell r="J97">
            <v>14364779</v>
          </cell>
          <cell r="L97">
            <v>13226000</v>
          </cell>
          <cell r="M97">
            <v>9881000</v>
          </cell>
          <cell r="N97">
            <v>4125000</v>
          </cell>
          <cell r="O97">
            <v>3876000</v>
          </cell>
          <cell r="P97">
            <v>3920000</v>
          </cell>
          <cell r="Q97">
            <v>4010000</v>
          </cell>
          <cell r="R97">
            <v>4191000</v>
          </cell>
          <cell r="S97">
            <v>4214000</v>
          </cell>
          <cell r="T97">
            <v>4236000</v>
          </cell>
          <cell r="U97">
            <v>4552000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C98" t="str">
            <v/>
          </cell>
          <cell r="D98" t="str">
            <v>Purchase of Investment Property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C99" t="str">
            <v/>
          </cell>
          <cell r="D99" t="str">
            <v>Purchase of Real Estate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C100" t="str">
            <v/>
          </cell>
          <cell r="D100" t="str">
            <v>Purchase of intangible assets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C101" t="str">
            <v/>
          </cell>
          <cell r="D101" t="str">
            <v>Deferred Debtors &amp; Advances Made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C102" t="str">
            <v/>
          </cell>
          <cell r="D102" t="str">
            <v>Bonds &amp; Deposits paid out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C103" t="str">
            <v/>
          </cell>
          <cell r="D103" t="str">
            <v>ELE Provisions utilised (paid out)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C104" t="str">
            <v/>
          </cell>
          <cell r="D104" t="str">
            <v>Reinstatement Provisions utilised (paid out)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C105" t="str">
            <v/>
          </cell>
          <cell r="D105" t="str">
            <v>Other Borrowings - Repayment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C106" t="str">
            <v/>
          </cell>
          <cell r="D106" t="str">
            <v>Other Provisions - Utilised (Paid out)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C107" t="str">
            <v/>
          </cell>
          <cell r="D107" t="str">
            <v>Purchase of Interests in JV's &amp; Associated Entities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C108" t="str">
            <v/>
          </cell>
          <cell r="D108" t="str">
            <v>Contributions Paid to JV's &amp; Associated Entities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C109" t="str">
            <v/>
          </cell>
          <cell r="D109" t="str">
            <v>Distributions to Minority Interests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C110" t="str">
            <v/>
          </cell>
          <cell r="D110" t="str">
            <v>Non-cash Income contra Expense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J111">
            <v>14364779</v>
          </cell>
          <cell r="L111">
            <v>13226000</v>
          </cell>
          <cell r="M111">
            <v>9881000</v>
          </cell>
          <cell r="N111">
            <v>4125000</v>
          </cell>
          <cell r="O111">
            <v>3876000</v>
          </cell>
          <cell r="P111">
            <v>3920000</v>
          </cell>
          <cell r="Q111">
            <v>4010000</v>
          </cell>
          <cell r="R111">
            <v>4191000</v>
          </cell>
          <cell r="S111">
            <v>4214000</v>
          </cell>
          <cell r="T111">
            <v>4236000</v>
          </cell>
          <cell r="U111">
            <v>4552000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3">
          <cell r="J113">
            <v>-9859300</v>
          </cell>
          <cell r="L113">
            <v>-10713300</v>
          </cell>
          <cell r="M113">
            <v>-8609000</v>
          </cell>
          <cell r="N113">
            <v>-2853000</v>
          </cell>
          <cell r="O113">
            <v>-2604000</v>
          </cell>
          <cell r="P113">
            <v>-2648000</v>
          </cell>
          <cell r="Q113">
            <v>-2738000</v>
          </cell>
          <cell r="R113">
            <v>-2919000</v>
          </cell>
          <cell r="S113">
            <v>-2942000</v>
          </cell>
          <cell r="T113">
            <v>-2964000</v>
          </cell>
          <cell r="U113">
            <v>-3280000</v>
          </cell>
          <cell r="BC113">
            <v>75000</v>
          </cell>
          <cell r="BD113">
            <v>75000</v>
          </cell>
          <cell r="BE113">
            <v>300000</v>
          </cell>
          <cell r="BF113">
            <v>300000</v>
          </cell>
          <cell r="BG113">
            <v>300000</v>
          </cell>
          <cell r="BH113">
            <v>300000</v>
          </cell>
          <cell r="BI113">
            <v>300000</v>
          </cell>
          <cell r="BJ113">
            <v>300000</v>
          </cell>
          <cell r="BK113">
            <v>300000</v>
          </cell>
          <cell r="BL113">
            <v>300000</v>
          </cell>
          <cell r="BM113">
            <v>300000</v>
          </cell>
        </row>
        <row r="117">
          <cell r="C117" t="str">
            <v/>
          </cell>
          <cell r="J117">
            <v>19668902</v>
          </cell>
          <cell r="L117">
            <v>16438307.619999999</v>
          </cell>
          <cell r="M117">
            <v>11451006.32</v>
          </cell>
          <cell r="N117">
            <v>5857292.9100000001</v>
          </cell>
          <cell r="O117">
            <v>5073714.54</v>
          </cell>
          <cell r="P117">
            <v>5124960.8499999996</v>
          </cell>
          <cell r="Q117">
            <v>5273259.2799999993</v>
          </cell>
          <cell r="R117">
            <v>5629351.0299999993</v>
          </cell>
          <cell r="S117">
            <v>5456257.6600000001</v>
          </cell>
          <cell r="T117">
            <v>5482332.9100000001</v>
          </cell>
          <cell r="U117">
            <v>5614100.0499999998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J118">
            <v>19668902</v>
          </cell>
          <cell r="L118">
            <v>16438307.619999999</v>
          </cell>
          <cell r="M118">
            <v>11451006.32</v>
          </cell>
          <cell r="N118">
            <v>5857292.9100000001</v>
          </cell>
          <cell r="O118">
            <v>5073714.54</v>
          </cell>
          <cell r="P118">
            <v>5124960.8499999996</v>
          </cell>
          <cell r="Q118">
            <v>5273259.2799999993</v>
          </cell>
          <cell r="R118">
            <v>5629351.0299999993</v>
          </cell>
          <cell r="S118">
            <v>5456257.6600000001</v>
          </cell>
          <cell r="T118">
            <v>5482332.9100000001</v>
          </cell>
          <cell r="U118">
            <v>5614100.0499999998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21">
          <cell r="C121" t="str">
            <v/>
          </cell>
          <cell r="J121">
            <v>15389999</v>
          </cell>
          <cell r="L121">
            <v>5390521.71</v>
          </cell>
          <cell r="M121">
            <v>5450226.9399999995</v>
          </cell>
          <cell r="N121">
            <v>5386556.5800000001</v>
          </cell>
          <cell r="O121">
            <v>5502115.5999999996</v>
          </cell>
          <cell r="P121">
            <v>5726127.6200000001</v>
          </cell>
          <cell r="Q121">
            <v>5848508.9199999999</v>
          </cell>
          <cell r="R121">
            <v>6075153.4800000004</v>
          </cell>
          <cell r="S121">
            <v>6208924.9800000004</v>
          </cell>
          <cell r="T121">
            <v>6478445.8599999994</v>
          </cell>
          <cell r="U121">
            <v>6510931.3300000001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J122">
            <v>15389999</v>
          </cell>
          <cell r="L122">
            <v>5390521.71</v>
          </cell>
          <cell r="M122">
            <v>5450226.9399999995</v>
          </cell>
          <cell r="N122">
            <v>5386556.5800000001</v>
          </cell>
          <cell r="O122">
            <v>5502115.5999999996</v>
          </cell>
          <cell r="P122">
            <v>5726127.6200000001</v>
          </cell>
          <cell r="Q122">
            <v>5848508.9199999999</v>
          </cell>
          <cell r="R122">
            <v>6075153.4800000004</v>
          </cell>
          <cell r="S122">
            <v>6208924.9800000004</v>
          </cell>
          <cell r="T122">
            <v>6478445.8599999994</v>
          </cell>
          <cell r="U122">
            <v>6510931.3300000001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4">
          <cell r="J124">
            <v>4278903</v>
          </cell>
          <cell r="L124">
            <v>11047785.91</v>
          </cell>
          <cell r="M124">
            <v>6000779.3800000008</v>
          </cell>
          <cell r="N124">
            <v>470736.33000000007</v>
          </cell>
          <cell r="O124">
            <v>-428401.05999999959</v>
          </cell>
          <cell r="P124">
            <v>-601166.77000000048</v>
          </cell>
          <cell r="Q124">
            <v>-575249.6400000006</v>
          </cell>
          <cell r="R124">
            <v>-445802.45000000112</v>
          </cell>
          <cell r="S124">
            <v>-752667.3200000003</v>
          </cell>
          <cell r="T124">
            <v>-996112.94999999925</v>
          </cell>
          <cell r="U124">
            <v>-896831.28000000026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8">
          <cell r="C128" t="str">
            <v/>
          </cell>
          <cell r="D128" t="str">
            <v>Internal Loans - Interest Income (rec'd from other Funds)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C129" t="str">
            <v/>
          </cell>
          <cell r="D129" t="str">
            <v>Internal Loans - Principal Receipt (rec'd from other Funds)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C130" t="str">
            <v/>
          </cell>
          <cell r="D130" t="str">
            <v>Internal Loans - New Loan raised (rec'd from other Funds)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C131" t="str">
            <v/>
          </cell>
          <cell r="D131" t="str">
            <v>Employee On-cost Income (rec'd from other Funds)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C132" t="str">
            <v/>
          </cell>
          <cell r="D132" t="str">
            <v>Other Internal Income - Operating</v>
          </cell>
          <cell r="J132">
            <v>7682455</v>
          </cell>
          <cell r="L132">
            <v>7951308.2200000007</v>
          </cell>
          <cell r="M132">
            <v>7883430.9999999991</v>
          </cell>
          <cell r="N132">
            <v>7755480.9700000007</v>
          </cell>
          <cell r="O132">
            <v>7988684</v>
          </cell>
          <cell r="P132">
            <v>8219674.3800000008</v>
          </cell>
          <cell r="Q132">
            <v>8466280.8800000008</v>
          </cell>
          <cell r="R132">
            <v>8731628.0099999998</v>
          </cell>
          <cell r="S132">
            <v>8984407.1000000015</v>
          </cell>
          <cell r="T132">
            <v>9244925.5600000005</v>
          </cell>
          <cell r="U132">
            <v>9538685.9699999988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J133">
            <v>7682455</v>
          </cell>
          <cell r="L133">
            <v>7951308.2200000007</v>
          </cell>
          <cell r="M133">
            <v>7883430.9999999991</v>
          </cell>
          <cell r="N133">
            <v>7755480.9700000007</v>
          </cell>
          <cell r="O133">
            <v>7988684</v>
          </cell>
          <cell r="P133">
            <v>8219674.3800000008</v>
          </cell>
          <cell r="Q133">
            <v>8466280.8800000008</v>
          </cell>
          <cell r="R133">
            <v>8731628.0099999998</v>
          </cell>
          <cell r="S133">
            <v>8984407.1000000015</v>
          </cell>
          <cell r="T133">
            <v>9244925.5600000005</v>
          </cell>
          <cell r="U133">
            <v>9538685.9699999988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6">
          <cell r="C136" t="str">
            <v/>
          </cell>
          <cell r="D136" t="str">
            <v>Internal Loans - Interest Expense (paid to other Funds)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C137" t="str">
            <v/>
          </cell>
          <cell r="D137" t="str">
            <v>Internal Loans - Principal Repayment (paid to other Funds)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C138" t="str">
            <v/>
          </cell>
          <cell r="D138" t="str">
            <v>Internal Loans - New Loan provided (paid to other Funds)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C139" t="str">
            <v/>
          </cell>
          <cell r="D139" t="str">
            <v>Rates &amp; Annual Charges paid on Council owned properties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C140" t="str">
            <v/>
          </cell>
          <cell r="D140" t="str">
            <v>Employee On-cost Expense (paid to other Funds)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C141" t="str">
            <v/>
          </cell>
          <cell r="D141" t="str">
            <v>Other Internal Expenditure - Operating</v>
          </cell>
          <cell r="J141">
            <v>6900221</v>
          </cell>
          <cell r="L141">
            <v>7124998.2300000023</v>
          </cell>
          <cell r="M141">
            <v>7282859.4299999988</v>
          </cell>
          <cell r="N141">
            <v>7503390.4300000006</v>
          </cell>
          <cell r="O141">
            <v>7730592.2499999981</v>
          </cell>
          <cell r="P141">
            <v>7965102.2400000012</v>
          </cell>
          <cell r="Q141">
            <v>8206354.0700000031</v>
          </cell>
          <cell r="R141">
            <v>8454988.0799999963</v>
          </cell>
          <cell r="S141">
            <v>8711371.6199999955</v>
          </cell>
          <cell r="T141">
            <v>8975949.0000000019</v>
          </cell>
          <cell r="U141">
            <v>9248591.7900000047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C142" t="str">
            <v/>
          </cell>
          <cell r="D142" t="str">
            <v>Internal Expenditure - Capitalised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J143">
            <v>6900221</v>
          </cell>
          <cell r="L143">
            <v>7124998.2300000023</v>
          </cell>
          <cell r="M143">
            <v>7282859.4299999988</v>
          </cell>
          <cell r="N143">
            <v>7503390.4300000006</v>
          </cell>
          <cell r="O143">
            <v>7730592.2499999981</v>
          </cell>
          <cell r="P143">
            <v>7965102.2400000012</v>
          </cell>
          <cell r="Q143">
            <v>8206354.0700000031</v>
          </cell>
          <cell r="R143">
            <v>8454988.0799999963</v>
          </cell>
          <cell r="S143">
            <v>8711371.6199999955</v>
          </cell>
          <cell r="T143">
            <v>8975949.0000000019</v>
          </cell>
          <cell r="U143">
            <v>9248591.7900000047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5">
          <cell r="J145">
            <v>782234</v>
          </cell>
          <cell r="L145">
            <v>826309.98999999836</v>
          </cell>
          <cell r="M145">
            <v>600571.5700000003</v>
          </cell>
          <cell r="N145">
            <v>252090.54000000004</v>
          </cell>
          <cell r="O145">
            <v>258091.75000000186</v>
          </cell>
          <cell r="P145">
            <v>254572.13999999966</v>
          </cell>
          <cell r="Q145">
            <v>259926.80999999773</v>
          </cell>
          <cell r="R145">
            <v>276639.93000000343</v>
          </cell>
          <cell r="S145">
            <v>273035.48000000603</v>
          </cell>
          <cell r="T145">
            <v>268976.55999999866</v>
          </cell>
          <cell r="U145">
            <v>290094.17999999411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8">
          <cell r="J148">
            <v>-16454241</v>
          </cell>
          <cell r="L148">
            <v>-7418312.9100000039</v>
          </cell>
          <cell r="M148">
            <v>-7929358.4100000057</v>
          </cell>
          <cell r="N148">
            <v>-7150748.0999999912</v>
          </cell>
          <cell r="O148">
            <v>-5414969.3999999715</v>
          </cell>
          <cell r="P148">
            <v>-3125822.5999999922</v>
          </cell>
          <cell r="Q148">
            <v>-2956458.1199999647</v>
          </cell>
          <cell r="R148">
            <v>-2729547.2099999953</v>
          </cell>
          <cell r="S148">
            <v>-2933088.7800000142</v>
          </cell>
          <cell r="T148">
            <v>-3026199.0599999949</v>
          </cell>
          <cell r="U148">
            <v>-3233938.509999943</v>
          </cell>
          <cell r="BC148">
            <v>-9959760</v>
          </cell>
          <cell r="BD148">
            <v>-10135973.02</v>
          </cell>
          <cell r="BE148">
            <v>-9923219.7599999998</v>
          </cell>
          <cell r="BF148">
            <v>-9939170.3000000007</v>
          </cell>
          <cell r="BG148">
            <v>-9956596.7799999993</v>
          </cell>
          <cell r="BH148">
            <v>-9974732.4700000007</v>
          </cell>
          <cell r="BI148">
            <v>-9993606.3000000007</v>
          </cell>
          <cell r="BJ148">
            <v>-10013248.42</v>
          </cell>
          <cell r="BK148">
            <v>-10033690.08</v>
          </cell>
          <cell r="BL148">
            <v>-10054963.949999999</v>
          </cell>
          <cell r="BM148">
            <v>-10077103.939999999</v>
          </cell>
        </row>
        <row r="150">
          <cell r="J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BC150" t="str">
            <v xml:space="preserve"> </v>
          </cell>
          <cell r="BD150" t="str">
            <v xml:space="preserve"> </v>
          </cell>
          <cell r="BE150" t="str">
            <v xml:space="preserve"> </v>
          </cell>
          <cell r="BF150" t="str">
            <v xml:space="preserve"> </v>
          </cell>
          <cell r="BG150" t="str">
            <v xml:space="preserve"> </v>
          </cell>
          <cell r="BH150" t="str">
            <v xml:space="preserve"> </v>
          </cell>
          <cell r="BI150" t="str">
            <v xml:space="preserve"> </v>
          </cell>
          <cell r="BJ150" t="str">
            <v xml:space="preserve"> </v>
          </cell>
          <cell r="BK150" t="str">
            <v xml:space="preserve"> </v>
          </cell>
          <cell r="BL150" t="str">
            <v xml:space="preserve"> </v>
          </cell>
          <cell r="BM150" t="str">
            <v xml:space="preserve"> </v>
          </cell>
        </row>
        <row r="152">
          <cell r="J152">
            <v>-9900000</v>
          </cell>
          <cell r="L152">
            <v>-9900000</v>
          </cell>
          <cell r="M152">
            <v>-9897274</v>
          </cell>
          <cell r="N152">
            <v>-9897274</v>
          </cell>
          <cell r="O152">
            <v>-9897274</v>
          </cell>
          <cell r="P152">
            <v>-9897274</v>
          </cell>
          <cell r="Q152">
            <v>-9897274</v>
          </cell>
          <cell r="R152">
            <v>-9897274</v>
          </cell>
          <cell r="S152">
            <v>-9897274</v>
          </cell>
          <cell r="T152">
            <v>-9897274</v>
          </cell>
          <cell r="U152">
            <v>-9897274</v>
          </cell>
        </row>
        <row r="155">
          <cell r="J155">
            <v>-6554241</v>
          </cell>
          <cell r="L155">
            <v>2481687.0899999961</v>
          </cell>
          <cell r="M155">
            <v>1967915.5899999943</v>
          </cell>
          <cell r="N155">
            <v>2746525.9000000088</v>
          </cell>
          <cell r="O155">
            <v>4482304.6000000285</v>
          </cell>
          <cell r="P155">
            <v>6771451.4000000078</v>
          </cell>
          <cell r="Q155">
            <v>6940815.8800000353</v>
          </cell>
          <cell r="R155">
            <v>7167726.7900000047</v>
          </cell>
          <cell r="S155">
            <v>6964185.2199999858</v>
          </cell>
          <cell r="T155">
            <v>6871074.9400000051</v>
          </cell>
          <cell r="U155">
            <v>6663335.490000057</v>
          </cell>
        </row>
        <row r="157">
          <cell r="J157">
            <v>-4278903</v>
          </cell>
          <cell r="L157">
            <v>-11047785.91</v>
          </cell>
          <cell r="M157">
            <v>-6000779.3800000008</v>
          </cell>
          <cell r="N157">
            <v>-470736.33000000007</v>
          </cell>
          <cell r="O157">
            <v>428401.05999999959</v>
          </cell>
          <cell r="P157">
            <v>601166.77000000048</v>
          </cell>
          <cell r="Q157">
            <v>575249.6400000006</v>
          </cell>
          <cell r="R157">
            <v>445802.45000000112</v>
          </cell>
          <cell r="S157">
            <v>752667.3200000003</v>
          </cell>
          <cell r="T157">
            <v>996112.94999999925</v>
          </cell>
          <cell r="U157">
            <v>896831.28000000026</v>
          </cell>
        </row>
        <row r="159">
          <cell r="J159">
            <v>-10833144</v>
          </cell>
          <cell r="L159">
            <v>-8566098.820000004</v>
          </cell>
          <cell r="M159">
            <v>-4032863.7900000066</v>
          </cell>
          <cell r="N159">
            <v>2275789.5700000087</v>
          </cell>
          <cell r="O159">
            <v>4910705.6600000281</v>
          </cell>
          <cell r="P159">
            <v>7372618.1700000083</v>
          </cell>
          <cell r="Q159">
            <v>7516065.5200000359</v>
          </cell>
          <cell r="R159">
            <v>7613529.2400000058</v>
          </cell>
          <cell r="S159">
            <v>7716852.5399999861</v>
          </cell>
          <cell r="T159">
            <v>7867187.8900000043</v>
          </cell>
          <cell r="U159">
            <v>7560166.7700000573</v>
          </cell>
        </row>
        <row r="163">
          <cell r="C163" t="str">
            <v>Assets</v>
          </cell>
          <cell r="J163">
            <v>250000</v>
          </cell>
          <cell r="L163">
            <v>87418</v>
          </cell>
          <cell r="M163">
            <v>87418</v>
          </cell>
          <cell r="N163">
            <v>87418</v>
          </cell>
          <cell r="O163">
            <v>87418</v>
          </cell>
          <cell r="P163">
            <v>87418</v>
          </cell>
          <cell r="Q163">
            <v>87418</v>
          </cell>
          <cell r="R163">
            <v>87418</v>
          </cell>
          <cell r="S163">
            <v>87418</v>
          </cell>
          <cell r="T163">
            <v>87418</v>
          </cell>
          <cell r="U163">
            <v>87418</v>
          </cell>
        </row>
        <row r="164">
          <cell r="C164" t="str">
            <v>Assets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Assets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Assets</v>
          </cell>
          <cell r="J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C167" t="str">
            <v>Assets</v>
          </cell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Assets</v>
          </cell>
          <cell r="J168">
            <v>-9900000</v>
          </cell>
          <cell r="L168">
            <v>-9900000</v>
          </cell>
          <cell r="M168">
            <v>-9897274</v>
          </cell>
          <cell r="N168">
            <v>-9897274</v>
          </cell>
          <cell r="O168">
            <v>-9897274</v>
          </cell>
          <cell r="P168">
            <v>-9897274</v>
          </cell>
          <cell r="Q168">
            <v>-9897274</v>
          </cell>
          <cell r="R168">
            <v>-9897274</v>
          </cell>
          <cell r="S168">
            <v>-9897274</v>
          </cell>
          <cell r="T168">
            <v>-9897274</v>
          </cell>
          <cell r="U168">
            <v>-9897274</v>
          </cell>
        </row>
        <row r="169">
          <cell r="C169" t="str">
            <v>Assets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C170" t="str">
            <v>Assets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C171" t="str">
            <v>Assets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C172" t="str">
            <v>Assets</v>
          </cell>
          <cell r="J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Assets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Assets</v>
          </cell>
          <cell r="J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Liabilities</v>
          </cell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C176" t="str">
            <v>Liabilities</v>
          </cell>
          <cell r="J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C177" t="str">
            <v>Liabilities</v>
          </cell>
          <cell r="J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C178" t="str">
            <v>Liabilities</v>
          </cell>
          <cell r="J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Liabilities</v>
          </cell>
          <cell r="J179">
            <v>384760</v>
          </cell>
          <cell r="L179">
            <v>398391.0199999999</v>
          </cell>
          <cell r="M179">
            <v>413363.76</v>
          </cell>
          <cell r="N179">
            <v>429314.29999999993</v>
          </cell>
          <cell r="O179">
            <v>446740.77999999997</v>
          </cell>
          <cell r="P179">
            <v>464876.47</v>
          </cell>
          <cell r="Q179">
            <v>483750.29999999993</v>
          </cell>
          <cell r="R179">
            <v>503392.42</v>
          </cell>
          <cell r="S179">
            <v>523834.08000000007</v>
          </cell>
          <cell r="T179">
            <v>545107.94999999995</v>
          </cell>
          <cell r="U179">
            <v>567247.93999999994</v>
          </cell>
        </row>
        <row r="180">
          <cell r="C180" t="str">
            <v>Liabilities</v>
          </cell>
          <cell r="J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Liabilities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C182" t="str">
            <v>Liabilities</v>
          </cell>
          <cell r="J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/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/>
          </cell>
          <cell r="J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J185">
            <v>75000</v>
          </cell>
          <cell r="L185">
            <v>75000</v>
          </cell>
          <cell r="M185">
            <v>300000</v>
          </cell>
          <cell r="N185">
            <v>300000</v>
          </cell>
          <cell r="O185">
            <v>300000</v>
          </cell>
          <cell r="P185">
            <v>300000</v>
          </cell>
          <cell r="Q185">
            <v>300000</v>
          </cell>
          <cell r="R185">
            <v>300000</v>
          </cell>
          <cell r="S185">
            <v>300000</v>
          </cell>
          <cell r="T185">
            <v>300000</v>
          </cell>
          <cell r="U185">
            <v>300000</v>
          </cell>
        </row>
        <row r="187">
          <cell r="C187" t="str">
            <v>Operating</v>
          </cell>
        </row>
        <row r="188">
          <cell r="C188" t="str">
            <v>Internal</v>
          </cell>
          <cell r="J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J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J190">
            <v>265752</v>
          </cell>
          <cell r="L190">
            <v>294008</v>
          </cell>
          <cell r="M190">
            <v>302828</v>
          </cell>
          <cell r="N190">
            <v>51910</v>
          </cell>
          <cell r="O190">
            <v>53467</v>
          </cell>
          <cell r="P190">
            <v>55071</v>
          </cell>
          <cell r="Q190">
            <v>56723</v>
          </cell>
          <cell r="R190">
            <v>58425</v>
          </cell>
          <cell r="S190">
            <v>60177</v>
          </cell>
          <cell r="T190">
            <v>61983</v>
          </cell>
          <cell r="U190">
            <v>63843</v>
          </cell>
        </row>
        <row r="191">
          <cell r="J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J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J193">
            <v>18000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J194">
            <v>303750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J195">
            <v>25000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J196">
            <v>220891</v>
          </cell>
          <cell r="L196">
            <v>210000</v>
          </cell>
          <cell r="M196">
            <v>210000</v>
          </cell>
          <cell r="N196">
            <v>210000</v>
          </cell>
          <cell r="O196">
            <v>210000</v>
          </cell>
          <cell r="P196">
            <v>210000</v>
          </cell>
          <cell r="Q196">
            <v>210000</v>
          </cell>
          <cell r="R196">
            <v>210000</v>
          </cell>
          <cell r="S196">
            <v>210000</v>
          </cell>
          <cell r="T196">
            <v>210000</v>
          </cell>
          <cell r="U196">
            <v>210000</v>
          </cell>
        </row>
        <row r="197">
          <cell r="J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J199">
            <v>75000</v>
          </cell>
          <cell r="L199">
            <v>75000</v>
          </cell>
          <cell r="M199">
            <v>75000</v>
          </cell>
          <cell r="N199">
            <v>75000</v>
          </cell>
          <cell r="O199">
            <v>75000</v>
          </cell>
          <cell r="P199">
            <v>75000</v>
          </cell>
          <cell r="Q199">
            <v>75000</v>
          </cell>
          <cell r="R199">
            <v>75000</v>
          </cell>
          <cell r="S199">
            <v>75000</v>
          </cell>
          <cell r="T199">
            <v>75000</v>
          </cell>
          <cell r="U199">
            <v>75000</v>
          </cell>
        </row>
        <row r="200"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J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J202">
            <v>159259</v>
          </cell>
          <cell r="L202">
            <v>37000</v>
          </cell>
          <cell r="M202">
            <v>37000</v>
          </cell>
          <cell r="N202">
            <v>37000</v>
          </cell>
          <cell r="O202">
            <v>37000</v>
          </cell>
          <cell r="P202">
            <v>37000</v>
          </cell>
          <cell r="Q202">
            <v>37000</v>
          </cell>
          <cell r="R202">
            <v>37000</v>
          </cell>
          <cell r="S202">
            <v>37000</v>
          </cell>
          <cell r="T202">
            <v>37000</v>
          </cell>
          <cell r="U202">
            <v>37000</v>
          </cell>
        </row>
        <row r="203">
          <cell r="J203">
            <v>86630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J204">
            <v>-61386</v>
          </cell>
          <cell r="L204">
            <v>-98920</v>
          </cell>
          <cell r="M204">
            <v>-103374</v>
          </cell>
          <cell r="N204">
            <v>-120758.37</v>
          </cell>
          <cell r="O204">
            <v>-126161.12</v>
          </cell>
          <cell r="P204">
            <v>-131894.25</v>
          </cell>
          <cell r="Q204">
            <v>-137983.91</v>
          </cell>
          <cell r="R204">
            <v>-144458.64000000001</v>
          </cell>
          <cell r="S204">
            <v>-151349.57</v>
          </cell>
          <cell r="T204">
            <v>-158690.69</v>
          </cell>
          <cell r="U204">
            <v>-166519.10999999999</v>
          </cell>
        </row>
        <row r="205"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J206">
            <v>380000</v>
          </cell>
          <cell r="L206">
            <v>200000</v>
          </cell>
          <cell r="M206">
            <v>200000</v>
          </cell>
          <cell r="N206">
            <v>200000</v>
          </cell>
          <cell r="O206">
            <v>200000</v>
          </cell>
          <cell r="P206">
            <v>200000</v>
          </cell>
          <cell r="Q206">
            <v>200000</v>
          </cell>
          <cell r="R206">
            <v>200000</v>
          </cell>
          <cell r="S206">
            <v>200000</v>
          </cell>
          <cell r="T206">
            <v>200000</v>
          </cell>
          <cell r="U206">
            <v>200000</v>
          </cell>
        </row>
        <row r="207">
          <cell r="J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J208">
            <v>55000</v>
          </cell>
          <cell r="L208">
            <v>65000</v>
          </cell>
          <cell r="M208">
            <v>65000</v>
          </cell>
          <cell r="N208">
            <v>65000</v>
          </cell>
          <cell r="O208">
            <v>65000</v>
          </cell>
          <cell r="P208">
            <v>75000</v>
          </cell>
          <cell r="Q208">
            <v>75000</v>
          </cell>
          <cell r="R208">
            <v>75000</v>
          </cell>
          <cell r="S208">
            <v>80000</v>
          </cell>
          <cell r="T208">
            <v>80000</v>
          </cell>
          <cell r="U208">
            <v>80000</v>
          </cell>
        </row>
        <row r="209">
          <cell r="J209">
            <v>665812</v>
          </cell>
          <cell r="L209">
            <v>139702.37999999989</v>
          </cell>
          <cell r="M209">
            <v>49143.679999999935</v>
          </cell>
          <cell r="N209">
            <v>51530.709999999963</v>
          </cell>
          <cell r="O209">
            <v>377591.39999999991</v>
          </cell>
          <cell r="P209">
            <v>398460.16999999993</v>
          </cell>
          <cell r="Q209">
            <v>421335.81000000006</v>
          </cell>
          <cell r="R209">
            <v>442805.74</v>
          </cell>
          <cell r="S209">
            <v>464879.59000000008</v>
          </cell>
          <cell r="T209">
            <v>486027.69999999995</v>
          </cell>
          <cell r="U209">
            <v>734183.99</v>
          </cell>
        </row>
        <row r="210">
          <cell r="J210">
            <v>844398</v>
          </cell>
          <cell r="L210">
            <v>1375000</v>
          </cell>
          <cell r="M210">
            <v>1345000</v>
          </cell>
          <cell r="N210">
            <v>1488000</v>
          </cell>
          <cell r="O210">
            <v>1559000</v>
          </cell>
          <cell r="P210">
            <v>1581000</v>
          </cell>
          <cell r="Q210">
            <v>1647000</v>
          </cell>
          <cell r="R210">
            <v>1804000</v>
          </cell>
          <cell r="S210">
            <v>1835000</v>
          </cell>
          <cell r="T210">
            <v>1898000</v>
          </cell>
          <cell r="U210">
            <v>1897000</v>
          </cell>
        </row>
        <row r="211">
          <cell r="J211">
            <v>42460</v>
          </cell>
          <cell r="L211">
            <v>42460</v>
          </cell>
          <cell r="M211">
            <v>42460</v>
          </cell>
          <cell r="N211">
            <v>42460</v>
          </cell>
          <cell r="O211">
            <v>42460</v>
          </cell>
          <cell r="P211">
            <v>42460</v>
          </cell>
          <cell r="Q211">
            <v>42460</v>
          </cell>
          <cell r="R211">
            <v>42460</v>
          </cell>
          <cell r="S211">
            <v>42460</v>
          </cell>
          <cell r="T211">
            <v>42460</v>
          </cell>
          <cell r="U211">
            <v>42460</v>
          </cell>
        </row>
        <row r="212"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J213">
            <v>245000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J214">
            <v>14000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J215">
            <v>-6180</v>
          </cell>
          <cell r="L215">
            <v>129918</v>
          </cell>
          <cell r="M215">
            <v>87418</v>
          </cell>
          <cell r="N215">
            <v>132418</v>
          </cell>
          <cell r="O215">
            <v>87418</v>
          </cell>
          <cell r="P215">
            <v>135418</v>
          </cell>
          <cell r="Q215">
            <v>87418</v>
          </cell>
          <cell r="R215">
            <v>138418</v>
          </cell>
          <cell r="S215">
            <v>87418</v>
          </cell>
          <cell r="T215">
            <v>141418</v>
          </cell>
          <cell r="U215">
            <v>87418</v>
          </cell>
        </row>
        <row r="216">
          <cell r="J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J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J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J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J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J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J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J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J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J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J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J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J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C288" t="str">
            <v>Operating</v>
          </cell>
        </row>
        <row r="289">
          <cell r="C289" t="str">
            <v>External</v>
          </cell>
          <cell r="J289">
            <v>-681112</v>
          </cell>
          <cell r="L289">
            <v>-596510</v>
          </cell>
          <cell r="M289">
            <v>-70448</v>
          </cell>
          <cell r="N289">
            <v>-288025.25</v>
          </cell>
          <cell r="O289">
            <v>-73104.820000000007</v>
          </cell>
          <cell r="P289">
            <v>-28186.770000000019</v>
          </cell>
          <cell r="Q289">
            <v>-76271.179999999993</v>
          </cell>
          <cell r="R289">
            <v>-328358.13</v>
          </cell>
          <cell r="S289">
            <v>-79447.679999999993</v>
          </cell>
          <cell r="T289">
            <v>-28539.919999999984</v>
          </cell>
          <cell r="U289">
            <v>-82634.929999999993</v>
          </cell>
        </row>
        <row r="290">
          <cell r="J290">
            <v>-2131779</v>
          </cell>
          <cell r="L290">
            <v>-16700</v>
          </cell>
          <cell r="M290">
            <v>-16700</v>
          </cell>
          <cell r="N290">
            <v>-16700</v>
          </cell>
          <cell r="O290">
            <v>-1700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J291">
            <v>-1436355</v>
          </cell>
          <cell r="L291">
            <v>137235</v>
          </cell>
          <cell r="M291">
            <v>194277</v>
          </cell>
          <cell r="N291">
            <v>253428</v>
          </cell>
          <cell r="O291">
            <v>314630</v>
          </cell>
          <cell r="P291">
            <v>377806</v>
          </cell>
          <cell r="Q291">
            <v>442854</v>
          </cell>
          <cell r="R291">
            <v>509648</v>
          </cell>
          <cell r="S291">
            <v>578033</v>
          </cell>
          <cell r="T291">
            <v>647818</v>
          </cell>
          <cell r="U291">
            <v>718778</v>
          </cell>
        </row>
        <row r="292"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J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J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J297">
            <v>7542500</v>
          </cell>
          <cell r="L297">
            <v>-1450000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J298">
            <v>183854</v>
          </cell>
          <cell r="L298">
            <v>180630.71</v>
          </cell>
          <cell r="M298">
            <v>190615.94</v>
          </cell>
          <cell r="N298">
            <v>201000.58000000002</v>
          </cell>
          <cell r="O298">
            <v>211800.59999999998</v>
          </cell>
          <cell r="P298">
            <v>222032.62</v>
          </cell>
          <cell r="Q298">
            <v>232713.91999999998</v>
          </cell>
          <cell r="R298">
            <v>244862.47999999998</v>
          </cell>
          <cell r="S298">
            <v>255496.97999999998</v>
          </cell>
          <cell r="T298">
            <v>267636.86</v>
          </cell>
          <cell r="U298">
            <v>280302.33</v>
          </cell>
        </row>
        <row r="299"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J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J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J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J319">
            <v>6810494</v>
          </cell>
          <cell r="L319">
            <v>723824.08999999985</v>
          </cell>
          <cell r="M319">
            <v>2608220.6199999996</v>
          </cell>
          <cell r="N319">
            <v>2382263.67</v>
          </cell>
          <cell r="O319">
            <v>3032401.06</v>
          </cell>
          <cell r="P319">
            <v>3249166.77</v>
          </cell>
          <cell r="Q319">
            <v>3313249.6399999997</v>
          </cell>
          <cell r="R319">
            <v>3364802.45</v>
          </cell>
          <cell r="S319">
            <v>3694667.32</v>
          </cell>
          <cell r="T319">
            <v>3960112.9499999997</v>
          </cell>
          <cell r="U319">
            <v>4176831.28</v>
          </cell>
        </row>
        <row r="324">
          <cell r="J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8">
          <cell r="C328" t="str">
            <v>Capital</v>
          </cell>
        </row>
        <row r="329">
          <cell r="C329" t="str">
            <v>Internal</v>
          </cell>
          <cell r="J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J331">
            <v>-200000</v>
          </cell>
          <cell r="L331">
            <v>-200000</v>
          </cell>
          <cell r="M331">
            <v>-200000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J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J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J337">
            <v>-533693</v>
          </cell>
          <cell r="L337">
            <v>-200000</v>
          </cell>
          <cell r="M337">
            <v>-200000</v>
          </cell>
          <cell r="N337">
            <v>-200000</v>
          </cell>
          <cell r="O337">
            <v>-200000</v>
          </cell>
          <cell r="P337">
            <v>-200000</v>
          </cell>
          <cell r="Q337">
            <v>-200000</v>
          </cell>
          <cell r="R337">
            <v>-200000</v>
          </cell>
          <cell r="S337">
            <v>-200000</v>
          </cell>
          <cell r="T337">
            <v>-200000</v>
          </cell>
          <cell r="U337">
            <v>-200000</v>
          </cell>
        </row>
        <row r="338"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J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J340">
            <v>-125451</v>
          </cell>
          <cell r="L340">
            <v>-100000</v>
          </cell>
          <cell r="M340">
            <v>-100000</v>
          </cell>
          <cell r="N340">
            <v>-100000</v>
          </cell>
          <cell r="O340">
            <v>-100000</v>
          </cell>
          <cell r="P340">
            <v>-100000</v>
          </cell>
          <cell r="Q340">
            <v>-100000</v>
          </cell>
          <cell r="R340">
            <v>-100000</v>
          </cell>
          <cell r="S340">
            <v>-100000</v>
          </cell>
          <cell r="T340">
            <v>-100000</v>
          </cell>
          <cell r="U340">
            <v>-100000</v>
          </cell>
        </row>
        <row r="341">
          <cell r="J341">
            <v>-20000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J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J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J345">
            <v>-340000</v>
          </cell>
          <cell r="L345">
            <v>-700000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J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J347">
            <v>-240000</v>
          </cell>
          <cell r="L347">
            <v>-180000</v>
          </cell>
          <cell r="M347">
            <v>-180000</v>
          </cell>
          <cell r="N347">
            <v>-180000</v>
          </cell>
          <cell r="O347">
            <v>-180000</v>
          </cell>
          <cell r="P347">
            <v>-180000</v>
          </cell>
          <cell r="Q347">
            <v>-180000</v>
          </cell>
          <cell r="R347">
            <v>-180000</v>
          </cell>
          <cell r="S347">
            <v>-180000</v>
          </cell>
          <cell r="T347">
            <v>-180000</v>
          </cell>
          <cell r="U347">
            <v>-180000</v>
          </cell>
        </row>
        <row r="348">
          <cell r="J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J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J350">
            <v>-1094468</v>
          </cell>
          <cell r="L350">
            <v>-140000</v>
          </cell>
          <cell r="M350">
            <v>-50000</v>
          </cell>
          <cell r="N350">
            <v>-50000</v>
          </cell>
          <cell r="O350">
            <v>-378000</v>
          </cell>
          <cell r="P350">
            <v>-399000</v>
          </cell>
          <cell r="Q350">
            <v>-421000</v>
          </cell>
          <cell r="R350">
            <v>-443000</v>
          </cell>
          <cell r="S350">
            <v>-465000</v>
          </cell>
          <cell r="T350">
            <v>-487000</v>
          </cell>
          <cell r="U350">
            <v>-804000</v>
          </cell>
        </row>
        <row r="351">
          <cell r="J351">
            <v>-1997587</v>
          </cell>
          <cell r="L351">
            <v>-1375000</v>
          </cell>
          <cell r="M351">
            <v>-1346000</v>
          </cell>
          <cell r="N351">
            <v>-1488000</v>
          </cell>
          <cell r="O351">
            <v>-1559000</v>
          </cell>
          <cell r="P351">
            <v>-1581000</v>
          </cell>
          <cell r="Q351">
            <v>-1647000</v>
          </cell>
          <cell r="R351">
            <v>-1804000</v>
          </cell>
          <cell r="S351">
            <v>-1803000</v>
          </cell>
          <cell r="T351">
            <v>-1801000</v>
          </cell>
          <cell r="U351">
            <v>-1800000</v>
          </cell>
        </row>
        <row r="352"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J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J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J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J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J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J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J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J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J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J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J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J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J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J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J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J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J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J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J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J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J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J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C429" t="str">
            <v>Capital</v>
          </cell>
        </row>
        <row r="430">
          <cell r="C430" t="str">
            <v>External</v>
          </cell>
          <cell r="J430">
            <v>-2207305</v>
          </cell>
          <cell r="L430">
            <v>-2587300</v>
          </cell>
          <cell r="M430">
            <v>-5350000</v>
          </cell>
          <cell r="N430">
            <v>-650000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J431">
            <v>-239702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J432">
            <v>-163174</v>
          </cell>
          <cell r="L432">
            <v>-2000000</v>
          </cell>
          <cell r="M432">
            <v>-1000000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J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J438">
            <v>-3562017</v>
          </cell>
          <cell r="L438">
            <v>-4108310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J439">
            <v>-366000</v>
          </cell>
          <cell r="L439">
            <v>-181000</v>
          </cell>
          <cell r="M439">
            <v>-183000</v>
          </cell>
          <cell r="N439">
            <v>-185000</v>
          </cell>
          <cell r="O439">
            <v>-187000</v>
          </cell>
          <cell r="P439">
            <v>-188000</v>
          </cell>
          <cell r="Q439">
            <v>-190000</v>
          </cell>
          <cell r="R439">
            <v>-192000</v>
          </cell>
          <cell r="S439">
            <v>-194000</v>
          </cell>
          <cell r="T439">
            <v>-196000</v>
          </cell>
          <cell r="U439">
            <v>-196000</v>
          </cell>
        </row>
        <row r="440"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J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J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J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J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J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J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J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J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J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J460">
            <v>-11089397</v>
          </cell>
          <cell r="L460">
            <v>-11771610</v>
          </cell>
          <cell r="M460">
            <v>-8609000</v>
          </cell>
          <cell r="N460">
            <v>-2853000</v>
          </cell>
          <cell r="O460">
            <v>-2604000</v>
          </cell>
          <cell r="P460">
            <v>-2648000</v>
          </cell>
          <cell r="Q460">
            <v>-2738000</v>
          </cell>
          <cell r="R460">
            <v>-2919000</v>
          </cell>
          <cell r="S460">
            <v>-2942000</v>
          </cell>
          <cell r="T460">
            <v>-2964000</v>
          </cell>
          <cell r="U460">
            <v>-3280000</v>
          </cell>
        </row>
        <row r="464">
          <cell r="C464" t="str">
            <v>All</v>
          </cell>
        </row>
        <row r="465">
          <cell r="C465" t="str">
            <v>Internal</v>
          </cell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J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J467">
            <v>65752</v>
          </cell>
          <cell r="L467">
            <v>94008</v>
          </cell>
          <cell r="M467">
            <v>102828</v>
          </cell>
          <cell r="N467">
            <v>51910</v>
          </cell>
          <cell r="O467">
            <v>53467</v>
          </cell>
          <cell r="P467">
            <v>55071</v>
          </cell>
          <cell r="Q467">
            <v>56723</v>
          </cell>
          <cell r="R467">
            <v>58425</v>
          </cell>
          <cell r="S467">
            <v>60177</v>
          </cell>
          <cell r="T467">
            <v>61983</v>
          </cell>
          <cell r="U467">
            <v>63843</v>
          </cell>
        </row>
        <row r="468">
          <cell r="J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J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J470">
            <v>18000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J471">
            <v>303750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J472">
            <v>25000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J473">
            <v>-312802</v>
          </cell>
          <cell r="L473">
            <v>10000</v>
          </cell>
          <cell r="M473">
            <v>10000</v>
          </cell>
          <cell r="N473">
            <v>10000</v>
          </cell>
          <cell r="O473">
            <v>10000</v>
          </cell>
          <cell r="P473">
            <v>10000</v>
          </cell>
          <cell r="Q473">
            <v>10000</v>
          </cell>
          <cell r="R473">
            <v>10000</v>
          </cell>
          <cell r="S473">
            <v>10000</v>
          </cell>
          <cell r="T473">
            <v>10000</v>
          </cell>
          <cell r="U473">
            <v>10000</v>
          </cell>
        </row>
        <row r="474">
          <cell r="J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J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J476">
            <v>-50451</v>
          </cell>
          <cell r="L476">
            <v>-25000</v>
          </cell>
          <cell r="M476">
            <v>-25000</v>
          </cell>
          <cell r="N476">
            <v>-25000</v>
          </cell>
          <cell r="O476">
            <v>-25000</v>
          </cell>
          <cell r="P476">
            <v>-25000</v>
          </cell>
          <cell r="Q476">
            <v>-25000</v>
          </cell>
          <cell r="R476">
            <v>-25000</v>
          </cell>
          <cell r="S476">
            <v>-25000</v>
          </cell>
          <cell r="T476">
            <v>-25000</v>
          </cell>
          <cell r="U476">
            <v>-25000</v>
          </cell>
        </row>
        <row r="477">
          <cell r="J477">
            <v>-20000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J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J479">
            <v>159259</v>
          </cell>
          <cell r="L479">
            <v>37000</v>
          </cell>
          <cell r="M479">
            <v>37000</v>
          </cell>
          <cell r="N479">
            <v>37000</v>
          </cell>
          <cell r="O479">
            <v>37000</v>
          </cell>
          <cell r="P479">
            <v>37000</v>
          </cell>
          <cell r="Q479">
            <v>37000</v>
          </cell>
          <cell r="R479">
            <v>37000</v>
          </cell>
          <cell r="S479">
            <v>37000</v>
          </cell>
          <cell r="T479">
            <v>37000</v>
          </cell>
          <cell r="U479">
            <v>37000</v>
          </cell>
        </row>
        <row r="480">
          <cell r="J480">
            <v>86630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J481">
            <v>-401386</v>
          </cell>
          <cell r="L481">
            <v>-798920</v>
          </cell>
          <cell r="M481">
            <v>-103374</v>
          </cell>
          <cell r="N481">
            <v>-120758.37</v>
          </cell>
          <cell r="O481">
            <v>-126161.12</v>
          </cell>
          <cell r="P481">
            <v>-131894.25</v>
          </cell>
          <cell r="Q481">
            <v>-137983.91</v>
          </cell>
          <cell r="R481">
            <v>-144458.64000000001</v>
          </cell>
          <cell r="S481">
            <v>-151349.57</v>
          </cell>
          <cell r="T481">
            <v>-158690.69</v>
          </cell>
          <cell r="U481">
            <v>-166519.10999999999</v>
          </cell>
        </row>
        <row r="482">
          <cell r="J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J483">
            <v>140000</v>
          </cell>
          <cell r="L483">
            <v>20000</v>
          </cell>
          <cell r="M483">
            <v>20000</v>
          </cell>
          <cell r="N483">
            <v>20000</v>
          </cell>
          <cell r="O483">
            <v>20000</v>
          </cell>
          <cell r="P483">
            <v>20000</v>
          </cell>
          <cell r="Q483">
            <v>20000</v>
          </cell>
          <cell r="R483">
            <v>20000</v>
          </cell>
          <cell r="S483">
            <v>20000</v>
          </cell>
          <cell r="T483">
            <v>20000</v>
          </cell>
          <cell r="U483">
            <v>20000</v>
          </cell>
        </row>
        <row r="484">
          <cell r="J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J485">
            <v>55000</v>
          </cell>
          <cell r="L485">
            <v>65000</v>
          </cell>
          <cell r="M485">
            <v>65000</v>
          </cell>
          <cell r="N485">
            <v>65000</v>
          </cell>
          <cell r="O485">
            <v>65000</v>
          </cell>
          <cell r="P485">
            <v>75000</v>
          </cell>
          <cell r="Q485">
            <v>75000</v>
          </cell>
          <cell r="R485">
            <v>75000</v>
          </cell>
          <cell r="S485">
            <v>80000</v>
          </cell>
          <cell r="T485">
            <v>80000</v>
          </cell>
          <cell r="U485">
            <v>80000</v>
          </cell>
        </row>
        <row r="486">
          <cell r="J486">
            <v>-428656</v>
          </cell>
          <cell r="L486">
            <v>-297.62000000011176</v>
          </cell>
          <cell r="M486">
            <v>-856.32000000006519</v>
          </cell>
          <cell r="N486">
            <v>1530.7099999999627</v>
          </cell>
          <cell r="O486">
            <v>-408.60000000009313</v>
          </cell>
          <cell r="P486">
            <v>-539.83000000007451</v>
          </cell>
          <cell r="Q486">
            <v>335.81000000005588</v>
          </cell>
          <cell r="R486">
            <v>-194.26000000000931</v>
          </cell>
          <cell r="S486">
            <v>-120.40999999991618</v>
          </cell>
          <cell r="T486">
            <v>-972.30000000004657</v>
          </cell>
          <cell r="U486">
            <v>-69816.010000000009</v>
          </cell>
        </row>
        <row r="487">
          <cell r="J487">
            <v>-1153189</v>
          </cell>
          <cell r="L487">
            <v>0</v>
          </cell>
          <cell r="M487">
            <v>-1000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32000</v>
          </cell>
          <cell r="T487">
            <v>97000</v>
          </cell>
          <cell r="U487">
            <v>97000</v>
          </cell>
        </row>
        <row r="488">
          <cell r="J488">
            <v>42460</v>
          </cell>
          <cell r="L488">
            <v>42460</v>
          </cell>
          <cell r="M488">
            <v>42460</v>
          </cell>
          <cell r="N488">
            <v>42460</v>
          </cell>
          <cell r="O488">
            <v>42460</v>
          </cell>
          <cell r="P488">
            <v>42460</v>
          </cell>
          <cell r="Q488">
            <v>42460</v>
          </cell>
          <cell r="R488">
            <v>42460</v>
          </cell>
          <cell r="S488">
            <v>42460</v>
          </cell>
          <cell r="T488">
            <v>42460</v>
          </cell>
          <cell r="U488">
            <v>42460</v>
          </cell>
        </row>
        <row r="489">
          <cell r="J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J490">
            <v>245000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J491">
            <v>14000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J492">
            <v>-6180</v>
          </cell>
          <cell r="L492">
            <v>129918</v>
          </cell>
          <cell r="M492">
            <v>87418</v>
          </cell>
          <cell r="N492">
            <v>132418</v>
          </cell>
          <cell r="O492">
            <v>87418</v>
          </cell>
          <cell r="P492">
            <v>135418</v>
          </cell>
          <cell r="Q492">
            <v>87418</v>
          </cell>
          <cell r="R492">
            <v>138418</v>
          </cell>
          <cell r="S492">
            <v>87418</v>
          </cell>
          <cell r="T492">
            <v>141418</v>
          </cell>
          <cell r="U492">
            <v>87418</v>
          </cell>
        </row>
        <row r="493">
          <cell r="J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J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J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J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J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J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J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J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J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J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J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J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J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J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J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J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J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J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J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J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J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J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J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J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J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J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J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J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J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J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J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J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J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J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J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J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J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C565" t="str">
            <v>All</v>
          </cell>
        </row>
        <row r="566">
          <cell r="C566" t="str">
            <v>External</v>
          </cell>
          <cell r="J566">
            <v>-2888417</v>
          </cell>
          <cell r="L566">
            <v>-3183810</v>
          </cell>
          <cell r="M566">
            <v>-5420448</v>
          </cell>
          <cell r="N566">
            <v>-938025.25</v>
          </cell>
          <cell r="O566">
            <v>-73104.820000000007</v>
          </cell>
          <cell r="P566">
            <v>-28186.770000000019</v>
          </cell>
          <cell r="Q566">
            <v>-76271.179999999993</v>
          </cell>
          <cell r="R566">
            <v>-328358.13</v>
          </cell>
          <cell r="S566">
            <v>-79447.679999999993</v>
          </cell>
          <cell r="T566">
            <v>-28539.919999999984</v>
          </cell>
          <cell r="U566">
            <v>-82634.929999999993</v>
          </cell>
        </row>
        <row r="567">
          <cell r="J567">
            <v>-2371481</v>
          </cell>
          <cell r="L567">
            <v>-16700</v>
          </cell>
          <cell r="M567">
            <v>-16700</v>
          </cell>
          <cell r="N567">
            <v>-16700</v>
          </cell>
          <cell r="O567">
            <v>-1700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J568">
            <v>-1599529</v>
          </cell>
          <cell r="L568">
            <v>-1862765</v>
          </cell>
          <cell r="M568">
            <v>-805723</v>
          </cell>
          <cell r="N568">
            <v>253428</v>
          </cell>
          <cell r="O568">
            <v>314630</v>
          </cell>
          <cell r="P568">
            <v>377806</v>
          </cell>
          <cell r="Q568">
            <v>442854</v>
          </cell>
          <cell r="R568">
            <v>509648</v>
          </cell>
          <cell r="S568">
            <v>578033</v>
          </cell>
          <cell r="T568">
            <v>647818</v>
          </cell>
          <cell r="U568">
            <v>718778</v>
          </cell>
        </row>
        <row r="569">
          <cell r="J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J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J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J574">
            <v>3980483</v>
          </cell>
          <cell r="L574">
            <v>-5558310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J575">
            <v>-182146</v>
          </cell>
          <cell r="L575">
            <v>-369.29000000000815</v>
          </cell>
          <cell r="M575">
            <v>7615.9400000000023</v>
          </cell>
          <cell r="N575">
            <v>16000.580000000016</v>
          </cell>
          <cell r="O575">
            <v>24800.599999999977</v>
          </cell>
          <cell r="P575">
            <v>34032.619999999995</v>
          </cell>
          <cell r="Q575">
            <v>42713.919999999984</v>
          </cell>
          <cell r="R575">
            <v>52862.479999999981</v>
          </cell>
          <cell r="S575">
            <v>61496.979999999981</v>
          </cell>
          <cell r="T575">
            <v>71636.859999999986</v>
          </cell>
          <cell r="U575">
            <v>84302.330000000016</v>
          </cell>
        </row>
        <row r="576">
          <cell r="J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J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J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J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J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J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J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J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J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J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J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J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J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J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J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J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J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J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J596">
            <v>-4278903</v>
          </cell>
          <cell r="L596">
            <v>-11047785.91</v>
          </cell>
          <cell r="M596">
            <v>-6000779.3799999999</v>
          </cell>
          <cell r="N596">
            <v>-470736.33</v>
          </cell>
          <cell r="O596">
            <v>428401.05999999988</v>
          </cell>
          <cell r="P596">
            <v>601166.7699999999</v>
          </cell>
          <cell r="Q596">
            <v>575249.64000000013</v>
          </cell>
          <cell r="R596">
            <v>445802.44999999995</v>
          </cell>
          <cell r="S596">
            <v>752667.32000000007</v>
          </cell>
          <cell r="T596">
            <v>996112.95</v>
          </cell>
          <cell r="U596">
            <v>896831.28</v>
          </cell>
        </row>
        <row r="597">
          <cell r="J597">
            <v>-4278903</v>
          </cell>
          <cell r="L597">
            <v>-11047785.91</v>
          </cell>
          <cell r="M597">
            <v>-6000779.3800000008</v>
          </cell>
          <cell r="N597">
            <v>-470736.33000000007</v>
          </cell>
          <cell r="O597">
            <v>428401.05999999959</v>
          </cell>
          <cell r="P597">
            <v>601166.77000000048</v>
          </cell>
          <cell r="Q597">
            <v>575249.6400000006</v>
          </cell>
          <cell r="R597">
            <v>445802.45000000112</v>
          </cell>
          <cell r="S597">
            <v>752667.3200000003</v>
          </cell>
          <cell r="T597">
            <v>996112.94999999925</v>
          </cell>
          <cell r="U597">
            <v>896831.28000000026</v>
          </cell>
        </row>
        <row r="598">
          <cell r="J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-1.1641532182693481E-9</v>
          </cell>
          <cell r="S598">
            <v>0</v>
          </cell>
          <cell r="T598">
            <v>0</v>
          </cell>
          <cell r="U598">
            <v>0</v>
          </cell>
        </row>
        <row r="604">
          <cell r="J604">
            <v>250000</v>
          </cell>
          <cell r="L604">
            <v>131127</v>
          </cell>
          <cell r="M604">
            <v>131127</v>
          </cell>
          <cell r="N604">
            <v>131127</v>
          </cell>
          <cell r="O604">
            <v>131127</v>
          </cell>
          <cell r="P604">
            <v>131127</v>
          </cell>
          <cell r="Q604">
            <v>131127</v>
          </cell>
          <cell r="R604">
            <v>131127</v>
          </cell>
          <cell r="S604">
            <v>131127</v>
          </cell>
          <cell r="T604">
            <v>131127</v>
          </cell>
          <cell r="U604">
            <v>131127</v>
          </cell>
        </row>
        <row r="605">
          <cell r="J605">
            <v>-3138417</v>
          </cell>
          <cell r="L605">
            <v>-3314937</v>
          </cell>
          <cell r="M605">
            <v>-5551575</v>
          </cell>
          <cell r="N605">
            <v>-1069152.25</v>
          </cell>
          <cell r="O605">
            <v>-204231.82</v>
          </cell>
          <cell r="P605">
            <v>-159313.77000000002</v>
          </cell>
          <cell r="Q605">
            <v>-207398.18</v>
          </cell>
          <cell r="R605">
            <v>-459485.13</v>
          </cell>
          <cell r="S605">
            <v>-210574.68</v>
          </cell>
          <cell r="T605">
            <v>-159666.91999999998</v>
          </cell>
          <cell r="U605">
            <v>-213761.93</v>
          </cell>
        </row>
        <row r="608">
          <cell r="J608">
            <v>782234</v>
          </cell>
          <cell r="L608">
            <v>826309.98999999836</v>
          </cell>
          <cell r="M608">
            <v>600571.5700000003</v>
          </cell>
          <cell r="N608">
            <v>252090.54000000004</v>
          </cell>
          <cell r="O608">
            <v>258091.75000000186</v>
          </cell>
          <cell r="P608">
            <v>254572.13999999966</v>
          </cell>
          <cell r="Q608">
            <v>259926.80999999773</v>
          </cell>
          <cell r="R608">
            <v>276639.93000000343</v>
          </cell>
          <cell r="S608">
            <v>273035.48000000603</v>
          </cell>
          <cell r="T608">
            <v>268976.55999999866</v>
          </cell>
          <cell r="U608">
            <v>290094.17999999411</v>
          </cell>
        </row>
        <row r="616">
          <cell r="C616" t="str">
            <v>end</v>
          </cell>
          <cell r="J616" t="str">
            <v>end</v>
          </cell>
          <cell r="L616" t="str">
            <v>end</v>
          </cell>
          <cell r="M616" t="str">
            <v>end</v>
          </cell>
          <cell r="N616" t="str">
            <v>end</v>
          </cell>
          <cell r="O616" t="str">
            <v>end</v>
          </cell>
          <cell r="P616" t="str">
            <v>end</v>
          </cell>
          <cell r="Q616" t="str">
            <v>end</v>
          </cell>
          <cell r="R616" t="str">
            <v>end</v>
          </cell>
          <cell r="S616" t="str">
            <v>end</v>
          </cell>
          <cell r="T616" t="str">
            <v>end</v>
          </cell>
          <cell r="U616" t="str">
            <v>end</v>
          </cell>
          <cell r="BC616" t="str">
            <v>end</v>
          </cell>
          <cell r="BD616" t="str">
            <v>end</v>
          </cell>
          <cell r="BE616" t="str">
            <v>end</v>
          </cell>
          <cell r="BF616" t="str">
            <v>end</v>
          </cell>
          <cell r="BG616" t="str">
            <v>end</v>
          </cell>
          <cell r="BH616" t="str">
            <v>end</v>
          </cell>
          <cell r="BI616" t="str">
            <v>end</v>
          </cell>
          <cell r="BJ616" t="str">
            <v>end</v>
          </cell>
          <cell r="BK616" t="str">
            <v>end</v>
          </cell>
          <cell r="BL616" t="str">
            <v>end</v>
          </cell>
          <cell r="BM616" t="str">
            <v>end</v>
          </cell>
        </row>
        <row r="617">
          <cell r="J617" t="str">
            <v xml:space="preserve"> </v>
          </cell>
          <cell r="L617" t="str">
            <v xml:space="preserve"> </v>
          </cell>
          <cell r="M617" t="str">
            <v xml:space="preserve"> </v>
          </cell>
          <cell r="N617" t="str">
            <v xml:space="preserve"> </v>
          </cell>
          <cell r="O617" t="str">
            <v xml:space="preserve"> </v>
          </cell>
          <cell r="P617" t="str">
            <v xml:space="preserve"> </v>
          </cell>
          <cell r="Q617" t="str">
            <v xml:space="preserve"> </v>
          </cell>
          <cell r="R617" t="str">
            <v xml:space="preserve"> </v>
          </cell>
          <cell r="S617" t="str">
            <v xml:space="preserve"> </v>
          </cell>
          <cell r="T617" t="str">
            <v xml:space="preserve"> </v>
          </cell>
          <cell r="U617" t="str">
            <v xml:space="preserve"> </v>
          </cell>
          <cell r="BC617" t="str">
            <v xml:space="preserve"> </v>
          </cell>
          <cell r="BD617" t="str">
            <v xml:space="preserve"> </v>
          </cell>
          <cell r="BE617" t="str">
            <v xml:space="preserve"> </v>
          </cell>
          <cell r="BF617" t="str">
            <v xml:space="preserve"> </v>
          </cell>
          <cell r="BG617" t="str">
            <v xml:space="preserve"> </v>
          </cell>
          <cell r="BH617" t="str">
            <v xml:space="preserve"> </v>
          </cell>
          <cell r="BI617" t="str">
            <v xml:space="preserve"> </v>
          </cell>
          <cell r="BJ617" t="str">
            <v xml:space="preserve"> </v>
          </cell>
          <cell r="BK617" t="str">
            <v xml:space="preserve"> </v>
          </cell>
          <cell r="BL617" t="str">
            <v xml:space="preserve"> </v>
          </cell>
          <cell r="BM617" t="str">
            <v xml:space="preserve"> </v>
          </cell>
        </row>
        <row r="618">
          <cell r="J618" t="str">
            <v xml:space="preserve"> </v>
          </cell>
          <cell r="L618" t="str">
            <v xml:space="preserve"> </v>
          </cell>
          <cell r="M618" t="str">
            <v xml:space="preserve"> </v>
          </cell>
          <cell r="N618" t="str">
            <v xml:space="preserve"> </v>
          </cell>
          <cell r="O618" t="str">
            <v xml:space="preserve"> </v>
          </cell>
          <cell r="P618" t="str">
            <v xml:space="preserve"> </v>
          </cell>
          <cell r="Q618" t="str">
            <v xml:space="preserve"> </v>
          </cell>
          <cell r="R618" t="str">
            <v xml:space="preserve"> </v>
          </cell>
          <cell r="S618" t="str">
            <v xml:space="preserve"> </v>
          </cell>
          <cell r="T618" t="str">
            <v xml:space="preserve"> </v>
          </cell>
          <cell r="U618" t="str">
            <v xml:space="preserve"> </v>
          </cell>
          <cell r="BC618" t="str">
            <v xml:space="preserve"> </v>
          </cell>
          <cell r="BD618" t="str">
            <v xml:space="preserve"> </v>
          </cell>
          <cell r="BE618" t="str">
            <v xml:space="preserve"> </v>
          </cell>
          <cell r="BF618" t="str">
            <v xml:space="preserve"> </v>
          </cell>
          <cell r="BG618" t="str">
            <v xml:space="preserve"> </v>
          </cell>
          <cell r="BH618" t="str">
            <v xml:space="preserve"> </v>
          </cell>
          <cell r="BI618" t="str">
            <v xml:space="preserve"> </v>
          </cell>
          <cell r="BJ618" t="str">
            <v xml:space="preserve"> </v>
          </cell>
          <cell r="BK618" t="str">
            <v xml:space="preserve"> </v>
          </cell>
          <cell r="BL618" t="str">
            <v xml:space="preserve"> </v>
          </cell>
          <cell r="BM618" t="str">
            <v xml:space="preserve"> </v>
          </cell>
        </row>
        <row r="619">
          <cell r="J619" t="str">
            <v xml:space="preserve"> </v>
          </cell>
          <cell r="L619" t="str">
            <v xml:space="preserve"> </v>
          </cell>
          <cell r="M619" t="str">
            <v xml:space="preserve"> </v>
          </cell>
          <cell r="N619" t="str">
            <v xml:space="preserve"> </v>
          </cell>
          <cell r="O619" t="str">
            <v xml:space="preserve"> </v>
          </cell>
          <cell r="P619" t="str">
            <v xml:space="preserve"> </v>
          </cell>
          <cell r="Q619" t="str">
            <v xml:space="preserve"> </v>
          </cell>
          <cell r="R619" t="str">
            <v xml:space="preserve"> </v>
          </cell>
          <cell r="S619" t="str">
            <v xml:space="preserve"> </v>
          </cell>
          <cell r="T619" t="str">
            <v xml:space="preserve"> </v>
          </cell>
          <cell r="U619" t="str">
            <v xml:space="preserve"> </v>
          </cell>
          <cell r="BC619" t="str">
            <v xml:space="preserve"> </v>
          </cell>
          <cell r="BD619" t="str">
            <v xml:space="preserve"> </v>
          </cell>
          <cell r="BE619" t="str">
            <v xml:space="preserve"> </v>
          </cell>
          <cell r="BF619" t="str">
            <v xml:space="preserve"> </v>
          </cell>
          <cell r="BG619" t="str">
            <v xml:space="preserve"> </v>
          </cell>
          <cell r="BH619" t="str">
            <v xml:space="preserve"> </v>
          </cell>
          <cell r="BI619" t="str">
            <v xml:space="preserve"> </v>
          </cell>
          <cell r="BJ619" t="str">
            <v xml:space="preserve"> </v>
          </cell>
          <cell r="BK619" t="str">
            <v xml:space="preserve"> </v>
          </cell>
          <cell r="BL619" t="str">
            <v xml:space="preserve"> </v>
          </cell>
          <cell r="BM619" t="str">
            <v xml:space="preserve"> </v>
          </cell>
        </row>
        <row r="620">
          <cell r="J620" t="str">
            <v xml:space="preserve"> </v>
          </cell>
          <cell r="L620" t="str">
            <v xml:space="preserve"> </v>
          </cell>
          <cell r="M620" t="str">
            <v xml:space="preserve"> </v>
          </cell>
          <cell r="N620" t="str">
            <v xml:space="preserve"> </v>
          </cell>
          <cell r="O620" t="str">
            <v xml:space="preserve"> </v>
          </cell>
          <cell r="P620" t="str">
            <v xml:space="preserve"> </v>
          </cell>
          <cell r="Q620" t="str">
            <v xml:space="preserve"> </v>
          </cell>
          <cell r="R620" t="str">
            <v xml:space="preserve"> </v>
          </cell>
          <cell r="S620" t="str">
            <v xml:space="preserve"> </v>
          </cell>
          <cell r="T620" t="str">
            <v xml:space="preserve"> </v>
          </cell>
          <cell r="U620" t="str">
            <v xml:space="preserve"> </v>
          </cell>
          <cell r="BC620" t="str">
            <v xml:space="preserve"> </v>
          </cell>
          <cell r="BD620" t="str">
            <v xml:space="preserve"> </v>
          </cell>
          <cell r="BE620" t="str">
            <v xml:space="preserve"> </v>
          </cell>
          <cell r="BF620" t="str">
            <v xml:space="preserve"> </v>
          </cell>
          <cell r="BG620" t="str">
            <v xml:space="preserve"> </v>
          </cell>
          <cell r="BH620" t="str">
            <v xml:space="preserve"> </v>
          </cell>
          <cell r="BI620" t="str">
            <v xml:space="preserve"> </v>
          </cell>
          <cell r="BJ620" t="str">
            <v xml:space="preserve"> </v>
          </cell>
          <cell r="BK620" t="str">
            <v xml:space="preserve"> </v>
          </cell>
          <cell r="BL620" t="str">
            <v xml:space="preserve"> </v>
          </cell>
          <cell r="BM620" t="str">
            <v xml:space="preserve"> </v>
          </cell>
        </row>
        <row r="621">
          <cell r="J621" t="str">
            <v xml:space="preserve"> </v>
          </cell>
          <cell r="L621" t="str">
            <v xml:space="preserve"> </v>
          </cell>
          <cell r="M621" t="str">
            <v xml:space="preserve"> </v>
          </cell>
          <cell r="N621" t="str">
            <v xml:space="preserve"> </v>
          </cell>
          <cell r="O621" t="str">
            <v xml:space="preserve"> </v>
          </cell>
          <cell r="P621" t="str">
            <v xml:space="preserve"> </v>
          </cell>
          <cell r="Q621" t="str">
            <v xml:space="preserve"> </v>
          </cell>
          <cell r="R621" t="str">
            <v xml:space="preserve"> </v>
          </cell>
          <cell r="S621" t="str">
            <v xml:space="preserve"> </v>
          </cell>
          <cell r="T621" t="str">
            <v xml:space="preserve"> </v>
          </cell>
          <cell r="U621" t="str">
            <v xml:space="preserve"> </v>
          </cell>
          <cell r="BC621" t="str">
            <v xml:space="preserve"> </v>
          </cell>
          <cell r="BD621" t="str">
            <v xml:space="preserve"> </v>
          </cell>
          <cell r="BE621" t="str">
            <v xml:space="preserve"> </v>
          </cell>
          <cell r="BF621" t="str">
            <v xml:space="preserve"> </v>
          </cell>
          <cell r="BG621" t="str">
            <v xml:space="preserve"> </v>
          </cell>
          <cell r="BH621" t="str">
            <v xml:space="preserve"> </v>
          </cell>
          <cell r="BI621" t="str">
            <v xml:space="preserve"> </v>
          </cell>
          <cell r="BJ621" t="str">
            <v xml:space="preserve"> </v>
          </cell>
          <cell r="BK621" t="str">
            <v xml:space="preserve"> </v>
          </cell>
          <cell r="BL621" t="str">
            <v xml:space="preserve"> </v>
          </cell>
          <cell r="BM621" t="str">
            <v xml:space="preserve"> </v>
          </cell>
        </row>
        <row r="622">
          <cell r="J622" t="str">
            <v xml:space="preserve"> </v>
          </cell>
          <cell r="L622" t="str">
            <v xml:space="preserve"> </v>
          </cell>
          <cell r="M622" t="str">
            <v xml:space="preserve"> </v>
          </cell>
          <cell r="N622" t="str">
            <v xml:space="preserve"> </v>
          </cell>
          <cell r="O622" t="str">
            <v xml:space="preserve"> </v>
          </cell>
          <cell r="P622" t="str">
            <v xml:space="preserve"> </v>
          </cell>
          <cell r="Q622" t="str">
            <v xml:space="preserve"> </v>
          </cell>
          <cell r="R622" t="str">
            <v xml:space="preserve"> </v>
          </cell>
          <cell r="S622" t="str">
            <v xml:space="preserve"> </v>
          </cell>
          <cell r="T622" t="str">
            <v xml:space="preserve"> </v>
          </cell>
          <cell r="U622" t="str">
            <v xml:space="preserve"> </v>
          </cell>
          <cell r="BC622" t="str">
            <v xml:space="preserve"> </v>
          </cell>
          <cell r="BD622" t="str">
            <v xml:space="preserve"> </v>
          </cell>
          <cell r="BE622" t="str">
            <v xml:space="preserve"> </v>
          </cell>
          <cell r="BF622" t="str">
            <v xml:space="preserve"> </v>
          </cell>
          <cell r="BG622" t="str">
            <v xml:space="preserve"> </v>
          </cell>
          <cell r="BH622" t="str">
            <v xml:space="preserve"> </v>
          </cell>
          <cell r="BI622" t="str">
            <v xml:space="preserve"> </v>
          </cell>
          <cell r="BJ622" t="str">
            <v xml:space="preserve"> </v>
          </cell>
          <cell r="BK622" t="str">
            <v xml:space="preserve"> </v>
          </cell>
          <cell r="BL622" t="str">
            <v xml:space="preserve"> </v>
          </cell>
          <cell r="BM622" t="str">
            <v xml:space="preserve"> </v>
          </cell>
        </row>
        <row r="623">
          <cell r="J623" t="str">
            <v xml:space="preserve"> </v>
          </cell>
          <cell r="L623" t="str">
            <v xml:space="preserve"> </v>
          </cell>
          <cell r="M623" t="str">
            <v xml:space="preserve"> </v>
          </cell>
          <cell r="N623" t="str">
            <v xml:space="preserve"> </v>
          </cell>
          <cell r="O623" t="str">
            <v xml:space="preserve"> </v>
          </cell>
          <cell r="P623" t="str">
            <v xml:space="preserve"> </v>
          </cell>
          <cell r="Q623" t="str">
            <v xml:space="preserve"> </v>
          </cell>
          <cell r="R623" t="str">
            <v xml:space="preserve"> </v>
          </cell>
          <cell r="S623" t="str">
            <v xml:space="preserve"> </v>
          </cell>
          <cell r="T623" t="str">
            <v xml:space="preserve"> </v>
          </cell>
          <cell r="U623" t="str">
            <v xml:space="preserve"> </v>
          </cell>
          <cell r="BC623" t="str">
            <v xml:space="preserve"> </v>
          </cell>
          <cell r="BD623" t="str">
            <v xml:space="preserve"> </v>
          </cell>
          <cell r="BE623" t="str">
            <v xml:space="preserve"> </v>
          </cell>
          <cell r="BF623" t="str">
            <v xml:space="preserve"> </v>
          </cell>
          <cell r="BG623" t="str">
            <v xml:space="preserve"> </v>
          </cell>
          <cell r="BH623" t="str">
            <v xml:space="preserve"> </v>
          </cell>
          <cell r="BI623" t="str">
            <v xml:space="preserve"> </v>
          </cell>
          <cell r="BJ623" t="str">
            <v xml:space="preserve"> </v>
          </cell>
          <cell r="BK623" t="str">
            <v xml:space="preserve"> </v>
          </cell>
          <cell r="BL623" t="str">
            <v xml:space="preserve"> </v>
          </cell>
          <cell r="BM623" t="str">
            <v xml:space="preserve"> </v>
          </cell>
        </row>
      </sheetData>
      <sheetData sheetId="15">
        <row r="3">
          <cell r="A3" t="str">
            <v>BUDGET SUMMARY - GENERAL FUND</v>
          </cell>
        </row>
      </sheetData>
      <sheetData sheetId="16">
        <row r="3">
          <cell r="A3" t="str">
            <v>CAPITAL EXPENDITURE SUMMARY - GENERAL FUND</v>
          </cell>
        </row>
      </sheetData>
      <sheetData sheetId="17">
        <row r="3">
          <cell r="A3" t="str">
            <v>EXPENDITURE TYPE SUMMARY - GENERAL FUND</v>
          </cell>
        </row>
      </sheetData>
      <sheetData sheetId="18">
        <row r="3">
          <cell r="A3" t="str">
            <v>BUDGET RECONCILIATION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>BUDGET TYPE SUMMARY BY LEVEL: Org. Level - Function - 20 (Domestic Waste Management)</v>
          </cell>
        </row>
      </sheetData>
      <sheetData sheetId="22">
        <row r="5">
          <cell r="B5" t="str">
            <v>BUDGET SUMMARY BY LEVEL: Org. Level - Function - 20 (Domestic Waste Management)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>
        <row r="3">
          <cell r="A3" t="str">
            <v>FINANCIAL PERFORMANCE INDICATORS - GENERAL FUND</v>
          </cell>
        </row>
      </sheetData>
      <sheetData sheetId="36">
        <row r="3">
          <cell r="A3" t="str">
            <v>CHARTS - GENERAL FUND</v>
          </cell>
        </row>
      </sheetData>
      <sheetData sheetId="37">
        <row r="29">
          <cell r="C29">
            <v>2010</v>
          </cell>
          <cell r="D29">
            <v>2011</v>
          </cell>
          <cell r="E29">
            <v>2012</v>
          </cell>
          <cell r="F29">
            <v>2013</v>
          </cell>
          <cell r="G29">
            <v>2014</v>
          </cell>
          <cell r="H29">
            <v>2015</v>
          </cell>
          <cell r="I29">
            <v>2016</v>
          </cell>
          <cell r="J29">
            <v>2017</v>
          </cell>
          <cell r="K29">
            <v>2018</v>
          </cell>
          <cell r="L29">
            <v>2019</v>
          </cell>
          <cell r="M29">
            <v>2020</v>
          </cell>
          <cell r="N29">
            <v>2021</v>
          </cell>
          <cell r="O29">
            <v>2022</v>
          </cell>
          <cell r="P29">
            <v>2023</v>
          </cell>
          <cell r="Q29">
            <v>2024</v>
          </cell>
          <cell r="R29">
            <v>2025</v>
          </cell>
          <cell r="S29">
            <v>2026</v>
          </cell>
          <cell r="T29">
            <v>2027</v>
          </cell>
          <cell r="U29">
            <v>2028</v>
          </cell>
          <cell r="V29">
            <v>2029</v>
          </cell>
          <cell r="W29">
            <v>2030</v>
          </cell>
          <cell r="X29">
            <v>2031</v>
          </cell>
          <cell r="Y29">
            <v>2032</v>
          </cell>
          <cell r="Z29">
            <v>2033</v>
          </cell>
          <cell r="AA29">
            <v>2034</v>
          </cell>
        </row>
        <row r="30">
          <cell r="G30">
            <v>51649591.079999998</v>
          </cell>
          <cell r="H30">
            <v>50246249.660000004</v>
          </cell>
          <cell r="I30">
            <v>50901141.170000017</v>
          </cell>
          <cell r="J30">
            <v>53602001.859999999</v>
          </cell>
          <cell r="K30">
            <v>55133114.839999989</v>
          </cell>
          <cell r="L30">
            <v>56933307.049999982</v>
          </cell>
          <cell r="M30">
            <v>58882072.56999997</v>
          </cell>
          <cell r="N30">
            <v>61095512.649999991</v>
          </cell>
          <cell r="O30">
            <v>63078198.240000017</v>
          </cell>
          <cell r="P30">
            <v>65375976.289999984</v>
          </cell>
          <cell r="Q30">
            <v>67849946.429999948</v>
          </cell>
        </row>
        <row r="32">
          <cell r="G32">
            <v>51649591.079999998</v>
          </cell>
          <cell r="H32">
            <v>50246249.660000004</v>
          </cell>
          <cell r="I32">
            <v>50901141.170000017</v>
          </cell>
          <cell r="J32">
            <v>53602001.859999999</v>
          </cell>
          <cell r="K32">
            <v>55133114.839999989</v>
          </cell>
          <cell r="L32">
            <v>56933307.049999982</v>
          </cell>
          <cell r="M32">
            <v>58882072.56999997</v>
          </cell>
          <cell r="N32">
            <v>61095512.649999991</v>
          </cell>
          <cell r="O32">
            <v>63078198.240000017</v>
          </cell>
          <cell r="P32">
            <v>65375976.289999984</v>
          </cell>
          <cell r="Q32">
            <v>67849946.429999948</v>
          </cell>
        </row>
        <row r="36">
          <cell r="C36">
            <v>34930000</v>
          </cell>
          <cell r="D36">
            <v>40340000</v>
          </cell>
          <cell r="E36">
            <v>42744000</v>
          </cell>
          <cell r="F36">
            <v>44897000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51649591.079999998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50246249.660000004</v>
          </cell>
          <cell r="I40">
            <v>50901141.170000017</v>
          </cell>
          <cell r="J40">
            <v>53602001.859999999</v>
          </cell>
          <cell r="K40">
            <v>55133114.839999989</v>
          </cell>
          <cell r="L40">
            <v>56933307.049999982</v>
          </cell>
          <cell r="M40">
            <v>58882072.56999997</v>
          </cell>
          <cell r="N40">
            <v>61095512.649999991</v>
          </cell>
          <cell r="O40">
            <v>63078198.240000017</v>
          </cell>
          <cell r="P40">
            <v>65375976.289999984</v>
          </cell>
          <cell r="Q40">
            <v>67849946.429999948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68438164.737636328</v>
          </cell>
          <cell r="S43">
            <v>70227145.044818148</v>
          </cell>
          <cell r="T43">
            <v>72016125.351999968</v>
          </cell>
          <cell r="U43">
            <v>73805105.659181774</v>
          </cell>
          <cell r="V43">
            <v>75594085.966363594</v>
          </cell>
          <cell r="W43">
            <v>77383066.273545414</v>
          </cell>
          <cell r="X43">
            <v>79172046.58072722</v>
          </cell>
          <cell r="Y43">
            <v>80961026.887909025</v>
          </cell>
          <cell r="Z43">
            <v>82750007.19509086</v>
          </cell>
          <cell r="AA43">
            <v>84538987.502272666</v>
          </cell>
        </row>
      </sheetData>
      <sheetData sheetId="38" refreshError="1"/>
      <sheetData sheetId="39">
        <row r="2">
          <cell r="P2" t="b">
            <v>1</v>
          </cell>
          <cell r="Q2" t="b">
            <v>0</v>
          </cell>
        </row>
      </sheetData>
      <sheetData sheetId="40">
        <row r="4">
          <cell r="A4" t="str">
            <v>Scenario: Option 3 - "Improve" (10.8%pa SRV x 4 yrs)</v>
          </cell>
        </row>
      </sheetData>
      <sheetData sheetId="41">
        <row r="3">
          <cell r="A3" t="str">
            <v>DEVELOPER CONTRIBUTIONS - SUMMARY - GENERAL FUND</v>
          </cell>
        </row>
      </sheetData>
      <sheetData sheetId="42">
        <row r="6">
          <cell r="A6" t="str">
            <v>Plan No.</v>
          </cell>
        </row>
        <row r="7">
          <cell r="A7" t="str">
            <v>1993</v>
          </cell>
          <cell r="B7" t="str">
            <v>1993 Contribution Plan</v>
          </cell>
        </row>
        <row r="8">
          <cell r="A8" t="str">
            <v>2000</v>
          </cell>
          <cell r="B8" t="str">
            <v>2000 Contribution Plan</v>
          </cell>
        </row>
        <row r="9">
          <cell r="A9" t="str">
            <v>2005</v>
          </cell>
          <cell r="B9" t="str">
            <v>2005 Contribution Plan</v>
          </cell>
        </row>
        <row r="10">
          <cell r="A10" t="str">
            <v>93F</v>
          </cell>
          <cell r="B10" t="str">
            <v>S93F Planning Agreements</v>
          </cell>
        </row>
        <row r="11">
          <cell r="A11" t="str">
            <v>94A</v>
          </cell>
          <cell r="B11" t="str">
            <v>S94A Levies</v>
          </cell>
        </row>
        <row r="12">
          <cell r="A12" t="str">
            <v>NUP</v>
          </cell>
          <cell r="B12" t="str">
            <v>Not under Plan</v>
          </cell>
        </row>
      </sheetData>
      <sheetData sheetId="43" refreshError="1"/>
      <sheetData sheetId="44" refreshError="1"/>
      <sheetData sheetId="45">
        <row r="5">
          <cell r="B5" t="str">
            <v>1993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5">
          <cell r="B5" t="str">
            <v>NUP</v>
          </cell>
        </row>
      </sheetData>
      <sheetData sheetId="53" refreshError="1"/>
      <sheetData sheetId="54" refreshError="1"/>
      <sheetData sheetId="55" refreshError="1"/>
      <sheetData sheetId="56">
        <row r="3">
          <cell r="A3" t="str">
            <v>CAPITAL WORKS - SUMMARY - GENERAL FUND</v>
          </cell>
        </row>
      </sheetData>
      <sheetData sheetId="57">
        <row r="7">
          <cell r="A7" t="str">
            <v>CAPITAL WORKS - PROGRAM - GENERAL FUND</v>
          </cell>
        </row>
      </sheetData>
      <sheetData sheetId="58">
        <row r="3">
          <cell r="A3" t="str">
            <v>MAJOR PROJECTS - SUMMARY - GENERAL FUND</v>
          </cell>
        </row>
      </sheetData>
      <sheetData sheetId="59">
        <row r="7">
          <cell r="A7" t="str">
            <v>MAJOR PROJECTS - PROGRAM - GENERAL FUND</v>
          </cell>
        </row>
      </sheetData>
      <sheetData sheetId="60">
        <row r="3">
          <cell r="A3" t="str">
            <v>REAL ESTATE DEVELOPMENT - SUMMARY - GENERAL FUND</v>
          </cell>
        </row>
      </sheetData>
      <sheetData sheetId="61" refreshError="1"/>
      <sheetData sheetId="62" refreshError="1"/>
      <sheetData sheetId="63">
        <row r="5">
          <cell r="A5">
            <v>1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>
        <row r="5">
          <cell r="A5" t="str">
            <v>&lt;Enter Project ID here…&gt;</v>
          </cell>
        </row>
      </sheetData>
      <sheetData sheetId="69">
        <row r="3">
          <cell r="A3" t="str">
            <v>INFRASTRUCTURE, PROPERTY, PLANT &amp; EQUIPMENT - OTHER MOVEMENTS - GENERAL FUND</v>
          </cell>
        </row>
      </sheetData>
      <sheetData sheetId="70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71">
        <row r="1">
          <cell r="BT1" t="str">
            <v>2013/14</v>
          </cell>
        </row>
        <row r="2">
          <cell r="BT2" t="str">
            <v>2014/15</v>
          </cell>
        </row>
        <row r="3">
          <cell r="A3" t="str">
            <v>LOANS (EXTERNAL) - GENERAL FUND</v>
          </cell>
          <cell r="BT3" t="str">
            <v>2015/16</v>
          </cell>
        </row>
        <row r="4">
          <cell r="BT4" t="str">
            <v>2016/17</v>
          </cell>
        </row>
        <row r="5">
          <cell r="BT5" t="str">
            <v>2017/18</v>
          </cell>
        </row>
        <row r="6">
          <cell r="BT6" t="str">
            <v>2018/19</v>
          </cell>
        </row>
        <row r="7">
          <cell r="BT7" t="str">
            <v>2019/20</v>
          </cell>
        </row>
        <row r="8">
          <cell r="BT8" t="str">
            <v>2020/21</v>
          </cell>
        </row>
        <row r="9">
          <cell r="BT9" t="str">
            <v>2021/22</v>
          </cell>
        </row>
        <row r="10">
          <cell r="BT10" t="str">
            <v>2022/23</v>
          </cell>
        </row>
        <row r="11">
          <cell r="BT11" t="str">
            <v>2023/24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72">
        <row r="3">
          <cell r="A3" t="str">
            <v>LOANS PAYABLE (INTERNAL) - GENERAL FUND</v>
          </cell>
        </row>
      </sheetData>
      <sheetData sheetId="73">
        <row r="3">
          <cell r="A3" t="str">
            <v>LOANS RECEIVABLE (INTERNAL) - GENERAL FUND</v>
          </cell>
        </row>
      </sheetData>
      <sheetData sheetId="74">
        <row r="3">
          <cell r="A3" t="str">
            <v>FINANCE LEASES - GENERAL FUND</v>
          </cell>
        </row>
      </sheetData>
      <sheetData sheetId="75">
        <row r="5">
          <cell r="B5" t="str">
            <v>INTERNAL RESERVES - GENERAL FUND</v>
          </cell>
        </row>
        <row r="131">
          <cell r="B131">
            <v>41982.869988425926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Specific Purpose Unexpended Loans-General</v>
          </cell>
        </row>
        <row r="811">
          <cell r="B811" t="str">
            <v>External - Stormwater Management</v>
          </cell>
        </row>
        <row r="812">
          <cell r="B812" t="str">
            <v>External - Other Contributions</v>
          </cell>
        </row>
        <row r="813">
          <cell r="B813" t="str">
            <v>External - z_unallocated external</v>
          </cell>
        </row>
        <row r="814">
          <cell r="B814" t="str">
            <v>Internal - Library</v>
          </cell>
        </row>
        <row r="815">
          <cell r="B815" t="str">
            <v>Internal - Recreation</v>
          </cell>
        </row>
        <row r="816">
          <cell r="B816" t="str">
            <v>Internal - Sportsgrounds</v>
          </cell>
        </row>
        <row r="817">
          <cell r="B817" t="str">
            <v xml:space="preserve">Internal - Effluent Disposal </v>
          </cell>
        </row>
        <row r="818">
          <cell r="B818" t="str">
            <v>Internal - Animal Management</v>
          </cell>
        </row>
        <row r="819">
          <cell r="B819" t="str">
            <v>Internal - Legal Claims</v>
          </cell>
        </row>
        <row r="820">
          <cell r="B820" t="str">
            <v>Internal - Asset Maintenance</v>
          </cell>
        </row>
        <row r="821">
          <cell r="B821" t="str">
            <v>Internal - Golf Club Maintenance</v>
          </cell>
        </row>
        <row r="822">
          <cell r="B822" t="str">
            <v>Internal - Plant Replacement</v>
          </cell>
        </row>
        <row r="823">
          <cell r="B823" t="str">
            <v>Internal - Investments</v>
          </cell>
        </row>
        <row r="824">
          <cell r="B824" t="str">
            <v>Internal - Swimming Pool</v>
          </cell>
        </row>
        <row r="825">
          <cell r="B825" t="str">
            <v xml:space="preserve">Internal - Vehicle </v>
          </cell>
        </row>
        <row r="826">
          <cell r="B826" t="str">
            <v>Internal - Information Technology</v>
          </cell>
        </row>
        <row r="827">
          <cell r="B827" t="str">
            <v>Internal - Employee Leave Entitlements</v>
          </cell>
        </row>
        <row r="828">
          <cell r="B828" t="str">
            <v>Internal - Risk Management (Insurance)</v>
          </cell>
        </row>
        <row r="829">
          <cell r="B829" t="str">
            <v>Internal - Organisational Development</v>
          </cell>
        </row>
        <row r="830">
          <cell r="B830" t="str">
            <v>Internal - Property</v>
          </cell>
        </row>
        <row r="831">
          <cell r="B831" t="str">
            <v>Internal - Roads</v>
          </cell>
        </row>
        <row r="832">
          <cell r="B832" t="str">
            <v>Internal - Royalties</v>
          </cell>
        </row>
        <row r="833">
          <cell r="B833" t="str">
            <v>Internal - Tourism &amp; Economic Development</v>
          </cell>
        </row>
        <row r="834">
          <cell r="B834" t="str">
            <v>Internal - Election</v>
          </cell>
        </row>
        <row r="835">
          <cell r="B835" t="str">
            <v>Internal - Special Rate Variation</v>
          </cell>
        </row>
        <row r="836">
          <cell r="B836" t="str">
            <v>Internal - Infrastructure Projects</v>
          </cell>
        </row>
        <row r="837">
          <cell r="B837" t="str">
            <v>Internal - Sustainability Savings</v>
          </cell>
        </row>
        <row r="838">
          <cell r="B838" t="str">
            <v>Internal - Sinking Fund</v>
          </cell>
        </row>
        <row r="839">
          <cell r="B839" t="str">
            <v>Internal - Growth Management Strategy</v>
          </cell>
        </row>
        <row r="840">
          <cell r="B840" t="str">
            <v>Internal - Work in Progress</v>
          </cell>
        </row>
        <row r="841">
          <cell r="B841" t="str">
            <v>Internal - z_unallocated internal</v>
          </cell>
        </row>
      </sheetData>
      <sheetData sheetId="76">
        <row r="4">
          <cell r="B4" t="str">
            <v>EXTERNAL RESERVES - GENERAL FUND</v>
          </cell>
        </row>
      </sheetData>
      <sheetData sheetId="77" refreshError="1"/>
      <sheetData sheetId="78" refreshError="1"/>
      <sheetData sheetId="79">
        <row r="3">
          <cell r="A3" t="str">
            <v>Global income and expenditure changes - General Fund</v>
          </cell>
        </row>
        <row r="5">
          <cell r="D5" t="str">
            <v>2014/15</v>
          </cell>
          <cell r="E5" t="str">
            <v>2015/16</v>
          </cell>
          <cell r="F5" t="str">
            <v>2016/17</v>
          </cell>
          <cell r="G5" t="str">
            <v>2017/18</v>
          </cell>
          <cell r="H5" t="str">
            <v>2018/19</v>
          </cell>
          <cell r="I5" t="str">
            <v>2019/20</v>
          </cell>
          <cell r="J5" t="str">
            <v>2020/21</v>
          </cell>
          <cell r="K5" t="str">
            <v>2021/22</v>
          </cell>
          <cell r="L5" t="str">
            <v>2022/23</v>
          </cell>
          <cell r="M5" t="str">
            <v>2023/24</v>
          </cell>
        </row>
      </sheetData>
      <sheetData sheetId="80">
        <row r="3">
          <cell r="A3" t="str">
            <v xml:space="preserve">Population changes and impact on income and expenditure </v>
          </cell>
        </row>
        <row r="7">
          <cell r="N7" t="str">
            <v>2014/15</v>
          </cell>
          <cell r="O7" t="str">
            <v>2015/16</v>
          </cell>
          <cell r="P7" t="str">
            <v>2016/17</v>
          </cell>
          <cell r="Q7" t="str">
            <v>2017/18</v>
          </cell>
          <cell r="R7" t="str">
            <v>2018/19</v>
          </cell>
          <cell r="S7" t="str">
            <v>2019/20</v>
          </cell>
          <cell r="T7" t="str">
            <v>2020/21</v>
          </cell>
          <cell r="U7" t="str">
            <v>2021/22</v>
          </cell>
          <cell r="V7" t="str">
            <v>2022/23</v>
          </cell>
          <cell r="W7" t="str">
            <v>2023/24</v>
          </cell>
        </row>
      </sheetData>
      <sheetData sheetId="81">
        <row r="1">
          <cell r="A1" t="str">
            <v>General Ledger Table</v>
          </cell>
        </row>
        <row r="6">
          <cell r="R6" t="str">
            <v>Master</v>
          </cell>
          <cell r="S6" t="str">
            <v>Sub</v>
          </cell>
          <cell r="T6" t="str">
            <v>Activity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>
        <row r="6">
          <cell r="B6" t="str">
            <v>Mapping Component</v>
          </cell>
        </row>
      </sheetData>
      <sheetData sheetId="87">
        <row r="6">
          <cell r="B6" t="str">
            <v>Mapping Component</v>
          </cell>
        </row>
      </sheetData>
      <sheetData sheetId="88">
        <row r="6">
          <cell r="B6" t="str">
            <v>Mapping Component</v>
          </cell>
        </row>
      </sheetData>
      <sheetData sheetId="89">
        <row r="6">
          <cell r="B6" t="str">
            <v>Mapping Component</v>
          </cell>
        </row>
      </sheetData>
      <sheetData sheetId="90" refreshError="1"/>
      <sheetData sheetId="91" refreshError="1"/>
      <sheetData sheetId="92">
        <row r="22">
          <cell r="H22">
            <v>1</v>
          </cell>
        </row>
      </sheetData>
      <sheetData sheetId="93">
        <row r="5">
          <cell r="A5" t="str">
            <v>Full GL String</v>
          </cell>
          <cell r="E5" t="str">
            <v>Function</v>
          </cell>
          <cell r="F5" t="str">
            <v>Manager</v>
          </cell>
          <cell r="G5" t="str">
            <v>Directorate</v>
          </cell>
          <cell r="H5" t="str">
            <v/>
          </cell>
          <cell r="I5" t="str">
            <v/>
          </cell>
          <cell r="J5" t="str">
            <v/>
          </cell>
          <cell r="L5" t="str">
            <v>CSP Strategic Areas</v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4">
        <row r="5">
          <cell r="A5" t="str">
            <v>Full GL String</v>
          </cell>
        </row>
      </sheetData>
      <sheetData sheetId="95">
        <row r="1">
          <cell r="A1" t="str">
            <v>LTFP Data Integrity Check Result</v>
          </cell>
        </row>
      </sheetData>
      <sheetData sheetId="96">
        <row r="2">
          <cell r="B2" t="str">
            <v>Function</v>
          </cell>
          <cell r="E2" t="str">
            <v>Manager</v>
          </cell>
          <cell r="H2" t="str">
            <v>Directorate</v>
          </cell>
        </row>
        <row r="5">
          <cell r="A5" t="str">
            <v>Code Level 1</v>
          </cell>
        </row>
      </sheetData>
      <sheetData sheetId="97">
        <row r="2">
          <cell r="B2" t="str">
            <v>CSP Strategic Areas</v>
          </cell>
        </row>
        <row r="5">
          <cell r="A5" t="str">
            <v>Code Function 1</v>
          </cell>
        </row>
      </sheetData>
      <sheetData sheetId="98">
        <row r="1">
          <cell r="B1" t="str">
            <v>HIDE SHEET</v>
          </cell>
        </row>
      </sheetData>
      <sheetData sheetId="99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100">
        <row r="11">
          <cell r="D11" t="str">
            <v xml:space="preserve">Start Section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11">
          <cell r="D11" t="str">
            <v xml:space="preserve">Start Section 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11">
          <cell r="D11" t="str">
            <v xml:space="preserve">Start Section 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>
        <row r="11">
          <cell r="D11" t="str">
            <v xml:space="preserve">Start Section </v>
          </cell>
        </row>
      </sheetData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11">
          <cell r="D11" t="str">
            <v xml:space="preserve">Start Section 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general2">
    <tabColor indexed="47"/>
  </sheetPr>
  <dimension ref="A1:XEW373"/>
  <sheetViews>
    <sheetView zoomScale="90" zoomScaleNormal="90" zoomScaleSheetLayoutView="100" workbookViewId="0">
      <pane xSplit="2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27" sqref="B1:L27"/>
    </sheetView>
  </sheetViews>
  <sheetFormatPr defaultColWidth="9.109375" defaultRowHeight="13.2" x14ac:dyDescent="0.25"/>
  <cols>
    <col min="1" max="1" width="23.6640625" style="3" hidden="1" customWidth="1"/>
    <col min="2" max="2" width="57.6640625" style="3" customWidth="1"/>
    <col min="3" max="12" width="13.6640625" style="3" customWidth="1"/>
    <col min="13" max="15" width="9.109375" style="3" hidden="1" customWidth="1"/>
    <col min="16" max="16" width="12.33203125" style="3" hidden="1" customWidth="1"/>
    <col min="17" max="26" width="12.5546875" style="3" hidden="1" customWidth="1"/>
    <col min="27" max="27" width="9.109375" style="3" hidden="1" customWidth="1"/>
    <col min="28" max="37" width="11.6640625" style="3" hidden="1" customWidth="1"/>
    <col min="38" max="38" width="9.109375" style="3" hidden="1" customWidth="1"/>
    <col min="39" max="39" width="11.5546875" style="3" hidden="1" customWidth="1"/>
    <col min="40" max="48" width="11.44140625" style="3" hidden="1" customWidth="1"/>
    <col min="49" max="50" width="9.109375" style="3" hidden="1" customWidth="1"/>
    <col min="51" max="71" width="11.6640625" style="3" hidden="1" customWidth="1"/>
    <col min="72" max="76" width="9.109375" style="3" hidden="1" customWidth="1"/>
    <col min="77" max="97" width="11.33203125" style="3" hidden="1" customWidth="1"/>
    <col min="98" max="102" width="9.109375" style="3" hidden="1" customWidth="1"/>
    <col min="103" max="123" width="11.33203125" style="3" hidden="1" customWidth="1"/>
    <col min="124" max="125" width="9.109375" style="3" hidden="1" customWidth="1"/>
    <col min="126" max="128" width="20.6640625" style="3" customWidth="1"/>
    <col min="129" max="142" width="9.109375" style="3" customWidth="1"/>
    <col min="143" max="153" width="9.109375" style="3"/>
    <col min="154" max="154" width="10.33203125" style="3" bestFit="1" customWidth="1"/>
    <col min="155" max="16384" width="9.109375" style="3"/>
  </cols>
  <sheetData>
    <row r="1" spans="1:128" ht="15" customHeight="1" x14ac:dyDescent="0.25">
      <c r="A1" s="1" t="s">
        <v>0</v>
      </c>
      <c r="B1" s="2" t="s">
        <v>122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4" t="s">
        <v>1</v>
      </c>
      <c r="DW1" s="4" t="s">
        <v>1</v>
      </c>
      <c r="DX1" s="4" t="s">
        <v>1</v>
      </c>
    </row>
    <row r="2" spans="1:128" ht="15" customHeight="1" x14ac:dyDescent="0.25">
      <c r="B2" s="2" t="s">
        <v>123</v>
      </c>
      <c r="L2" s="5"/>
      <c r="DU2" s="1" t="s">
        <v>2</v>
      </c>
      <c r="DV2" s="4" t="s">
        <v>1</v>
      </c>
      <c r="DW2" s="4" t="s">
        <v>1</v>
      </c>
      <c r="DX2" s="4" t="s">
        <v>1</v>
      </c>
    </row>
    <row r="3" spans="1:128" ht="15" customHeight="1" x14ac:dyDescent="0.25">
      <c r="B3" s="6" t="s">
        <v>125</v>
      </c>
      <c r="C3" s="69" t="s">
        <v>3</v>
      </c>
      <c r="D3" s="69"/>
      <c r="E3" s="69"/>
      <c r="F3" s="69"/>
      <c r="G3" s="69"/>
      <c r="H3" s="69"/>
      <c r="I3" s="69"/>
      <c r="J3" s="69"/>
      <c r="K3" s="69"/>
      <c r="L3" s="69"/>
      <c r="AB3" s="8" t="s">
        <v>4</v>
      </c>
      <c r="DU3" s="1" t="s">
        <v>2</v>
      </c>
      <c r="DV3" s="4" t="s">
        <v>1</v>
      </c>
      <c r="DW3" s="4" t="s">
        <v>1</v>
      </c>
      <c r="DX3" s="4" t="s">
        <v>1</v>
      </c>
    </row>
    <row r="4" spans="1:128" ht="15" customHeight="1" x14ac:dyDescent="0.25">
      <c r="B4" s="2" t="s">
        <v>201</v>
      </c>
      <c r="C4" s="9" t="s">
        <v>110</v>
      </c>
      <c r="D4" s="9" t="s">
        <v>111</v>
      </c>
      <c r="E4" s="9" t="s">
        <v>112</v>
      </c>
      <c r="F4" s="9" t="s">
        <v>113</v>
      </c>
      <c r="G4" s="9" t="s">
        <v>114</v>
      </c>
      <c r="H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P4" s="3" t="e">
        <f>#REF!</f>
        <v>#REF!</v>
      </c>
      <c r="Q4" s="3" t="str">
        <f t="shared" ref="Q4:Z4" si="0">C4</f>
        <v>2014/15</v>
      </c>
      <c r="R4" s="3" t="str">
        <f t="shared" si="0"/>
        <v>2015/16</v>
      </c>
      <c r="S4" s="3" t="str">
        <f t="shared" si="0"/>
        <v>2016/17</v>
      </c>
      <c r="T4" s="3" t="str">
        <f t="shared" si="0"/>
        <v>2017/18</v>
      </c>
      <c r="U4" s="3" t="str">
        <f t="shared" si="0"/>
        <v>2018/19</v>
      </c>
      <c r="V4" s="3" t="str">
        <f t="shared" si="0"/>
        <v>2019/20</v>
      </c>
      <c r="W4" s="3" t="str">
        <f t="shared" si="0"/>
        <v>2020/21</v>
      </c>
      <c r="X4" s="3" t="str">
        <f t="shared" si="0"/>
        <v>2021/22</v>
      </c>
      <c r="Y4" s="3" t="str">
        <f t="shared" si="0"/>
        <v>2022/23</v>
      </c>
      <c r="Z4" s="3" t="str">
        <f t="shared" si="0"/>
        <v>2023/24</v>
      </c>
      <c r="AB4" s="9" t="str">
        <f>LEFT(L4,4)+1&amp;"/"&amp;RIGHT(LEFT(L4,4)+2,2)</f>
        <v>2024/25</v>
      </c>
      <c r="AC4" s="9" t="str">
        <f t="shared" ref="AC4:AK4" si="1">LEFT(AB4,4)+1&amp;"/"&amp;RIGHT(LEFT(AB4,4)+2,2)</f>
        <v>2025/26</v>
      </c>
      <c r="AD4" s="9" t="str">
        <f t="shared" si="1"/>
        <v>2026/27</v>
      </c>
      <c r="AE4" s="9" t="str">
        <f t="shared" si="1"/>
        <v>2027/28</v>
      </c>
      <c r="AF4" s="9" t="str">
        <f t="shared" si="1"/>
        <v>2028/29</v>
      </c>
      <c r="AG4" s="9" t="str">
        <f t="shared" si="1"/>
        <v>2029/30</v>
      </c>
      <c r="AH4" s="9" t="str">
        <f t="shared" si="1"/>
        <v>2030/31</v>
      </c>
      <c r="AI4" s="9" t="str">
        <f t="shared" si="1"/>
        <v>2031/32</v>
      </c>
      <c r="AJ4" s="9" t="str">
        <f t="shared" si="1"/>
        <v>2032/33</v>
      </c>
      <c r="AK4" s="9" t="str">
        <f t="shared" si="1"/>
        <v>2033/34</v>
      </c>
      <c r="AY4" s="8" t="s">
        <v>5</v>
      </c>
      <c r="BY4" s="8" t="s">
        <v>6</v>
      </c>
      <c r="CY4" s="8" t="s">
        <v>7</v>
      </c>
      <c r="DU4" s="1" t="s">
        <v>2</v>
      </c>
      <c r="DV4" s="4" t="s">
        <v>1</v>
      </c>
      <c r="DW4" s="4" t="s">
        <v>1</v>
      </c>
      <c r="DX4" s="4" t="s">
        <v>1</v>
      </c>
    </row>
    <row r="5" spans="1:128" ht="15" customHeight="1" thickBot="1" x14ac:dyDescent="0.3">
      <c r="B5" s="10"/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L5" s="11" t="s">
        <v>120</v>
      </c>
      <c r="AY5" s="7" t="e">
        <f>#REF!</f>
        <v>#REF!</v>
      </c>
      <c r="AZ5" s="7" t="str">
        <f t="shared" ref="AZ5:BI5" si="2">C4</f>
        <v>2014/15</v>
      </c>
      <c r="BA5" s="7" t="str">
        <f t="shared" si="2"/>
        <v>2015/16</v>
      </c>
      <c r="BB5" s="7" t="str">
        <f t="shared" si="2"/>
        <v>2016/17</v>
      </c>
      <c r="BC5" s="7" t="str">
        <f t="shared" si="2"/>
        <v>2017/18</v>
      </c>
      <c r="BD5" s="7" t="str">
        <f t="shared" si="2"/>
        <v>2018/19</v>
      </c>
      <c r="BE5" s="7" t="str">
        <f t="shared" si="2"/>
        <v>2019/20</v>
      </c>
      <c r="BF5" s="7" t="str">
        <f t="shared" si="2"/>
        <v>2020/21</v>
      </c>
      <c r="BG5" s="7" t="str">
        <f t="shared" si="2"/>
        <v>2021/22</v>
      </c>
      <c r="BH5" s="7" t="str">
        <f t="shared" si="2"/>
        <v>2022/23</v>
      </c>
      <c r="BI5" s="7" t="str">
        <f t="shared" si="2"/>
        <v>2023/24</v>
      </c>
      <c r="BJ5" s="7" t="str">
        <f>AB4</f>
        <v>2024/25</v>
      </c>
      <c r="BK5" s="7" t="str">
        <f t="shared" ref="BK5:BS5" si="3">AC4</f>
        <v>2025/26</v>
      </c>
      <c r="BL5" s="7" t="str">
        <f t="shared" si="3"/>
        <v>2026/27</v>
      </c>
      <c r="BM5" s="7" t="str">
        <f t="shared" si="3"/>
        <v>2027/28</v>
      </c>
      <c r="BN5" s="7" t="str">
        <f t="shared" si="3"/>
        <v>2028/29</v>
      </c>
      <c r="BO5" s="7" t="str">
        <f t="shared" si="3"/>
        <v>2029/30</v>
      </c>
      <c r="BP5" s="7" t="str">
        <f t="shared" si="3"/>
        <v>2030/31</v>
      </c>
      <c r="BQ5" s="7" t="str">
        <f t="shared" si="3"/>
        <v>2031/32</v>
      </c>
      <c r="BR5" s="7" t="str">
        <f t="shared" si="3"/>
        <v>2032/33</v>
      </c>
      <c r="BS5" s="7" t="str">
        <f t="shared" si="3"/>
        <v>2033/34</v>
      </c>
      <c r="BY5" s="7" t="e">
        <f>AY5</f>
        <v>#REF!</v>
      </c>
      <c r="BZ5" s="7" t="str">
        <f t="shared" ref="BZ5:CS5" si="4">AZ5</f>
        <v>2014/15</v>
      </c>
      <c r="CA5" s="7" t="str">
        <f t="shared" si="4"/>
        <v>2015/16</v>
      </c>
      <c r="CB5" s="7" t="str">
        <f t="shared" si="4"/>
        <v>2016/17</v>
      </c>
      <c r="CC5" s="7" t="str">
        <f t="shared" si="4"/>
        <v>2017/18</v>
      </c>
      <c r="CD5" s="7" t="str">
        <f t="shared" si="4"/>
        <v>2018/19</v>
      </c>
      <c r="CE5" s="7" t="str">
        <f t="shared" si="4"/>
        <v>2019/20</v>
      </c>
      <c r="CF5" s="7" t="str">
        <f t="shared" si="4"/>
        <v>2020/21</v>
      </c>
      <c r="CG5" s="7" t="str">
        <f t="shared" si="4"/>
        <v>2021/22</v>
      </c>
      <c r="CH5" s="7" t="str">
        <f t="shared" si="4"/>
        <v>2022/23</v>
      </c>
      <c r="CI5" s="7" t="str">
        <f t="shared" si="4"/>
        <v>2023/24</v>
      </c>
      <c r="CJ5" s="7" t="str">
        <f t="shared" si="4"/>
        <v>2024/25</v>
      </c>
      <c r="CK5" s="7" t="str">
        <f t="shared" si="4"/>
        <v>2025/26</v>
      </c>
      <c r="CL5" s="7" t="str">
        <f t="shared" si="4"/>
        <v>2026/27</v>
      </c>
      <c r="CM5" s="7" t="str">
        <f t="shared" si="4"/>
        <v>2027/28</v>
      </c>
      <c r="CN5" s="7" t="str">
        <f t="shared" si="4"/>
        <v>2028/29</v>
      </c>
      <c r="CO5" s="7" t="str">
        <f t="shared" si="4"/>
        <v>2029/30</v>
      </c>
      <c r="CP5" s="7" t="str">
        <f t="shared" si="4"/>
        <v>2030/31</v>
      </c>
      <c r="CQ5" s="7" t="str">
        <f t="shared" si="4"/>
        <v>2031/32</v>
      </c>
      <c r="CR5" s="7" t="str">
        <f t="shared" si="4"/>
        <v>2032/33</v>
      </c>
      <c r="CS5" s="7" t="str">
        <f t="shared" si="4"/>
        <v>2033/34</v>
      </c>
      <c r="CY5" s="7" t="e">
        <f>BY5</f>
        <v>#REF!</v>
      </c>
      <c r="CZ5" s="7" t="str">
        <f t="shared" ref="CZ5:DS5" si="5">BZ5</f>
        <v>2014/15</v>
      </c>
      <c r="DA5" s="7" t="str">
        <f t="shared" si="5"/>
        <v>2015/16</v>
      </c>
      <c r="DB5" s="7" t="str">
        <f t="shared" si="5"/>
        <v>2016/17</v>
      </c>
      <c r="DC5" s="7" t="str">
        <f t="shared" si="5"/>
        <v>2017/18</v>
      </c>
      <c r="DD5" s="7" t="str">
        <f t="shared" si="5"/>
        <v>2018/19</v>
      </c>
      <c r="DE5" s="7" t="str">
        <f t="shared" si="5"/>
        <v>2019/20</v>
      </c>
      <c r="DF5" s="7" t="str">
        <f t="shared" si="5"/>
        <v>2020/21</v>
      </c>
      <c r="DG5" s="7" t="str">
        <f t="shared" si="5"/>
        <v>2021/22</v>
      </c>
      <c r="DH5" s="7" t="str">
        <f t="shared" si="5"/>
        <v>2022/23</v>
      </c>
      <c r="DI5" s="7" t="str">
        <f t="shared" si="5"/>
        <v>2023/24</v>
      </c>
      <c r="DJ5" s="7" t="str">
        <f t="shared" si="5"/>
        <v>2024/25</v>
      </c>
      <c r="DK5" s="7" t="str">
        <f t="shared" si="5"/>
        <v>2025/26</v>
      </c>
      <c r="DL5" s="7" t="str">
        <f t="shared" si="5"/>
        <v>2026/27</v>
      </c>
      <c r="DM5" s="7" t="str">
        <f t="shared" si="5"/>
        <v>2027/28</v>
      </c>
      <c r="DN5" s="7" t="str">
        <f t="shared" si="5"/>
        <v>2028/29</v>
      </c>
      <c r="DO5" s="7" t="str">
        <f t="shared" si="5"/>
        <v>2029/30</v>
      </c>
      <c r="DP5" s="7" t="str">
        <f t="shared" si="5"/>
        <v>2030/31</v>
      </c>
      <c r="DQ5" s="7" t="str">
        <f t="shared" si="5"/>
        <v>2031/32</v>
      </c>
      <c r="DR5" s="7" t="str">
        <f t="shared" si="5"/>
        <v>2032/33</v>
      </c>
      <c r="DS5" s="7" t="str">
        <f t="shared" si="5"/>
        <v>2033/34</v>
      </c>
      <c r="DU5" s="1" t="s">
        <v>2</v>
      </c>
      <c r="DV5" s="4" t="s">
        <v>1</v>
      </c>
      <c r="DW5" s="4" t="s">
        <v>1</v>
      </c>
      <c r="DX5" s="4" t="s">
        <v>1</v>
      </c>
    </row>
    <row r="6" spans="1:128" s="12" customFormat="1" ht="13.8" x14ac:dyDescent="0.25">
      <c r="B6" s="13" t="s">
        <v>8</v>
      </c>
      <c r="DU6" s="14" t="s">
        <v>2</v>
      </c>
      <c r="DV6" s="15" t="s">
        <v>1</v>
      </c>
      <c r="DW6" s="15" t="s">
        <v>1</v>
      </c>
      <c r="DX6" s="15" t="s">
        <v>1</v>
      </c>
    </row>
    <row r="7" spans="1:128" s="12" customFormat="1" x14ac:dyDescent="0.25">
      <c r="A7" s="16" t="s">
        <v>9</v>
      </c>
      <c r="B7" s="17" t="s">
        <v>10</v>
      </c>
      <c r="DU7" s="14" t="s">
        <v>2</v>
      </c>
      <c r="DV7" s="15" t="s">
        <v>1</v>
      </c>
      <c r="DW7" s="15" t="s">
        <v>1</v>
      </c>
      <c r="DX7" s="15" t="s">
        <v>1</v>
      </c>
    </row>
    <row r="8" spans="1:128" s="12" customFormat="1" x14ac:dyDescent="0.25">
      <c r="A8" s="12" t="str">
        <f>B8</f>
        <v>Rates &amp; Annual Charges</v>
      </c>
      <c r="B8" s="12" t="s">
        <v>11</v>
      </c>
      <c r="C8" s="12">
        <v>29448789.120000001</v>
      </c>
      <c r="D8" s="12">
        <v>30514391.340000004</v>
      </c>
      <c r="E8" s="12">
        <v>31758302.609999996</v>
      </c>
      <c r="F8" s="12">
        <v>33052926.43999999</v>
      </c>
      <c r="G8" s="12">
        <v>34400330.510000005</v>
      </c>
      <c r="H8" s="12">
        <v>35802666.820000008</v>
      </c>
      <c r="I8" s="12">
        <v>37262175.109999999</v>
      </c>
      <c r="J8" s="12">
        <v>38781186.439999998</v>
      </c>
      <c r="K8" s="12">
        <v>40362126.960000001</v>
      </c>
      <c r="L8" s="12">
        <v>42007521.730000004</v>
      </c>
      <c r="N8" s="18" t="s">
        <v>12</v>
      </c>
      <c r="P8" s="12" t="e">
        <f>IF($N8="yes",#REF!-AY8,0)</f>
        <v>#REF!</v>
      </c>
      <c r="Q8" s="12">
        <f t="shared" ref="Q8:Z13" si="6">IF($N8="yes",C8-AZ8,0)</f>
        <v>29448789.120000001</v>
      </c>
      <c r="R8" s="12">
        <f t="shared" si="6"/>
        <v>30514391.340000004</v>
      </c>
      <c r="S8" s="12">
        <f t="shared" si="6"/>
        <v>31758302.609999996</v>
      </c>
      <c r="T8" s="12">
        <f t="shared" si="6"/>
        <v>33052926.43999999</v>
      </c>
      <c r="U8" s="12">
        <f t="shared" si="6"/>
        <v>34400330.510000005</v>
      </c>
      <c r="V8" s="12">
        <f t="shared" si="6"/>
        <v>35802666.820000008</v>
      </c>
      <c r="W8" s="12">
        <f t="shared" si="6"/>
        <v>37262175.109999999</v>
      </c>
      <c r="X8" s="12">
        <f t="shared" si="6"/>
        <v>38781186.439999998</v>
      </c>
      <c r="Y8" s="12">
        <f t="shared" si="6"/>
        <v>40362126.960000001</v>
      </c>
      <c r="Z8" s="12">
        <f t="shared" si="6"/>
        <v>42007521.730000004</v>
      </c>
      <c r="AB8" s="19"/>
      <c r="AC8" s="20"/>
      <c r="AD8" s="20"/>
      <c r="AE8" s="20"/>
      <c r="AF8" s="20"/>
      <c r="AG8" s="20"/>
      <c r="AH8" s="20"/>
      <c r="AI8" s="20"/>
      <c r="AJ8" s="20"/>
      <c r="AK8" s="21"/>
      <c r="AL8" s="22"/>
      <c r="AY8" s="12">
        <f>SUMIF('[1]Budget Summary 1'!$C:$C,$A8,'[1]Budget Summary 1'!BC:BC)</f>
        <v>0</v>
      </c>
      <c r="AZ8" s="12">
        <f>SUMIF('[1]Budget Summary 1'!$C:$C,$A8,'[1]Budget Summary 1'!BD:BD)</f>
        <v>0</v>
      </c>
      <c r="BA8" s="12">
        <f>SUMIF('[1]Budget Summary 1'!$C:$C,$A8,'[1]Budget Summary 1'!BE:BE)</f>
        <v>0</v>
      </c>
      <c r="BB8" s="12">
        <f>SUMIF('[1]Budget Summary 1'!$C:$C,$A8,'[1]Budget Summary 1'!BF:BF)</f>
        <v>0</v>
      </c>
      <c r="BC8" s="12">
        <f>SUMIF('[1]Budget Summary 1'!$C:$C,$A8,'[1]Budget Summary 1'!BG:BG)</f>
        <v>0</v>
      </c>
      <c r="BD8" s="12">
        <f>SUMIF('[1]Budget Summary 1'!$C:$C,$A8,'[1]Budget Summary 1'!BH:BH)</f>
        <v>0</v>
      </c>
      <c r="BE8" s="12">
        <f>SUMIF('[1]Budget Summary 1'!$C:$C,$A8,'[1]Budget Summary 1'!BI:BI)</f>
        <v>0</v>
      </c>
      <c r="BF8" s="12">
        <f>SUMIF('[1]Budget Summary 1'!$C:$C,$A8,'[1]Budget Summary 1'!BJ:BJ)</f>
        <v>0</v>
      </c>
      <c r="BG8" s="12">
        <f>SUMIF('[1]Budget Summary 1'!$C:$C,$A8,'[1]Budget Summary 1'!BK:BK)</f>
        <v>0</v>
      </c>
      <c r="BH8" s="12">
        <f>SUMIF('[1]Budget Summary 1'!$C:$C,$A8,'[1]Budget Summary 1'!BL:BL)</f>
        <v>0</v>
      </c>
      <c r="BI8" s="12">
        <f>SUMIF('[1]Budget Summary 1'!$C:$C,$A8,'[1]Budget Summary 1'!BM:BM)</f>
        <v>0</v>
      </c>
      <c r="BT8" s="16"/>
      <c r="BY8" s="12" t="e">
        <f>#REF!-AY8</f>
        <v>#REF!</v>
      </c>
      <c r="BZ8" s="12">
        <f t="shared" ref="BZ8:CI13" si="7">C8-AZ8</f>
        <v>29448789.120000001</v>
      </c>
      <c r="CA8" s="12">
        <f t="shared" si="7"/>
        <v>30514391.340000004</v>
      </c>
      <c r="CB8" s="12">
        <f t="shared" si="7"/>
        <v>31758302.609999996</v>
      </c>
      <c r="CC8" s="12">
        <f t="shared" si="7"/>
        <v>33052926.43999999</v>
      </c>
      <c r="CD8" s="12">
        <f t="shared" si="7"/>
        <v>34400330.510000005</v>
      </c>
      <c r="CE8" s="12">
        <f t="shared" si="7"/>
        <v>35802666.820000008</v>
      </c>
      <c r="CF8" s="12">
        <f t="shared" si="7"/>
        <v>37262175.109999999</v>
      </c>
      <c r="CG8" s="12">
        <f t="shared" si="7"/>
        <v>38781186.439999998</v>
      </c>
      <c r="CH8" s="12">
        <f t="shared" si="7"/>
        <v>40362126.960000001</v>
      </c>
      <c r="CI8" s="12">
        <f t="shared" si="7"/>
        <v>42007521.730000004</v>
      </c>
      <c r="CY8" s="12" t="e">
        <f>IF($N8="yes",BY8,0)</f>
        <v>#REF!</v>
      </c>
      <c r="CZ8" s="12">
        <f t="shared" ref="CZ8:DI13" si="8">IF($N8="yes",BZ8,0)</f>
        <v>29448789.120000001</v>
      </c>
      <c r="DA8" s="12">
        <f t="shared" si="8"/>
        <v>30514391.340000004</v>
      </c>
      <c r="DB8" s="12">
        <f t="shared" si="8"/>
        <v>31758302.609999996</v>
      </c>
      <c r="DC8" s="12">
        <f t="shared" si="8"/>
        <v>33052926.43999999</v>
      </c>
      <c r="DD8" s="12">
        <f t="shared" si="8"/>
        <v>34400330.510000005</v>
      </c>
      <c r="DE8" s="12">
        <f t="shared" si="8"/>
        <v>35802666.820000008</v>
      </c>
      <c r="DF8" s="12">
        <f t="shared" si="8"/>
        <v>37262175.109999999</v>
      </c>
      <c r="DG8" s="12">
        <f t="shared" si="8"/>
        <v>38781186.439999998</v>
      </c>
      <c r="DH8" s="12">
        <f t="shared" si="8"/>
        <v>40362126.960000001</v>
      </c>
      <c r="DI8" s="12">
        <f t="shared" si="8"/>
        <v>42007521.730000004</v>
      </c>
      <c r="DU8" s="14" t="s">
        <v>2</v>
      </c>
      <c r="DV8" s="15" t="s">
        <v>1</v>
      </c>
      <c r="DW8" s="15" t="s">
        <v>1</v>
      </c>
      <c r="DX8" s="15" t="s">
        <v>1</v>
      </c>
    </row>
    <row r="9" spans="1:128" s="12" customFormat="1" ht="13.8" thickBot="1" x14ac:dyDescent="0.3">
      <c r="A9" s="12" t="str">
        <f>B9</f>
        <v>User Charges &amp; Fees</v>
      </c>
      <c r="B9" s="12" t="s">
        <v>13</v>
      </c>
      <c r="C9" s="12">
        <v>3997626.4000000004</v>
      </c>
      <c r="D9" s="12">
        <v>4116902.67</v>
      </c>
      <c r="E9" s="12">
        <v>4168755.959999999</v>
      </c>
      <c r="F9" s="12">
        <v>4333967.32</v>
      </c>
      <c r="G9" s="12">
        <v>4466830.97</v>
      </c>
      <c r="H9" s="12">
        <v>4576654.51</v>
      </c>
      <c r="I9" s="12">
        <v>4958759.9800000004</v>
      </c>
      <c r="J9" s="12">
        <v>4910484.2700000005</v>
      </c>
      <c r="K9" s="12">
        <v>5140179.9199999981</v>
      </c>
      <c r="L9" s="12">
        <v>5275215.6899999995</v>
      </c>
      <c r="N9" s="18" t="s">
        <v>12</v>
      </c>
      <c r="P9" s="12" t="e">
        <f>IF($N9="yes",#REF!-AY9,0)</f>
        <v>#REF!</v>
      </c>
      <c r="Q9" s="12">
        <f t="shared" si="6"/>
        <v>3997626.4000000004</v>
      </c>
      <c r="R9" s="12">
        <f t="shared" si="6"/>
        <v>4116902.67</v>
      </c>
      <c r="S9" s="12">
        <f t="shared" si="6"/>
        <v>4168755.959999999</v>
      </c>
      <c r="T9" s="12">
        <f t="shared" si="6"/>
        <v>4333967.32</v>
      </c>
      <c r="U9" s="12">
        <f t="shared" si="6"/>
        <v>4466830.97</v>
      </c>
      <c r="V9" s="12">
        <f t="shared" si="6"/>
        <v>4576654.51</v>
      </c>
      <c r="W9" s="12">
        <f t="shared" si="6"/>
        <v>4958759.9800000004</v>
      </c>
      <c r="X9" s="12">
        <f t="shared" si="6"/>
        <v>4910484.2700000005</v>
      </c>
      <c r="Y9" s="12">
        <f t="shared" si="6"/>
        <v>5140179.9199999981</v>
      </c>
      <c r="Z9" s="12">
        <f t="shared" si="6"/>
        <v>5275215.6899999995</v>
      </c>
      <c r="AB9" s="23"/>
      <c r="AC9" s="24"/>
      <c r="AD9" s="24"/>
      <c r="AE9" s="24"/>
      <c r="AF9" s="24"/>
      <c r="AG9" s="24"/>
      <c r="AH9" s="24"/>
      <c r="AI9" s="24"/>
      <c r="AJ9" s="24"/>
      <c r="AK9" s="25"/>
      <c r="AL9" s="22"/>
      <c r="AY9" s="12">
        <f>SUMIF('[1]Budget Summary 1'!$C:$C,$A9,'[1]Budget Summary 1'!BC:BC)</f>
        <v>0</v>
      </c>
      <c r="AZ9" s="12">
        <f>SUMIF('[1]Budget Summary 1'!$C:$C,$A9,'[1]Budget Summary 1'!BD:BD)</f>
        <v>0</v>
      </c>
      <c r="BA9" s="12">
        <f>SUMIF('[1]Budget Summary 1'!$C:$C,$A9,'[1]Budget Summary 1'!BE:BE)</f>
        <v>0</v>
      </c>
      <c r="BB9" s="12">
        <f>SUMIF('[1]Budget Summary 1'!$C:$C,$A9,'[1]Budget Summary 1'!BF:BF)</f>
        <v>0</v>
      </c>
      <c r="BC9" s="12">
        <f>SUMIF('[1]Budget Summary 1'!$C:$C,$A9,'[1]Budget Summary 1'!BG:BG)</f>
        <v>0</v>
      </c>
      <c r="BD9" s="12">
        <f>SUMIF('[1]Budget Summary 1'!$C:$C,$A9,'[1]Budget Summary 1'!BH:BH)</f>
        <v>0</v>
      </c>
      <c r="BE9" s="12">
        <f>SUMIF('[1]Budget Summary 1'!$C:$C,$A9,'[1]Budget Summary 1'!BI:BI)</f>
        <v>0</v>
      </c>
      <c r="BF9" s="12">
        <f>SUMIF('[1]Budget Summary 1'!$C:$C,$A9,'[1]Budget Summary 1'!BJ:BJ)</f>
        <v>0</v>
      </c>
      <c r="BG9" s="12">
        <f>SUMIF('[1]Budget Summary 1'!$C:$C,$A9,'[1]Budget Summary 1'!BK:BK)</f>
        <v>0</v>
      </c>
      <c r="BH9" s="12">
        <f>SUMIF('[1]Budget Summary 1'!$C:$C,$A9,'[1]Budget Summary 1'!BL:BL)</f>
        <v>0</v>
      </c>
      <c r="BI9" s="12">
        <f>SUMIF('[1]Budget Summary 1'!$C:$C,$A9,'[1]Budget Summary 1'!BM:BM)</f>
        <v>0</v>
      </c>
      <c r="BT9" s="16"/>
      <c r="BY9" s="12" t="e">
        <f>#REF!-AY9</f>
        <v>#REF!</v>
      </c>
      <c r="BZ9" s="12">
        <f t="shared" si="7"/>
        <v>3997626.4000000004</v>
      </c>
      <c r="CA9" s="12">
        <f t="shared" si="7"/>
        <v>4116902.67</v>
      </c>
      <c r="CB9" s="12">
        <f t="shared" si="7"/>
        <v>4168755.959999999</v>
      </c>
      <c r="CC9" s="12">
        <f t="shared" si="7"/>
        <v>4333967.32</v>
      </c>
      <c r="CD9" s="12">
        <f t="shared" si="7"/>
        <v>4466830.97</v>
      </c>
      <c r="CE9" s="12">
        <f t="shared" si="7"/>
        <v>4576654.51</v>
      </c>
      <c r="CF9" s="12">
        <f t="shared" si="7"/>
        <v>4958759.9800000004</v>
      </c>
      <c r="CG9" s="12">
        <f t="shared" si="7"/>
        <v>4910484.2700000005</v>
      </c>
      <c r="CH9" s="12">
        <f t="shared" si="7"/>
        <v>5140179.9199999981</v>
      </c>
      <c r="CI9" s="12">
        <f t="shared" si="7"/>
        <v>5275215.6899999995</v>
      </c>
      <c r="CY9" s="12" t="e">
        <f t="shared" ref="CY9:CY13" si="9">IF($N9="yes",BY9,0)</f>
        <v>#REF!</v>
      </c>
      <c r="CZ9" s="12">
        <f t="shared" si="8"/>
        <v>3997626.4000000004</v>
      </c>
      <c r="DA9" s="12">
        <f t="shared" si="8"/>
        <v>4116902.67</v>
      </c>
      <c r="DB9" s="12">
        <f t="shared" si="8"/>
        <v>4168755.959999999</v>
      </c>
      <c r="DC9" s="12">
        <f t="shared" si="8"/>
        <v>4333967.32</v>
      </c>
      <c r="DD9" s="12">
        <f t="shared" si="8"/>
        <v>4466830.97</v>
      </c>
      <c r="DE9" s="12">
        <f t="shared" si="8"/>
        <v>4576654.51</v>
      </c>
      <c r="DF9" s="12">
        <f t="shared" si="8"/>
        <v>4958759.9800000004</v>
      </c>
      <c r="DG9" s="12">
        <f t="shared" si="8"/>
        <v>4910484.2700000005</v>
      </c>
      <c r="DH9" s="12">
        <f t="shared" si="8"/>
        <v>5140179.9199999981</v>
      </c>
      <c r="DI9" s="12">
        <f t="shared" si="8"/>
        <v>5275215.6899999995</v>
      </c>
      <c r="DU9" s="14" t="s">
        <v>2</v>
      </c>
      <c r="DV9" s="15" t="s">
        <v>1</v>
      </c>
      <c r="DW9" s="15" t="s">
        <v>1</v>
      </c>
      <c r="DX9" s="15" t="s">
        <v>1</v>
      </c>
    </row>
    <row r="10" spans="1:128" s="12" customFormat="1" ht="13.8" thickBot="1" x14ac:dyDescent="0.3">
      <c r="A10" s="16" t="str">
        <f>IF(M10="","Interest &amp; Investment Revenues - Other","Interest &amp; Investment Revenue")</f>
        <v>Interest &amp; Investment Revenue</v>
      </c>
      <c r="B10" s="12" t="s">
        <v>14</v>
      </c>
      <c r="C10" s="26">
        <v>1354000</v>
      </c>
      <c r="D10" s="26">
        <v>1307090</v>
      </c>
      <c r="E10" s="26">
        <v>1320185.1399999999</v>
      </c>
      <c r="F10" s="26">
        <v>1356638.84</v>
      </c>
      <c r="G10" s="26">
        <v>1272951.6200000001</v>
      </c>
      <c r="H10" s="26">
        <v>1374290.65</v>
      </c>
      <c r="I10" s="26">
        <v>1431656.4600000002</v>
      </c>
      <c r="J10" s="26">
        <v>1453049.59</v>
      </c>
      <c r="K10" s="26">
        <v>1470470.5799999998</v>
      </c>
      <c r="L10" s="26">
        <v>1507919.99</v>
      </c>
      <c r="M10" s="27" t="s">
        <v>15</v>
      </c>
      <c r="N10" s="18" t="s">
        <v>12</v>
      </c>
      <c r="P10" s="12" t="e">
        <f>IF($N10="yes",#REF!-AY10,0)</f>
        <v>#REF!</v>
      </c>
      <c r="Q10" s="12">
        <f t="shared" si="6"/>
        <v>1266582</v>
      </c>
      <c r="R10" s="12">
        <f t="shared" si="6"/>
        <v>1219672</v>
      </c>
      <c r="S10" s="12">
        <f t="shared" si="6"/>
        <v>1232767.1399999999</v>
      </c>
      <c r="T10" s="12">
        <f t="shared" si="6"/>
        <v>1269220.8400000001</v>
      </c>
      <c r="U10" s="12">
        <f t="shared" si="6"/>
        <v>1185533.6200000001</v>
      </c>
      <c r="V10" s="12">
        <f t="shared" si="6"/>
        <v>1286872.6499999999</v>
      </c>
      <c r="W10" s="12">
        <f t="shared" si="6"/>
        <v>1344238.4600000002</v>
      </c>
      <c r="X10" s="12">
        <f t="shared" si="6"/>
        <v>1365631.59</v>
      </c>
      <c r="Y10" s="12">
        <f t="shared" si="6"/>
        <v>1383052.5799999998</v>
      </c>
      <c r="Z10" s="12">
        <f t="shared" si="6"/>
        <v>1420501.99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Y10" s="12">
        <f>SUMIF('[1]Budget Summary 1'!$C:$C,$A10,'[1]Budget Summary 1'!BC:BC)</f>
        <v>250000</v>
      </c>
      <c r="AZ10" s="12">
        <f>SUMIF('[1]Budget Summary 1'!$C:$C,$A10,'[1]Budget Summary 1'!BD:BD)</f>
        <v>87418</v>
      </c>
      <c r="BA10" s="12">
        <f>SUMIF('[1]Budget Summary 1'!$C:$C,$A10,'[1]Budget Summary 1'!BE:BE)</f>
        <v>87418</v>
      </c>
      <c r="BB10" s="12">
        <f>SUMIF('[1]Budget Summary 1'!$C:$C,$A10,'[1]Budget Summary 1'!BF:BF)</f>
        <v>87418</v>
      </c>
      <c r="BC10" s="12">
        <f>SUMIF('[1]Budget Summary 1'!$C:$C,$A10,'[1]Budget Summary 1'!BG:BG)</f>
        <v>87418</v>
      </c>
      <c r="BD10" s="12">
        <f>SUMIF('[1]Budget Summary 1'!$C:$C,$A10,'[1]Budget Summary 1'!BH:BH)</f>
        <v>87418</v>
      </c>
      <c r="BE10" s="12">
        <f>SUMIF('[1]Budget Summary 1'!$C:$C,$A10,'[1]Budget Summary 1'!BI:BI)</f>
        <v>87418</v>
      </c>
      <c r="BF10" s="12">
        <f>SUMIF('[1]Budget Summary 1'!$C:$C,$A10,'[1]Budget Summary 1'!BJ:BJ)</f>
        <v>87418</v>
      </c>
      <c r="BG10" s="12">
        <f>SUMIF('[1]Budget Summary 1'!$C:$C,$A10,'[1]Budget Summary 1'!BK:BK)</f>
        <v>87418</v>
      </c>
      <c r="BH10" s="12">
        <f>SUMIF('[1]Budget Summary 1'!$C:$C,$A10,'[1]Budget Summary 1'!BL:BL)</f>
        <v>87418</v>
      </c>
      <c r="BI10" s="12">
        <f>SUMIF('[1]Budget Summary 1'!$C:$C,$A10,'[1]Budget Summary 1'!BM:BM)</f>
        <v>87418</v>
      </c>
      <c r="BT10" s="16"/>
      <c r="BY10" s="12">
        <f>+SUMIF('[1]Budget Summary 1'!$C:$C,$A10,'[1]Budget Summary 1'!J:J)-AY10</f>
        <v>1281230</v>
      </c>
      <c r="BZ10" s="12">
        <f>+SUMIF('[1]Budget Summary 1'!$C:$C,$A10,'[1]Budget Summary 1'!L:L)-AZ10</f>
        <v>1266582</v>
      </c>
      <c r="CA10" s="12">
        <f>+SUMIF('[1]Budget Summary 1'!$C:$C,$A10,'[1]Budget Summary 1'!M:M)-BA10</f>
        <v>1219672</v>
      </c>
      <c r="CB10" s="12">
        <f>+SUMIF('[1]Budget Summary 1'!$C:$C,$A10,'[1]Budget Summary 1'!N:N)-BB10</f>
        <v>1232767.1399999999</v>
      </c>
      <c r="CC10" s="12">
        <f>+SUMIF('[1]Budget Summary 1'!$C:$C,$A10,'[1]Budget Summary 1'!O:O)-BC10</f>
        <v>1269220.8400000001</v>
      </c>
      <c r="CD10" s="12">
        <f>+SUMIF('[1]Budget Summary 1'!$C:$C,$A10,'[1]Budget Summary 1'!P:P)-BD10</f>
        <v>1185533.6200000001</v>
      </c>
      <c r="CE10" s="12">
        <f>+SUMIF('[1]Budget Summary 1'!$C:$C,$A10,'[1]Budget Summary 1'!Q:Q)-BE10</f>
        <v>1286872.6499999999</v>
      </c>
      <c r="CF10" s="12">
        <f>+SUMIF('[1]Budget Summary 1'!$C:$C,$A10,'[1]Budget Summary 1'!R:R)-BF10</f>
        <v>1344238.4600000002</v>
      </c>
      <c r="CG10" s="12">
        <f>+SUMIF('[1]Budget Summary 1'!$C:$C,$A10,'[1]Budget Summary 1'!S:S)-BG10</f>
        <v>1365631.59</v>
      </c>
      <c r="CH10" s="12">
        <f>+SUMIF('[1]Budget Summary 1'!$C:$C,$A10,'[1]Budget Summary 1'!T:T)-BH10</f>
        <v>1383052.5799999998</v>
      </c>
      <c r="CI10" s="12">
        <f>+SUMIF('[1]Budget Summary 1'!$C:$C,$A10,'[1]Budget Summary 1'!U:U)-BI10</f>
        <v>1420501.99</v>
      </c>
      <c r="CY10" s="12">
        <f t="shared" si="9"/>
        <v>1281230</v>
      </c>
      <c r="CZ10" s="12">
        <f t="shared" si="8"/>
        <v>1266582</v>
      </c>
      <c r="DA10" s="12">
        <f t="shared" si="8"/>
        <v>1219672</v>
      </c>
      <c r="DB10" s="12">
        <f t="shared" si="8"/>
        <v>1232767.1399999999</v>
      </c>
      <c r="DC10" s="12">
        <f t="shared" si="8"/>
        <v>1269220.8400000001</v>
      </c>
      <c r="DD10" s="12">
        <f t="shared" si="8"/>
        <v>1185533.6200000001</v>
      </c>
      <c r="DE10" s="12">
        <f t="shared" si="8"/>
        <v>1286872.6499999999</v>
      </c>
      <c r="DF10" s="12">
        <f t="shared" si="8"/>
        <v>1344238.4600000002</v>
      </c>
      <c r="DG10" s="12">
        <f t="shared" si="8"/>
        <v>1365631.59</v>
      </c>
      <c r="DH10" s="12">
        <f t="shared" si="8"/>
        <v>1383052.5799999998</v>
      </c>
      <c r="DI10" s="12">
        <f t="shared" si="8"/>
        <v>1420501.99</v>
      </c>
      <c r="DU10" s="14" t="s">
        <v>2</v>
      </c>
      <c r="DV10" s="15" t="s">
        <v>1</v>
      </c>
      <c r="DW10" s="15" t="s">
        <v>1</v>
      </c>
      <c r="DX10" s="15" t="s">
        <v>1</v>
      </c>
    </row>
    <row r="11" spans="1:128" s="12" customFormat="1" x14ac:dyDescent="0.25">
      <c r="A11" s="12" t="str">
        <f>B11</f>
        <v>Other Revenues</v>
      </c>
      <c r="B11" s="12" t="s">
        <v>16</v>
      </c>
      <c r="C11" s="12">
        <v>886347.9</v>
      </c>
      <c r="D11" s="12">
        <v>798764.93</v>
      </c>
      <c r="E11" s="12">
        <v>553519.07999999984</v>
      </c>
      <c r="F11" s="12">
        <v>450801.4</v>
      </c>
      <c r="G11" s="12">
        <v>468212.98000000004</v>
      </c>
      <c r="H11" s="12">
        <v>486380.62000000017</v>
      </c>
      <c r="I11" s="12">
        <v>505337.95999999996</v>
      </c>
      <c r="J11" s="12">
        <v>525120.09</v>
      </c>
      <c r="K11" s="12">
        <v>545763.62999999989</v>
      </c>
      <c r="L11" s="12">
        <v>567306.86</v>
      </c>
      <c r="N11" s="18" t="s">
        <v>12</v>
      </c>
      <c r="P11" s="12" t="e">
        <f>IF($N11="yes",#REF!-AY11,0)</f>
        <v>#REF!</v>
      </c>
      <c r="Q11" s="12">
        <f t="shared" si="6"/>
        <v>886347.9</v>
      </c>
      <c r="R11" s="12">
        <f t="shared" si="6"/>
        <v>798764.93</v>
      </c>
      <c r="S11" s="12">
        <f t="shared" si="6"/>
        <v>553519.07999999984</v>
      </c>
      <c r="T11" s="12">
        <f t="shared" si="6"/>
        <v>450801.4</v>
      </c>
      <c r="U11" s="12">
        <f t="shared" si="6"/>
        <v>468212.98000000004</v>
      </c>
      <c r="V11" s="12">
        <f t="shared" si="6"/>
        <v>486380.62000000017</v>
      </c>
      <c r="W11" s="12">
        <f t="shared" si="6"/>
        <v>505337.95999999996</v>
      </c>
      <c r="X11" s="12">
        <f t="shared" si="6"/>
        <v>525120.09</v>
      </c>
      <c r="Y11" s="12">
        <f t="shared" si="6"/>
        <v>545763.62999999989</v>
      </c>
      <c r="Z11" s="12">
        <f t="shared" si="6"/>
        <v>567306.86</v>
      </c>
      <c r="AB11" s="19"/>
      <c r="AC11" s="20"/>
      <c r="AD11" s="20"/>
      <c r="AE11" s="20"/>
      <c r="AF11" s="20"/>
      <c r="AG11" s="20"/>
      <c r="AH11" s="20"/>
      <c r="AI11" s="20"/>
      <c r="AJ11" s="20"/>
      <c r="AK11" s="21"/>
      <c r="AL11" s="22"/>
      <c r="AY11" s="12">
        <f>SUMIF('[1]Budget Summary 1'!$C:$C,$A11,'[1]Budget Summary 1'!BC:BC)</f>
        <v>0</v>
      </c>
      <c r="AZ11" s="12">
        <f>SUMIF('[1]Budget Summary 1'!$C:$C,$A11,'[1]Budget Summary 1'!BD:BD)</f>
        <v>0</v>
      </c>
      <c r="BA11" s="12">
        <f>SUMIF('[1]Budget Summary 1'!$C:$C,$A11,'[1]Budget Summary 1'!BE:BE)</f>
        <v>0</v>
      </c>
      <c r="BB11" s="12">
        <f>SUMIF('[1]Budget Summary 1'!$C:$C,$A11,'[1]Budget Summary 1'!BF:BF)</f>
        <v>0</v>
      </c>
      <c r="BC11" s="12">
        <f>SUMIF('[1]Budget Summary 1'!$C:$C,$A11,'[1]Budget Summary 1'!BG:BG)</f>
        <v>0</v>
      </c>
      <c r="BD11" s="12">
        <f>SUMIF('[1]Budget Summary 1'!$C:$C,$A11,'[1]Budget Summary 1'!BH:BH)</f>
        <v>0</v>
      </c>
      <c r="BE11" s="12">
        <f>SUMIF('[1]Budget Summary 1'!$C:$C,$A11,'[1]Budget Summary 1'!BI:BI)</f>
        <v>0</v>
      </c>
      <c r="BF11" s="12">
        <f>SUMIF('[1]Budget Summary 1'!$C:$C,$A11,'[1]Budget Summary 1'!BJ:BJ)</f>
        <v>0</v>
      </c>
      <c r="BG11" s="12">
        <f>SUMIF('[1]Budget Summary 1'!$C:$C,$A11,'[1]Budget Summary 1'!BK:BK)</f>
        <v>0</v>
      </c>
      <c r="BH11" s="12">
        <f>SUMIF('[1]Budget Summary 1'!$C:$C,$A11,'[1]Budget Summary 1'!BL:BL)</f>
        <v>0</v>
      </c>
      <c r="BI11" s="12">
        <f>SUMIF('[1]Budget Summary 1'!$C:$C,$A11,'[1]Budget Summary 1'!BM:BM)</f>
        <v>0</v>
      </c>
      <c r="BT11" s="16"/>
      <c r="BY11" s="12" t="e">
        <f>#REF!-AY11</f>
        <v>#REF!</v>
      </c>
      <c r="BZ11" s="12">
        <f t="shared" si="7"/>
        <v>886347.9</v>
      </c>
      <c r="CA11" s="12">
        <f t="shared" si="7"/>
        <v>798764.93</v>
      </c>
      <c r="CB11" s="12">
        <f t="shared" si="7"/>
        <v>553519.07999999984</v>
      </c>
      <c r="CC11" s="12">
        <f t="shared" si="7"/>
        <v>450801.4</v>
      </c>
      <c r="CD11" s="12">
        <f t="shared" si="7"/>
        <v>468212.98000000004</v>
      </c>
      <c r="CE11" s="12">
        <f t="shared" si="7"/>
        <v>486380.62000000017</v>
      </c>
      <c r="CF11" s="12">
        <f t="shared" si="7"/>
        <v>505337.95999999996</v>
      </c>
      <c r="CG11" s="12">
        <f t="shared" si="7"/>
        <v>525120.09</v>
      </c>
      <c r="CH11" s="12">
        <f t="shared" si="7"/>
        <v>545763.62999999989</v>
      </c>
      <c r="CI11" s="12">
        <f t="shared" si="7"/>
        <v>567306.86</v>
      </c>
      <c r="CY11" s="12" t="e">
        <f t="shared" si="9"/>
        <v>#REF!</v>
      </c>
      <c r="CZ11" s="12">
        <f t="shared" si="8"/>
        <v>886347.9</v>
      </c>
      <c r="DA11" s="12">
        <f t="shared" si="8"/>
        <v>798764.93</v>
      </c>
      <c r="DB11" s="12">
        <f t="shared" si="8"/>
        <v>553519.07999999984</v>
      </c>
      <c r="DC11" s="12">
        <f t="shared" si="8"/>
        <v>450801.4</v>
      </c>
      <c r="DD11" s="12">
        <f t="shared" si="8"/>
        <v>468212.98000000004</v>
      </c>
      <c r="DE11" s="12">
        <f t="shared" si="8"/>
        <v>486380.62000000017</v>
      </c>
      <c r="DF11" s="12">
        <f t="shared" si="8"/>
        <v>505337.95999999996</v>
      </c>
      <c r="DG11" s="12">
        <f t="shared" si="8"/>
        <v>525120.09</v>
      </c>
      <c r="DH11" s="12">
        <f t="shared" si="8"/>
        <v>545763.62999999989</v>
      </c>
      <c r="DI11" s="12">
        <f t="shared" si="8"/>
        <v>567306.86</v>
      </c>
      <c r="DU11" s="14" t="s">
        <v>2</v>
      </c>
      <c r="DV11" s="15" t="s">
        <v>1</v>
      </c>
      <c r="DW11" s="15" t="s">
        <v>1</v>
      </c>
      <c r="DX11" s="15" t="s">
        <v>1</v>
      </c>
    </row>
    <row r="12" spans="1:128" s="12" customFormat="1" x14ac:dyDescent="0.25">
      <c r="A12" s="12" t="str">
        <f>B12</f>
        <v>Grants &amp; Contributions provided for Operating Purposes</v>
      </c>
      <c r="B12" s="12" t="s">
        <v>17</v>
      </c>
      <c r="C12" s="12">
        <v>6806687.1899999995</v>
      </c>
      <c r="D12" s="12">
        <v>6954304.3599999994</v>
      </c>
      <c r="E12" s="12">
        <v>7104423.7300000004</v>
      </c>
      <c r="F12" s="12">
        <v>7270941.1799999997</v>
      </c>
      <c r="G12" s="12">
        <v>7448156.6300000008</v>
      </c>
      <c r="H12" s="12">
        <v>7629670.9399999995</v>
      </c>
      <c r="I12" s="12">
        <v>7819475.2400000002</v>
      </c>
      <c r="J12" s="12">
        <v>8016658.7499999991</v>
      </c>
      <c r="K12" s="12">
        <v>8221759.8300000001</v>
      </c>
      <c r="L12" s="12">
        <v>8431904.3500000015</v>
      </c>
      <c r="N12" s="18" t="s">
        <v>12</v>
      </c>
      <c r="P12" s="12" t="e">
        <f>IF($N12="yes",#REF!-AY12,0)</f>
        <v>#REF!</v>
      </c>
      <c r="Q12" s="12">
        <f t="shared" si="6"/>
        <v>6806687.1899999995</v>
      </c>
      <c r="R12" s="12">
        <f t="shared" si="6"/>
        <v>6954304.3599999994</v>
      </c>
      <c r="S12" s="12">
        <f t="shared" si="6"/>
        <v>7104423.7300000004</v>
      </c>
      <c r="T12" s="12">
        <f t="shared" si="6"/>
        <v>7270941.1799999997</v>
      </c>
      <c r="U12" s="12">
        <f t="shared" si="6"/>
        <v>7448156.6300000008</v>
      </c>
      <c r="V12" s="12">
        <f t="shared" si="6"/>
        <v>7629670.9399999995</v>
      </c>
      <c r="W12" s="12">
        <f t="shared" si="6"/>
        <v>7819475.2400000002</v>
      </c>
      <c r="X12" s="12">
        <f t="shared" si="6"/>
        <v>8016658.7499999991</v>
      </c>
      <c r="Y12" s="12">
        <f t="shared" si="6"/>
        <v>8221759.8300000001</v>
      </c>
      <c r="Z12" s="12">
        <f t="shared" si="6"/>
        <v>8431904.3500000015</v>
      </c>
      <c r="AB12" s="28"/>
      <c r="AC12" s="29"/>
      <c r="AD12" s="29"/>
      <c r="AE12" s="29"/>
      <c r="AF12" s="29"/>
      <c r="AG12" s="29"/>
      <c r="AH12" s="29"/>
      <c r="AI12" s="29"/>
      <c r="AJ12" s="29"/>
      <c r="AK12" s="30"/>
      <c r="AL12" s="22"/>
      <c r="AY12" s="12">
        <f>SUMIF('[1]Budget Summary 1'!$C:$C,$A12,'[1]Budget Summary 1'!BC:BC)</f>
        <v>0</v>
      </c>
      <c r="AZ12" s="12">
        <f>SUMIF('[1]Budget Summary 1'!$C:$C,$A12,'[1]Budget Summary 1'!BD:BD)</f>
        <v>0</v>
      </c>
      <c r="BA12" s="12">
        <f>SUMIF('[1]Budget Summary 1'!$C:$C,$A12,'[1]Budget Summary 1'!BE:BE)</f>
        <v>0</v>
      </c>
      <c r="BB12" s="12">
        <f>SUMIF('[1]Budget Summary 1'!$C:$C,$A12,'[1]Budget Summary 1'!BF:BF)</f>
        <v>0</v>
      </c>
      <c r="BC12" s="12">
        <f>SUMIF('[1]Budget Summary 1'!$C:$C,$A12,'[1]Budget Summary 1'!BG:BG)</f>
        <v>0</v>
      </c>
      <c r="BD12" s="12">
        <f>SUMIF('[1]Budget Summary 1'!$C:$C,$A12,'[1]Budget Summary 1'!BH:BH)</f>
        <v>0</v>
      </c>
      <c r="BE12" s="12">
        <f>SUMIF('[1]Budget Summary 1'!$C:$C,$A12,'[1]Budget Summary 1'!BI:BI)</f>
        <v>0</v>
      </c>
      <c r="BF12" s="12">
        <f>SUMIF('[1]Budget Summary 1'!$C:$C,$A12,'[1]Budget Summary 1'!BJ:BJ)</f>
        <v>0</v>
      </c>
      <c r="BG12" s="12">
        <f>SUMIF('[1]Budget Summary 1'!$C:$C,$A12,'[1]Budget Summary 1'!BK:BK)</f>
        <v>0</v>
      </c>
      <c r="BH12" s="12">
        <f>SUMIF('[1]Budget Summary 1'!$C:$C,$A12,'[1]Budget Summary 1'!BL:BL)</f>
        <v>0</v>
      </c>
      <c r="BI12" s="12">
        <f>SUMIF('[1]Budget Summary 1'!$C:$C,$A12,'[1]Budget Summary 1'!BM:BM)</f>
        <v>0</v>
      </c>
      <c r="BT12" s="16"/>
      <c r="BY12" s="12" t="e">
        <f>#REF!-AY12</f>
        <v>#REF!</v>
      </c>
      <c r="BZ12" s="12">
        <f t="shared" si="7"/>
        <v>6806687.1899999995</v>
      </c>
      <c r="CA12" s="12">
        <f t="shared" si="7"/>
        <v>6954304.3599999994</v>
      </c>
      <c r="CB12" s="12">
        <f t="shared" si="7"/>
        <v>7104423.7300000004</v>
      </c>
      <c r="CC12" s="12">
        <f t="shared" si="7"/>
        <v>7270941.1799999997</v>
      </c>
      <c r="CD12" s="12">
        <f t="shared" si="7"/>
        <v>7448156.6300000008</v>
      </c>
      <c r="CE12" s="12">
        <f t="shared" si="7"/>
        <v>7629670.9399999995</v>
      </c>
      <c r="CF12" s="12">
        <f t="shared" si="7"/>
        <v>7819475.2400000002</v>
      </c>
      <c r="CG12" s="12">
        <f t="shared" si="7"/>
        <v>8016658.7499999991</v>
      </c>
      <c r="CH12" s="12">
        <f t="shared" si="7"/>
        <v>8221759.8300000001</v>
      </c>
      <c r="CI12" s="12">
        <f t="shared" si="7"/>
        <v>8431904.3500000015</v>
      </c>
      <c r="CY12" s="12" t="e">
        <f t="shared" si="9"/>
        <v>#REF!</v>
      </c>
      <c r="CZ12" s="12">
        <f t="shared" si="8"/>
        <v>6806687.1899999995</v>
      </c>
      <c r="DA12" s="12">
        <f t="shared" si="8"/>
        <v>6954304.3599999994</v>
      </c>
      <c r="DB12" s="12">
        <f t="shared" si="8"/>
        <v>7104423.7300000004</v>
      </c>
      <c r="DC12" s="12">
        <f t="shared" si="8"/>
        <v>7270941.1799999997</v>
      </c>
      <c r="DD12" s="12">
        <f t="shared" si="8"/>
        <v>7448156.6300000008</v>
      </c>
      <c r="DE12" s="12">
        <f t="shared" si="8"/>
        <v>7629670.9399999995</v>
      </c>
      <c r="DF12" s="12">
        <f t="shared" si="8"/>
        <v>7819475.2400000002</v>
      </c>
      <c r="DG12" s="12">
        <f t="shared" si="8"/>
        <v>8016658.7499999991</v>
      </c>
      <c r="DH12" s="12">
        <f t="shared" si="8"/>
        <v>8221759.8300000001</v>
      </c>
      <c r="DI12" s="12">
        <f t="shared" si="8"/>
        <v>8431904.3500000015</v>
      </c>
      <c r="DU12" s="14" t="s">
        <v>2</v>
      </c>
      <c r="DV12" s="15" t="s">
        <v>1</v>
      </c>
      <c r="DW12" s="15" t="s">
        <v>1</v>
      </c>
      <c r="DX12" s="15" t="s">
        <v>1</v>
      </c>
    </row>
    <row r="13" spans="1:128" s="12" customFormat="1" x14ac:dyDescent="0.25">
      <c r="A13" s="12" t="str">
        <f>B13</f>
        <v>Grants &amp; Contributions provided for Capital Purposes</v>
      </c>
      <c r="B13" s="12" t="s">
        <v>18</v>
      </c>
      <c r="C13" s="12">
        <v>3587700</v>
      </c>
      <c r="D13" s="12">
        <v>2572000</v>
      </c>
      <c r="E13" s="12">
        <v>2572000</v>
      </c>
      <c r="F13" s="12">
        <v>2572000</v>
      </c>
      <c r="G13" s="12">
        <v>2572000</v>
      </c>
      <c r="H13" s="12">
        <v>2572000</v>
      </c>
      <c r="I13" s="12">
        <v>2572000</v>
      </c>
      <c r="J13" s="12">
        <v>2572000</v>
      </c>
      <c r="K13" s="12">
        <v>2572000</v>
      </c>
      <c r="L13" s="12">
        <v>2572000</v>
      </c>
      <c r="N13" s="18" t="s">
        <v>12</v>
      </c>
      <c r="P13" s="12" t="e">
        <f>IF($N13="yes",#REF!-AY13,0)</f>
        <v>#REF!</v>
      </c>
      <c r="Q13" s="12">
        <f t="shared" si="6"/>
        <v>3512700</v>
      </c>
      <c r="R13" s="12">
        <f t="shared" si="6"/>
        <v>2272000</v>
      </c>
      <c r="S13" s="12">
        <f t="shared" si="6"/>
        <v>2272000</v>
      </c>
      <c r="T13" s="12">
        <f t="shared" si="6"/>
        <v>2272000</v>
      </c>
      <c r="U13" s="12">
        <f t="shared" si="6"/>
        <v>2272000</v>
      </c>
      <c r="V13" s="12">
        <f t="shared" si="6"/>
        <v>2272000</v>
      </c>
      <c r="W13" s="12">
        <f t="shared" si="6"/>
        <v>2272000</v>
      </c>
      <c r="X13" s="12">
        <f t="shared" si="6"/>
        <v>2272000</v>
      </c>
      <c r="Y13" s="12">
        <f t="shared" si="6"/>
        <v>2272000</v>
      </c>
      <c r="Z13" s="12">
        <f t="shared" si="6"/>
        <v>2272000</v>
      </c>
      <c r="AB13" s="23"/>
      <c r="AC13" s="24"/>
      <c r="AD13" s="24"/>
      <c r="AE13" s="24"/>
      <c r="AF13" s="24"/>
      <c r="AG13" s="24"/>
      <c r="AH13" s="24"/>
      <c r="AI13" s="24"/>
      <c r="AJ13" s="24"/>
      <c r="AK13" s="25"/>
      <c r="AL13" s="22"/>
      <c r="AY13" s="12">
        <f>SUMIF('[1]Budget Summary 1'!$C:$C,$A13,'[1]Budget Summary 1'!BC:BC)</f>
        <v>75000</v>
      </c>
      <c r="AZ13" s="12">
        <f>SUMIF('[1]Budget Summary 1'!$C:$C,$A13,'[1]Budget Summary 1'!BD:BD)</f>
        <v>75000</v>
      </c>
      <c r="BA13" s="12">
        <f>SUMIF('[1]Budget Summary 1'!$C:$C,$A13,'[1]Budget Summary 1'!BE:BE)</f>
        <v>300000</v>
      </c>
      <c r="BB13" s="12">
        <f>SUMIF('[1]Budget Summary 1'!$C:$C,$A13,'[1]Budget Summary 1'!BF:BF)</f>
        <v>300000</v>
      </c>
      <c r="BC13" s="12">
        <f>SUMIF('[1]Budget Summary 1'!$C:$C,$A13,'[1]Budget Summary 1'!BG:BG)</f>
        <v>300000</v>
      </c>
      <c r="BD13" s="12">
        <f>SUMIF('[1]Budget Summary 1'!$C:$C,$A13,'[1]Budget Summary 1'!BH:BH)</f>
        <v>300000</v>
      </c>
      <c r="BE13" s="12">
        <f>SUMIF('[1]Budget Summary 1'!$C:$C,$A13,'[1]Budget Summary 1'!BI:BI)</f>
        <v>300000</v>
      </c>
      <c r="BF13" s="12">
        <f>SUMIF('[1]Budget Summary 1'!$C:$C,$A13,'[1]Budget Summary 1'!BJ:BJ)</f>
        <v>300000</v>
      </c>
      <c r="BG13" s="12">
        <f>SUMIF('[1]Budget Summary 1'!$C:$C,$A13,'[1]Budget Summary 1'!BK:BK)</f>
        <v>300000</v>
      </c>
      <c r="BH13" s="12">
        <f>SUMIF('[1]Budget Summary 1'!$C:$C,$A13,'[1]Budget Summary 1'!BL:BL)</f>
        <v>300000</v>
      </c>
      <c r="BI13" s="12">
        <f>SUMIF('[1]Budget Summary 1'!$C:$C,$A13,'[1]Budget Summary 1'!BM:BM)</f>
        <v>300000</v>
      </c>
      <c r="BT13" s="16"/>
      <c r="BY13" s="12" t="e">
        <f>#REF!-AY13</f>
        <v>#REF!</v>
      </c>
      <c r="BZ13" s="12">
        <f t="shared" si="7"/>
        <v>3512700</v>
      </c>
      <c r="CA13" s="12">
        <f t="shared" si="7"/>
        <v>2272000</v>
      </c>
      <c r="CB13" s="12">
        <f t="shared" si="7"/>
        <v>2272000</v>
      </c>
      <c r="CC13" s="12">
        <f t="shared" si="7"/>
        <v>2272000</v>
      </c>
      <c r="CD13" s="12">
        <f t="shared" si="7"/>
        <v>2272000</v>
      </c>
      <c r="CE13" s="12">
        <f t="shared" si="7"/>
        <v>2272000</v>
      </c>
      <c r="CF13" s="12">
        <f t="shared" si="7"/>
        <v>2272000</v>
      </c>
      <c r="CG13" s="12">
        <f t="shared" si="7"/>
        <v>2272000</v>
      </c>
      <c r="CH13" s="12">
        <f t="shared" si="7"/>
        <v>2272000</v>
      </c>
      <c r="CI13" s="12">
        <f t="shared" si="7"/>
        <v>2272000</v>
      </c>
      <c r="CY13" s="12" t="e">
        <f t="shared" si="9"/>
        <v>#REF!</v>
      </c>
      <c r="CZ13" s="12">
        <f t="shared" si="8"/>
        <v>3512700</v>
      </c>
      <c r="DA13" s="12">
        <f t="shared" si="8"/>
        <v>2272000</v>
      </c>
      <c r="DB13" s="12">
        <f t="shared" si="8"/>
        <v>2272000</v>
      </c>
      <c r="DC13" s="12">
        <f t="shared" si="8"/>
        <v>2272000</v>
      </c>
      <c r="DD13" s="12">
        <f t="shared" si="8"/>
        <v>2272000</v>
      </c>
      <c r="DE13" s="12">
        <f t="shared" si="8"/>
        <v>2272000</v>
      </c>
      <c r="DF13" s="12">
        <f t="shared" si="8"/>
        <v>2272000</v>
      </c>
      <c r="DG13" s="12">
        <f t="shared" si="8"/>
        <v>2272000</v>
      </c>
      <c r="DH13" s="12">
        <f t="shared" si="8"/>
        <v>2272000</v>
      </c>
      <c r="DI13" s="12">
        <f t="shared" si="8"/>
        <v>2272000</v>
      </c>
      <c r="DU13" s="14" t="s">
        <v>2</v>
      </c>
      <c r="DV13" s="15" t="s">
        <v>1</v>
      </c>
      <c r="DW13" s="15" t="s">
        <v>1</v>
      </c>
      <c r="DX13" s="15" t="s">
        <v>1</v>
      </c>
    </row>
    <row r="14" spans="1:128" s="12" customFormat="1" x14ac:dyDescent="0.25">
      <c r="B14" s="17" t="s">
        <v>21</v>
      </c>
      <c r="C14" s="36">
        <v>46081150.609999999</v>
      </c>
      <c r="D14" s="36">
        <v>46263453.300000004</v>
      </c>
      <c r="E14" s="36">
        <v>47477186.519999996</v>
      </c>
      <c r="F14" s="36">
        <v>49037275.179999992</v>
      </c>
      <c r="G14" s="36">
        <v>50628482.710000001</v>
      </c>
      <c r="H14" s="36">
        <v>52441663.539999999</v>
      </c>
      <c r="I14" s="36">
        <v>54549404.750000007</v>
      </c>
      <c r="J14" s="36">
        <v>56258499.140000008</v>
      </c>
      <c r="K14" s="36">
        <v>58312300.919999994</v>
      </c>
      <c r="L14" s="36">
        <v>60361868.620000005</v>
      </c>
      <c r="N14" s="31"/>
      <c r="P14" s="12" t="e">
        <f t="shared" ref="P14:Z14" si="10">SUM(P8:P13)</f>
        <v>#REF!</v>
      </c>
      <c r="Q14" s="12">
        <f t="shared" si="10"/>
        <v>45918732.609999999</v>
      </c>
      <c r="R14" s="12">
        <f t="shared" si="10"/>
        <v>45876035.300000004</v>
      </c>
      <c r="S14" s="12">
        <f t="shared" si="10"/>
        <v>47089768.519999996</v>
      </c>
      <c r="T14" s="12">
        <f t="shared" si="10"/>
        <v>48649857.179999992</v>
      </c>
      <c r="U14" s="12">
        <f t="shared" si="10"/>
        <v>50241064.710000001</v>
      </c>
      <c r="V14" s="12">
        <f t="shared" si="10"/>
        <v>52054245.539999999</v>
      </c>
      <c r="W14" s="12">
        <f t="shared" si="10"/>
        <v>54161986.750000007</v>
      </c>
      <c r="X14" s="12">
        <f t="shared" si="10"/>
        <v>55871081.140000008</v>
      </c>
      <c r="Y14" s="12">
        <f t="shared" si="10"/>
        <v>57924882.919999994</v>
      </c>
      <c r="Z14" s="12">
        <f t="shared" si="10"/>
        <v>59974450.620000005</v>
      </c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Y14" s="36">
        <f t="shared" ref="AY14:BI14" si="11">SUM(AY7:AY13)</f>
        <v>325000</v>
      </c>
      <c r="AZ14" s="36">
        <f t="shared" si="11"/>
        <v>162418</v>
      </c>
      <c r="BA14" s="36">
        <f t="shared" si="11"/>
        <v>387418</v>
      </c>
      <c r="BB14" s="36">
        <f t="shared" si="11"/>
        <v>387418</v>
      </c>
      <c r="BC14" s="36">
        <f t="shared" si="11"/>
        <v>387418</v>
      </c>
      <c r="BD14" s="36">
        <f t="shared" si="11"/>
        <v>387418</v>
      </c>
      <c r="BE14" s="36">
        <f t="shared" si="11"/>
        <v>387418</v>
      </c>
      <c r="BF14" s="36">
        <f t="shared" si="11"/>
        <v>387418</v>
      </c>
      <c r="BG14" s="36">
        <f t="shared" si="11"/>
        <v>387418</v>
      </c>
      <c r="BH14" s="36">
        <f t="shared" si="11"/>
        <v>387418</v>
      </c>
      <c r="BI14" s="36">
        <f t="shared" si="11"/>
        <v>387418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Y14" s="36" t="e">
        <f t="shared" ref="BY14:CI14" si="12">SUM(BY7:BY13)</f>
        <v>#REF!</v>
      </c>
      <c r="BZ14" s="36">
        <f t="shared" si="12"/>
        <v>45918732.609999999</v>
      </c>
      <c r="CA14" s="36">
        <f t="shared" si="12"/>
        <v>45876035.300000004</v>
      </c>
      <c r="CB14" s="36">
        <f t="shared" si="12"/>
        <v>47089768.519999996</v>
      </c>
      <c r="CC14" s="36">
        <f t="shared" si="12"/>
        <v>48649857.179999992</v>
      </c>
      <c r="CD14" s="36">
        <f t="shared" si="12"/>
        <v>50241064.710000001</v>
      </c>
      <c r="CE14" s="36">
        <f t="shared" si="12"/>
        <v>52054245.539999999</v>
      </c>
      <c r="CF14" s="36">
        <f t="shared" si="12"/>
        <v>54161986.750000007</v>
      </c>
      <c r="CG14" s="36">
        <f t="shared" si="12"/>
        <v>55871081.140000008</v>
      </c>
      <c r="CH14" s="36">
        <f t="shared" si="12"/>
        <v>57924882.919999994</v>
      </c>
      <c r="CI14" s="36">
        <f t="shared" si="12"/>
        <v>59974450.620000005</v>
      </c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Y14" s="36" t="e">
        <f t="shared" ref="CY14:DI14" si="13">SUM(CY7:CY13)</f>
        <v>#REF!</v>
      </c>
      <c r="CZ14" s="36">
        <f t="shared" si="13"/>
        <v>45918732.609999999</v>
      </c>
      <c r="DA14" s="36">
        <f t="shared" si="13"/>
        <v>45876035.300000004</v>
      </c>
      <c r="DB14" s="36">
        <f t="shared" si="13"/>
        <v>47089768.519999996</v>
      </c>
      <c r="DC14" s="36">
        <f t="shared" si="13"/>
        <v>48649857.179999992</v>
      </c>
      <c r="DD14" s="36">
        <f t="shared" si="13"/>
        <v>50241064.710000001</v>
      </c>
      <c r="DE14" s="36">
        <f t="shared" si="13"/>
        <v>52054245.539999999</v>
      </c>
      <c r="DF14" s="36">
        <f t="shared" si="13"/>
        <v>54161986.750000007</v>
      </c>
      <c r="DG14" s="36">
        <f t="shared" si="13"/>
        <v>55871081.140000008</v>
      </c>
      <c r="DH14" s="36">
        <f t="shared" si="13"/>
        <v>57924882.919999994</v>
      </c>
      <c r="DI14" s="36">
        <f t="shared" si="13"/>
        <v>59974450.620000005</v>
      </c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U14" s="14" t="s">
        <v>2</v>
      </c>
      <c r="DV14" s="15" t="s">
        <v>1</v>
      </c>
      <c r="DW14" s="15" t="s">
        <v>1</v>
      </c>
      <c r="DX14" s="15" t="s">
        <v>1</v>
      </c>
    </row>
    <row r="15" spans="1:128" s="12" customFormat="1" x14ac:dyDescent="0.25">
      <c r="N15" s="31"/>
      <c r="DU15" s="14" t="s">
        <v>2</v>
      </c>
      <c r="DV15" s="15" t="s">
        <v>1</v>
      </c>
      <c r="DW15" s="15" t="s">
        <v>1</v>
      </c>
      <c r="DX15" s="15" t="s">
        <v>1</v>
      </c>
    </row>
    <row r="16" spans="1:128" s="12" customFormat="1" ht="13.8" x14ac:dyDescent="0.25">
      <c r="B16" s="13" t="s">
        <v>22</v>
      </c>
      <c r="N16" s="31"/>
      <c r="AA16" s="17" t="s">
        <v>23</v>
      </c>
      <c r="AB16" s="17"/>
      <c r="AY16" s="17" t="s">
        <v>24</v>
      </c>
      <c r="BY16" s="17" t="s">
        <v>25</v>
      </c>
      <c r="CY16" s="17" t="s">
        <v>26</v>
      </c>
      <c r="DU16" s="14" t="s">
        <v>2</v>
      </c>
      <c r="DV16" s="15" t="s">
        <v>1</v>
      </c>
      <c r="DW16" s="15" t="s">
        <v>1</v>
      </c>
      <c r="DX16" s="15" t="s">
        <v>1</v>
      </c>
    </row>
    <row r="17" spans="1:128" s="12" customFormat="1" x14ac:dyDescent="0.25">
      <c r="A17" s="12" t="str">
        <f t="shared" ref="A17:A21" si="14">B17</f>
        <v>Employee Benefits &amp; On-Costs</v>
      </c>
      <c r="B17" s="12" t="s">
        <v>27</v>
      </c>
      <c r="C17" s="12">
        <v>18752826.09</v>
      </c>
      <c r="D17" s="12">
        <v>19773477.810000014</v>
      </c>
      <c r="E17" s="12">
        <v>21121719.100000001</v>
      </c>
      <c r="F17" s="12">
        <v>22032171.799999993</v>
      </c>
      <c r="G17" s="12">
        <v>22961379.900000002</v>
      </c>
      <c r="H17" s="12">
        <v>23911917.359999985</v>
      </c>
      <c r="I17" s="12">
        <v>24879571.390000001</v>
      </c>
      <c r="J17" s="12">
        <v>26024157.690000013</v>
      </c>
      <c r="K17" s="12">
        <v>27216786.159999985</v>
      </c>
      <c r="L17" s="12">
        <v>28443487.81999997</v>
      </c>
      <c r="N17" s="18" t="s">
        <v>12</v>
      </c>
      <c r="AB17" s="33"/>
      <c r="AC17" s="34"/>
      <c r="AD17" s="34"/>
      <c r="AE17" s="34"/>
      <c r="AF17" s="34"/>
      <c r="AG17" s="34"/>
      <c r="AH17" s="34"/>
      <c r="AI17" s="34"/>
      <c r="AJ17" s="34"/>
      <c r="AK17" s="35"/>
      <c r="AL17" s="22"/>
      <c r="AY17" s="12">
        <f>SUMIF('[1]Budget Summary 1'!$C:$C,$A17,'[1]Budget Summary 1'!BC:BC)</f>
        <v>384760</v>
      </c>
      <c r="AZ17" s="12">
        <f>SUMIF('[1]Budget Summary 1'!$C:$C,$A17,'[1]Budget Summary 1'!BD:BD)</f>
        <v>398391.0199999999</v>
      </c>
      <c r="BA17" s="12">
        <f>SUMIF('[1]Budget Summary 1'!$C:$C,$A17,'[1]Budget Summary 1'!BE:BE)</f>
        <v>413363.76</v>
      </c>
      <c r="BB17" s="12">
        <f>SUMIF('[1]Budget Summary 1'!$C:$C,$A17,'[1]Budget Summary 1'!BF:BF)</f>
        <v>429314.29999999993</v>
      </c>
      <c r="BC17" s="12">
        <f>SUMIF('[1]Budget Summary 1'!$C:$C,$A17,'[1]Budget Summary 1'!BG:BG)</f>
        <v>446740.77999999997</v>
      </c>
      <c r="BD17" s="12">
        <f>SUMIF('[1]Budget Summary 1'!$C:$C,$A17,'[1]Budget Summary 1'!BH:BH)</f>
        <v>464876.47</v>
      </c>
      <c r="BE17" s="12">
        <f>SUMIF('[1]Budget Summary 1'!$C:$C,$A17,'[1]Budget Summary 1'!BI:BI)</f>
        <v>483750.29999999993</v>
      </c>
      <c r="BF17" s="12">
        <f>SUMIF('[1]Budget Summary 1'!$C:$C,$A17,'[1]Budget Summary 1'!BJ:BJ)</f>
        <v>503392.42</v>
      </c>
      <c r="BG17" s="12">
        <f>SUMIF('[1]Budget Summary 1'!$C:$C,$A17,'[1]Budget Summary 1'!BK:BK)</f>
        <v>523834.08000000007</v>
      </c>
      <c r="BH17" s="12">
        <f>SUMIF('[1]Budget Summary 1'!$C:$C,$A17,'[1]Budget Summary 1'!BL:BL)</f>
        <v>545107.94999999995</v>
      </c>
      <c r="BI17" s="12">
        <f>SUMIF('[1]Budget Summary 1'!$C:$C,$A17,'[1]Budget Summary 1'!BM:BM)</f>
        <v>567247.93999999994</v>
      </c>
      <c r="BT17" s="16"/>
      <c r="BY17" s="12" t="e">
        <f>#REF!-AY17</f>
        <v>#REF!</v>
      </c>
      <c r="BZ17" s="12">
        <f t="shared" ref="BZ17:CI21" si="15">C17-AZ17</f>
        <v>18354435.07</v>
      </c>
      <c r="CA17" s="12">
        <f t="shared" si="15"/>
        <v>19360114.050000012</v>
      </c>
      <c r="CB17" s="12">
        <f t="shared" si="15"/>
        <v>20692404.800000001</v>
      </c>
      <c r="CC17" s="12">
        <f t="shared" si="15"/>
        <v>21585431.019999992</v>
      </c>
      <c r="CD17" s="12">
        <f t="shared" si="15"/>
        <v>22496503.430000003</v>
      </c>
      <c r="CE17" s="12">
        <f t="shared" si="15"/>
        <v>23428167.059999984</v>
      </c>
      <c r="CF17" s="12">
        <f t="shared" si="15"/>
        <v>24376178.969999999</v>
      </c>
      <c r="CG17" s="12">
        <f t="shared" si="15"/>
        <v>25500323.610000014</v>
      </c>
      <c r="CH17" s="12">
        <f t="shared" si="15"/>
        <v>26671678.209999986</v>
      </c>
      <c r="CI17" s="12">
        <f t="shared" si="15"/>
        <v>27876239.879999969</v>
      </c>
      <c r="CY17" s="12" t="e">
        <f>IF($N17="yes",BY17,0)</f>
        <v>#REF!</v>
      </c>
      <c r="CZ17" s="12">
        <f t="shared" ref="CZ17:DI21" si="16">IF($N17="yes",BZ17,0)</f>
        <v>18354435.07</v>
      </c>
      <c r="DA17" s="12">
        <f t="shared" si="16"/>
        <v>19360114.050000012</v>
      </c>
      <c r="DB17" s="12">
        <f t="shared" si="16"/>
        <v>20692404.800000001</v>
      </c>
      <c r="DC17" s="12">
        <f t="shared" si="16"/>
        <v>21585431.019999992</v>
      </c>
      <c r="DD17" s="12">
        <f t="shared" si="16"/>
        <v>22496503.430000003</v>
      </c>
      <c r="DE17" s="12">
        <f t="shared" si="16"/>
        <v>23428167.059999984</v>
      </c>
      <c r="DF17" s="12">
        <f t="shared" si="16"/>
        <v>24376178.969999999</v>
      </c>
      <c r="DG17" s="12">
        <f t="shared" si="16"/>
        <v>25500323.610000014</v>
      </c>
      <c r="DH17" s="12">
        <f t="shared" si="16"/>
        <v>26671678.209999986</v>
      </c>
      <c r="DI17" s="12">
        <f t="shared" si="16"/>
        <v>27876239.879999969</v>
      </c>
      <c r="DU17" s="14" t="s">
        <v>2</v>
      </c>
      <c r="DV17" s="15" t="s">
        <v>1</v>
      </c>
      <c r="DW17" s="15" t="s">
        <v>1</v>
      </c>
      <c r="DX17" s="15" t="s">
        <v>1</v>
      </c>
    </row>
    <row r="18" spans="1:128" s="12" customFormat="1" x14ac:dyDescent="0.25">
      <c r="A18" s="12" t="str">
        <f>B18</f>
        <v>Borrowing Costs</v>
      </c>
      <c r="B18" s="12" t="s">
        <v>28</v>
      </c>
      <c r="C18" s="26">
        <v>1160007.44</v>
      </c>
      <c r="D18" s="26">
        <v>1049301.48</v>
      </c>
      <c r="E18" s="26">
        <v>926361.74</v>
      </c>
      <c r="F18" s="26">
        <v>824536.14</v>
      </c>
      <c r="G18" s="26">
        <v>725980.86</v>
      </c>
      <c r="H18" s="26">
        <v>618232.4</v>
      </c>
      <c r="I18" s="26">
        <v>507701.72</v>
      </c>
      <c r="J18" s="26">
        <v>407046.91</v>
      </c>
      <c r="K18" s="26">
        <v>307397.33</v>
      </c>
      <c r="L18" s="26">
        <v>200651.54</v>
      </c>
      <c r="M18" s="38"/>
      <c r="N18" s="18" t="s">
        <v>12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Y18" s="12">
        <f>SUMIF('[1]Budget Summary 1'!$C:$C,$A18,'[1]Budget Summary 1'!BC:BC)</f>
        <v>0</v>
      </c>
      <c r="AZ18" s="12">
        <f>SUMIF('[1]Budget Summary 1'!$C:$C,$A18,'[1]Budget Summary 1'!BD:BD)</f>
        <v>0</v>
      </c>
      <c r="BA18" s="12">
        <f>SUMIF('[1]Budget Summary 1'!$C:$C,$A18,'[1]Budget Summary 1'!BE:BE)</f>
        <v>0</v>
      </c>
      <c r="BB18" s="12">
        <f>SUMIF('[1]Budget Summary 1'!$C:$C,$A18,'[1]Budget Summary 1'!BF:BF)</f>
        <v>0</v>
      </c>
      <c r="BC18" s="12">
        <f>SUMIF('[1]Budget Summary 1'!$C:$C,$A18,'[1]Budget Summary 1'!BG:BG)</f>
        <v>0</v>
      </c>
      <c r="BD18" s="12">
        <f>SUMIF('[1]Budget Summary 1'!$C:$C,$A18,'[1]Budget Summary 1'!BH:BH)</f>
        <v>0</v>
      </c>
      <c r="BE18" s="12">
        <f>SUMIF('[1]Budget Summary 1'!$C:$C,$A18,'[1]Budget Summary 1'!BI:BI)</f>
        <v>0</v>
      </c>
      <c r="BF18" s="12">
        <f>SUMIF('[1]Budget Summary 1'!$C:$C,$A18,'[1]Budget Summary 1'!BJ:BJ)</f>
        <v>0</v>
      </c>
      <c r="BG18" s="12">
        <f>SUMIF('[1]Budget Summary 1'!$C:$C,$A18,'[1]Budget Summary 1'!BK:BK)</f>
        <v>0</v>
      </c>
      <c r="BH18" s="12">
        <f>SUMIF('[1]Budget Summary 1'!$C:$C,$A18,'[1]Budget Summary 1'!BL:BL)</f>
        <v>0</v>
      </c>
      <c r="BI18" s="12">
        <f>SUMIF('[1]Budget Summary 1'!$C:$C,$A18,'[1]Budget Summary 1'!BM:BM)</f>
        <v>0</v>
      </c>
      <c r="BT18" s="16"/>
      <c r="BY18" s="12" t="e">
        <f>#REF!-AY18</f>
        <v>#REF!</v>
      </c>
      <c r="BZ18" s="12">
        <f t="shared" si="15"/>
        <v>1160007.44</v>
      </c>
      <c r="CA18" s="12">
        <f t="shared" si="15"/>
        <v>1049301.48</v>
      </c>
      <c r="CB18" s="12">
        <f t="shared" si="15"/>
        <v>926361.74</v>
      </c>
      <c r="CC18" s="12">
        <f t="shared" si="15"/>
        <v>824536.14</v>
      </c>
      <c r="CD18" s="12">
        <f t="shared" si="15"/>
        <v>725980.86</v>
      </c>
      <c r="CE18" s="12">
        <f t="shared" si="15"/>
        <v>618232.4</v>
      </c>
      <c r="CF18" s="12">
        <f t="shared" si="15"/>
        <v>507701.72</v>
      </c>
      <c r="CG18" s="12">
        <f t="shared" si="15"/>
        <v>407046.91</v>
      </c>
      <c r="CH18" s="12">
        <f t="shared" si="15"/>
        <v>307397.33</v>
      </c>
      <c r="CI18" s="12">
        <f t="shared" si="15"/>
        <v>200651.54</v>
      </c>
      <c r="CY18" s="12" t="e">
        <f t="shared" ref="CY18:CY21" si="17">IF($N18="yes",BY18,0)</f>
        <v>#REF!</v>
      </c>
      <c r="CZ18" s="12">
        <f t="shared" si="16"/>
        <v>1160007.44</v>
      </c>
      <c r="DA18" s="12">
        <f t="shared" si="16"/>
        <v>1049301.48</v>
      </c>
      <c r="DB18" s="12">
        <f t="shared" si="16"/>
        <v>926361.74</v>
      </c>
      <c r="DC18" s="12">
        <f t="shared" si="16"/>
        <v>824536.14</v>
      </c>
      <c r="DD18" s="12">
        <f t="shared" si="16"/>
        <v>725980.86</v>
      </c>
      <c r="DE18" s="12">
        <f t="shared" si="16"/>
        <v>618232.4</v>
      </c>
      <c r="DF18" s="12">
        <f t="shared" si="16"/>
        <v>507701.72</v>
      </c>
      <c r="DG18" s="12">
        <f t="shared" si="16"/>
        <v>407046.91</v>
      </c>
      <c r="DH18" s="12">
        <f t="shared" si="16"/>
        <v>307397.33</v>
      </c>
      <c r="DI18" s="12">
        <f t="shared" si="16"/>
        <v>200651.54</v>
      </c>
      <c r="DU18" s="14" t="s">
        <v>2</v>
      </c>
      <c r="DV18" s="15" t="s">
        <v>1</v>
      </c>
      <c r="DW18" s="15" t="s">
        <v>1</v>
      </c>
      <c r="DX18" s="15" t="s">
        <v>1</v>
      </c>
    </row>
    <row r="19" spans="1:128" s="12" customFormat="1" x14ac:dyDescent="0.25">
      <c r="A19" s="12" t="str">
        <f t="shared" si="14"/>
        <v>Materials &amp; Contracts</v>
      </c>
      <c r="B19" s="12" t="s">
        <v>29</v>
      </c>
      <c r="C19" s="12">
        <v>15762536.030000001</v>
      </c>
      <c r="D19" s="12">
        <v>15241064.330000002</v>
      </c>
      <c r="E19" s="12">
        <v>16166612.769999992</v>
      </c>
      <c r="F19" s="12">
        <v>16838539.429999992</v>
      </c>
      <c r="G19" s="12">
        <v>17475285.519999988</v>
      </c>
      <c r="H19" s="12">
        <v>18224395.599999987</v>
      </c>
      <c r="I19" s="12">
        <v>18897764.649999991</v>
      </c>
      <c r="J19" s="12">
        <v>19725296.07</v>
      </c>
      <c r="K19" s="12">
        <v>20488200.530000005</v>
      </c>
      <c r="L19" s="12">
        <v>21367027.399999984</v>
      </c>
      <c r="N19" s="18" t="s">
        <v>12</v>
      </c>
      <c r="AL19" s="16"/>
      <c r="AY19" s="12">
        <f>SUMIF('[1]Budget Summary 1'!$C:$C,$A19,'[1]Budget Summary 1'!BC:BC)</f>
        <v>0</v>
      </c>
      <c r="AZ19" s="12">
        <f>SUMIF('[1]Budget Summary 1'!$C:$C,$A19,'[1]Budget Summary 1'!BD:BD)</f>
        <v>0</v>
      </c>
      <c r="BA19" s="12">
        <f>SUMIF('[1]Budget Summary 1'!$C:$C,$A19,'[1]Budget Summary 1'!BE:BE)</f>
        <v>0</v>
      </c>
      <c r="BB19" s="12">
        <f>SUMIF('[1]Budget Summary 1'!$C:$C,$A19,'[1]Budget Summary 1'!BF:BF)</f>
        <v>0</v>
      </c>
      <c r="BC19" s="12">
        <f>SUMIF('[1]Budget Summary 1'!$C:$C,$A19,'[1]Budget Summary 1'!BG:BG)</f>
        <v>0</v>
      </c>
      <c r="BD19" s="12">
        <f>SUMIF('[1]Budget Summary 1'!$C:$C,$A19,'[1]Budget Summary 1'!BH:BH)</f>
        <v>0</v>
      </c>
      <c r="BE19" s="12">
        <f>SUMIF('[1]Budget Summary 1'!$C:$C,$A19,'[1]Budget Summary 1'!BI:BI)</f>
        <v>0</v>
      </c>
      <c r="BF19" s="12">
        <f>SUMIF('[1]Budget Summary 1'!$C:$C,$A19,'[1]Budget Summary 1'!BJ:BJ)</f>
        <v>0</v>
      </c>
      <c r="BG19" s="12">
        <f>SUMIF('[1]Budget Summary 1'!$C:$C,$A19,'[1]Budget Summary 1'!BK:BK)</f>
        <v>0</v>
      </c>
      <c r="BH19" s="12">
        <f>SUMIF('[1]Budget Summary 1'!$C:$C,$A19,'[1]Budget Summary 1'!BL:BL)</f>
        <v>0</v>
      </c>
      <c r="BI19" s="12">
        <f>SUMIF('[1]Budget Summary 1'!$C:$C,$A19,'[1]Budget Summary 1'!BM:BM)</f>
        <v>0</v>
      </c>
      <c r="BT19" s="16"/>
      <c r="BY19" s="12" t="e">
        <f>#REF!-AY19</f>
        <v>#REF!</v>
      </c>
      <c r="BZ19" s="12">
        <f t="shared" si="15"/>
        <v>15762536.030000001</v>
      </c>
      <c r="CA19" s="12">
        <f t="shared" si="15"/>
        <v>15241064.330000002</v>
      </c>
      <c r="CB19" s="12">
        <f t="shared" si="15"/>
        <v>16166612.769999992</v>
      </c>
      <c r="CC19" s="12">
        <f t="shared" si="15"/>
        <v>16838539.429999992</v>
      </c>
      <c r="CD19" s="12">
        <f t="shared" si="15"/>
        <v>17475285.519999988</v>
      </c>
      <c r="CE19" s="12">
        <f t="shared" si="15"/>
        <v>18224395.599999987</v>
      </c>
      <c r="CF19" s="12">
        <f t="shared" si="15"/>
        <v>18897764.649999991</v>
      </c>
      <c r="CG19" s="12">
        <f t="shared" si="15"/>
        <v>19725296.07</v>
      </c>
      <c r="CH19" s="12">
        <f t="shared" si="15"/>
        <v>20488200.530000005</v>
      </c>
      <c r="CI19" s="12">
        <f t="shared" si="15"/>
        <v>21367027.399999984</v>
      </c>
      <c r="CY19" s="12" t="e">
        <f t="shared" si="17"/>
        <v>#REF!</v>
      </c>
      <c r="CZ19" s="12">
        <f t="shared" si="16"/>
        <v>15762536.030000001</v>
      </c>
      <c r="DA19" s="12">
        <f t="shared" si="16"/>
        <v>15241064.330000002</v>
      </c>
      <c r="DB19" s="12">
        <f t="shared" si="16"/>
        <v>16166612.769999992</v>
      </c>
      <c r="DC19" s="12">
        <f t="shared" si="16"/>
        <v>16838539.429999992</v>
      </c>
      <c r="DD19" s="12">
        <f t="shared" si="16"/>
        <v>17475285.519999988</v>
      </c>
      <c r="DE19" s="12">
        <f t="shared" si="16"/>
        <v>18224395.599999987</v>
      </c>
      <c r="DF19" s="12">
        <f t="shared" si="16"/>
        <v>18897764.649999991</v>
      </c>
      <c r="DG19" s="12">
        <f t="shared" si="16"/>
        <v>19725296.07</v>
      </c>
      <c r="DH19" s="12">
        <f t="shared" si="16"/>
        <v>20488200.530000005</v>
      </c>
      <c r="DI19" s="12">
        <f t="shared" si="16"/>
        <v>21367027.399999984</v>
      </c>
      <c r="DU19" s="14" t="s">
        <v>2</v>
      </c>
      <c r="DV19" s="15" t="s">
        <v>1</v>
      </c>
      <c r="DW19" s="15" t="s">
        <v>1</v>
      </c>
      <c r="DX19" s="15" t="s">
        <v>1</v>
      </c>
    </row>
    <row r="20" spans="1:128" s="12" customFormat="1" x14ac:dyDescent="0.25">
      <c r="A20" s="12" t="str">
        <f t="shared" si="14"/>
        <v>Depreciation &amp; Amortisation</v>
      </c>
      <c r="B20" s="12" t="s">
        <v>30</v>
      </c>
      <c r="C20" s="12">
        <v>9900000</v>
      </c>
      <c r="D20" s="12">
        <v>9897274</v>
      </c>
      <c r="E20" s="12">
        <v>9897274</v>
      </c>
      <c r="F20" s="12">
        <v>9897274</v>
      </c>
      <c r="G20" s="12">
        <v>9897274</v>
      </c>
      <c r="H20" s="12">
        <v>9897274</v>
      </c>
      <c r="I20" s="12">
        <v>9897274</v>
      </c>
      <c r="J20" s="12">
        <v>9897274</v>
      </c>
      <c r="K20" s="12">
        <v>9897274</v>
      </c>
      <c r="L20" s="12">
        <v>9897274</v>
      </c>
      <c r="N20" s="18" t="s">
        <v>12</v>
      </c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16"/>
      <c r="AY20" s="12">
        <f>SUMIF('[1]Budget Summary 1'!$C:$C,$A20,'[1]Budget Summary 1'!BC:BC)</f>
        <v>9900000</v>
      </c>
      <c r="AZ20" s="12">
        <f>SUMIF('[1]Budget Summary 1'!$C:$C,$A20,'[1]Budget Summary 1'!BD:BD)</f>
        <v>9900000</v>
      </c>
      <c r="BA20" s="12">
        <f>SUMIF('[1]Budget Summary 1'!$C:$C,$A20,'[1]Budget Summary 1'!BE:BE)</f>
        <v>9897274</v>
      </c>
      <c r="BB20" s="12">
        <f>SUMIF('[1]Budget Summary 1'!$C:$C,$A20,'[1]Budget Summary 1'!BF:BF)</f>
        <v>9897274</v>
      </c>
      <c r="BC20" s="12">
        <f>SUMIF('[1]Budget Summary 1'!$C:$C,$A20,'[1]Budget Summary 1'!BG:BG)</f>
        <v>9897274</v>
      </c>
      <c r="BD20" s="12">
        <f>SUMIF('[1]Budget Summary 1'!$C:$C,$A20,'[1]Budget Summary 1'!BH:BH)</f>
        <v>9897274</v>
      </c>
      <c r="BE20" s="12">
        <f>SUMIF('[1]Budget Summary 1'!$C:$C,$A20,'[1]Budget Summary 1'!BI:BI)</f>
        <v>9897274</v>
      </c>
      <c r="BF20" s="12">
        <f>SUMIF('[1]Budget Summary 1'!$C:$C,$A20,'[1]Budget Summary 1'!BJ:BJ)</f>
        <v>9897274</v>
      </c>
      <c r="BG20" s="12">
        <f>SUMIF('[1]Budget Summary 1'!$C:$C,$A20,'[1]Budget Summary 1'!BK:BK)</f>
        <v>9897274</v>
      </c>
      <c r="BH20" s="12">
        <f>SUMIF('[1]Budget Summary 1'!$C:$C,$A20,'[1]Budget Summary 1'!BL:BL)</f>
        <v>9897274</v>
      </c>
      <c r="BI20" s="12">
        <f>SUMIF('[1]Budget Summary 1'!$C:$C,$A20,'[1]Budget Summary 1'!BM:BM)</f>
        <v>9897274</v>
      </c>
      <c r="BT20" s="16"/>
      <c r="BY20" s="12" t="e">
        <f>#REF!-AY20</f>
        <v>#REF!</v>
      </c>
      <c r="BZ20" s="12">
        <f t="shared" si="15"/>
        <v>0</v>
      </c>
      <c r="CA20" s="12">
        <f t="shared" si="15"/>
        <v>0</v>
      </c>
      <c r="CB20" s="12">
        <f t="shared" si="15"/>
        <v>0</v>
      </c>
      <c r="CC20" s="12">
        <f t="shared" si="15"/>
        <v>0</v>
      </c>
      <c r="CD20" s="12">
        <f t="shared" si="15"/>
        <v>0</v>
      </c>
      <c r="CE20" s="12">
        <f t="shared" si="15"/>
        <v>0</v>
      </c>
      <c r="CF20" s="12">
        <f t="shared" si="15"/>
        <v>0</v>
      </c>
      <c r="CG20" s="12">
        <f t="shared" si="15"/>
        <v>0</v>
      </c>
      <c r="CH20" s="12">
        <f t="shared" si="15"/>
        <v>0</v>
      </c>
      <c r="CI20" s="12">
        <f t="shared" si="15"/>
        <v>0</v>
      </c>
      <c r="CY20" s="12" t="e">
        <f t="shared" si="17"/>
        <v>#REF!</v>
      </c>
      <c r="CZ20" s="12">
        <f t="shared" si="16"/>
        <v>0</v>
      </c>
      <c r="DA20" s="12">
        <f t="shared" si="16"/>
        <v>0</v>
      </c>
      <c r="DB20" s="12">
        <f t="shared" si="16"/>
        <v>0</v>
      </c>
      <c r="DC20" s="12">
        <f t="shared" si="16"/>
        <v>0</v>
      </c>
      <c r="DD20" s="12">
        <f t="shared" si="16"/>
        <v>0</v>
      </c>
      <c r="DE20" s="12">
        <f t="shared" si="16"/>
        <v>0</v>
      </c>
      <c r="DF20" s="12">
        <f t="shared" si="16"/>
        <v>0</v>
      </c>
      <c r="DG20" s="12">
        <f t="shared" si="16"/>
        <v>0</v>
      </c>
      <c r="DH20" s="12">
        <f t="shared" si="16"/>
        <v>0</v>
      </c>
      <c r="DI20" s="12">
        <f t="shared" si="16"/>
        <v>0</v>
      </c>
      <c r="DU20" s="14" t="s">
        <v>2</v>
      </c>
      <c r="DV20" s="15" t="s">
        <v>1</v>
      </c>
      <c r="DW20" s="15" t="s">
        <v>1</v>
      </c>
      <c r="DX20" s="15" t="s">
        <v>1</v>
      </c>
    </row>
    <row r="21" spans="1:128" s="12" customFormat="1" x14ac:dyDescent="0.25">
      <c r="A21" s="12" t="str">
        <f t="shared" si="14"/>
        <v>Other Expenses</v>
      </c>
      <c r="B21" s="12" t="s">
        <v>32</v>
      </c>
      <c r="C21" s="12">
        <v>4670880.0999999996</v>
      </c>
      <c r="D21" s="12">
        <v>4940023.5500000007</v>
      </c>
      <c r="E21" s="12">
        <v>5490034.2500000037</v>
      </c>
      <c r="F21" s="12">
        <v>5540593.4700000007</v>
      </c>
      <c r="G21" s="12">
        <v>5873386.7699999977</v>
      </c>
      <c r="H21" s="12">
        <v>6230253.209999999</v>
      </c>
      <c r="I21" s="12">
        <v>6913200.8899999969</v>
      </c>
      <c r="J21" s="12">
        <v>7024423.5700000022</v>
      </c>
      <c r="K21" s="12">
        <v>7466318.2699999986</v>
      </c>
      <c r="L21" s="12">
        <v>7941505.6699999981</v>
      </c>
      <c r="N21" s="18" t="s">
        <v>12</v>
      </c>
      <c r="AL21" s="16"/>
      <c r="AY21" s="12">
        <f>SUMIF('[1]Budget Summary 1'!$C:$C,$A21,'[1]Budget Summary 1'!BC:BC)</f>
        <v>0</v>
      </c>
      <c r="AZ21" s="12">
        <f>SUMIF('[1]Budget Summary 1'!$C:$C,$A21,'[1]Budget Summary 1'!BD:BD)</f>
        <v>0</v>
      </c>
      <c r="BA21" s="12">
        <f>SUMIF('[1]Budget Summary 1'!$C:$C,$A21,'[1]Budget Summary 1'!BE:BE)</f>
        <v>0</v>
      </c>
      <c r="BB21" s="12">
        <f>SUMIF('[1]Budget Summary 1'!$C:$C,$A21,'[1]Budget Summary 1'!BF:BF)</f>
        <v>0</v>
      </c>
      <c r="BC21" s="12">
        <f>SUMIF('[1]Budget Summary 1'!$C:$C,$A21,'[1]Budget Summary 1'!BG:BG)</f>
        <v>0</v>
      </c>
      <c r="BD21" s="12">
        <f>SUMIF('[1]Budget Summary 1'!$C:$C,$A21,'[1]Budget Summary 1'!BH:BH)</f>
        <v>0</v>
      </c>
      <c r="BE21" s="12">
        <f>SUMIF('[1]Budget Summary 1'!$C:$C,$A21,'[1]Budget Summary 1'!BI:BI)</f>
        <v>0</v>
      </c>
      <c r="BF21" s="12">
        <f>SUMIF('[1]Budget Summary 1'!$C:$C,$A21,'[1]Budget Summary 1'!BJ:BJ)</f>
        <v>0</v>
      </c>
      <c r="BG21" s="12">
        <f>SUMIF('[1]Budget Summary 1'!$C:$C,$A21,'[1]Budget Summary 1'!BK:BK)</f>
        <v>0</v>
      </c>
      <c r="BH21" s="12">
        <f>SUMIF('[1]Budget Summary 1'!$C:$C,$A21,'[1]Budget Summary 1'!BL:BL)</f>
        <v>0</v>
      </c>
      <c r="BI21" s="12">
        <f>SUMIF('[1]Budget Summary 1'!$C:$C,$A21,'[1]Budget Summary 1'!BM:BM)</f>
        <v>0</v>
      </c>
      <c r="BT21" s="16"/>
      <c r="BY21" s="12" t="e">
        <f>#REF!-AY21</f>
        <v>#REF!</v>
      </c>
      <c r="BZ21" s="12">
        <f t="shared" si="15"/>
        <v>4670880.0999999996</v>
      </c>
      <c r="CA21" s="12">
        <f t="shared" si="15"/>
        <v>4940023.5500000007</v>
      </c>
      <c r="CB21" s="12">
        <f t="shared" si="15"/>
        <v>5490034.2500000037</v>
      </c>
      <c r="CC21" s="12">
        <f t="shared" si="15"/>
        <v>5540593.4700000007</v>
      </c>
      <c r="CD21" s="12">
        <f t="shared" si="15"/>
        <v>5873386.7699999977</v>
      </c>
      <c r="CE21" s="12">
        <f t="shared" si="15"/>
        <v>6230253.209999999</v>
      </c>
      <c r="CF21" s="12">
        <f t="shared" si="15"/>
        <v>6913200.8899999969</v>
      </c>
      <c r="CG21" s="12">
        <f t="shared" si="15"/>
        <v>7024423.5700000022</v>
      </c>
      <c r="CH21" s="12">
        <f t="shared" si="15"/>
        <v>7466318.2699999986</v>
      </c>
      <c r="CI21" s="12">
        <f t="shared" si="15"/>
        <v>7941505.6699999981</v>
      </c>
      <c r="CY21" s="12" t="e">
        <f t="shared" si="17"/>
        <v>#REF!</v>
      </c>
      <c r="CZ21" s="12">
        <f t="shared" si="16"/>
        <v>4670880.0999999996</v>
      </c>
      <c r="DA21" s="12">
        <f t="shared" si="16"/>
        <v>4940023.5500000007</v>
      </c>
      <c r="DB21" s="12">
        <f t="shared" si="16"/>
        <v>5490034.2500000037</v>
      </c>
      <c r="DC21" s="12">
        <f t="shared" si="16"/>
        <v>5540593.4700000007</v>
      </c>
      <c r="DD21" s="12">
        <f t="shared" si="16"/>
        <v>5873386.7699999977</v>
      </c>
      <c r="DE21" s="12">
        <f t="shared" si="16"/>
        <v>6230253.209999999</v>
      </c>
      <c r="DF21" s="12">
        <f t="shared" si="16"/>
        <v>6913200.8899999969</v>
      </c>
      <c r="DG21" s="12">
        <f t="shared" si="16"/>
        <v>7024423.5700000022</v>
      </c>
      <c r="DH21" s="12">
        <f t="shared" si="16"/>
        <v>7466318.2699999986</v>
      </c>
      <c r="DI21" s="12">
        <f t="shared" si="16"/>
        <v>7941505.6699999981</v>
      </c>
      <c r="DU21" s="14" t="s">
        <v>2</v>
      </c>
      <c r="DV21" s="15" t="s">
        <v>1</v>
      </c>
      <c r="DW21" s="15" t="s">
        <v>1</v>
      </c>
      <c r="DX21" s="15" t="s">
        <v>1</v>
      </c>
    </row>
    <row r="22" spans="1:128" s="12" customFormat="1" x14ac:dyDescent="0.25">
      <c r="B22" s="17" t="s">
        <v>35</v>
      </c>
      <c r="C22" s="36">
        <v>50246249.660000004</v>
      </c>
      <c r="D22" s="36">
        <v>50901141.170000017</v>
      </c>
      <c r="E22" s="36">
        <v>53602001.859999999</v>
      </c>
      <c r="F22" s="36">
        <v>55133114.839999989</v>
      </c>
      <c r="G22" s="36">
        <v>56933307.049999982</v>
      </c>
      <c r="H22" s="36">
        <v>58882072.56999997</v>
      </c>
      <c r="I22" s="36">
        <v>61095512.649999991</v>
      </c>
      <c r="J22" s="36">
        <v>63078198.240000017</v>
      </c>
      <c r="K22" s="36">
        <v>65375976.289999984</v>
      </c>
      <c r="L22" s="36">
        <v>67849946.429999948</v>
      </c>
      <c r="P22" s="12" t="e">
        <f>SUMIF($N17:$N21,"yes",#REF!)</f>
        <v>#REF!</v>
      </c>
      <c r="Q22" s="12">
        <f t="shared" ref="Q22:Z22" si="18">SUMIF($N17:$N21,"yes",C17:C21)</f>
        <v>50246249.660000004</v>
      </c>
      <c r="R22" s="12">
        <f t="shared" si="18"/>
        <v>50901141.170000017</v>
      </c>
      <c r="S22" s="12">
        <f t="shared" si="18"/>
        <v>53602001.859999999</v>
      </c>
      <c r="T22" s="12">
        <f t="shared" si="18"/>
        <v>55133114.839999989</v>
      </c>
      <c r="U22" s="12">
        <f t="shared" si="18"/>
        <v>56933307.049999982</v>
      </c>
      <c r="V22" s="12">
        <f t="shared" si="18"/>
        <v>58882072.56999997</v>
      </c>
      <c r="W22" s="12">
        <f t="shared" si="18"/>
        <v>61095512.649999991</v>
      </c>
      <c r="X22" s="12">
        <f t="shared" si="18"/>
        <v>63078198.240000017</v>
      </c>
      <c r="Y22" s="12">
        <f t="shared" si="18"/>
        <v>65375976.289999984</v>
      </c>
      <c r="Z22" s="12">
        <f t="shared" si="18"/>
        <v>67849946.429999948</v>
      </c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Y22" s="36">
        <f t="shared" ref="AY22:BI22" si="19">SUM(AY17:AY21)</f>
        <v>10284760</v>
      </c>
      <c r="AZ22" s="36">
        <f t="shared" si="19"/>
        <v>10298391.02</v>
      </c>
      <c r="BA22" s="36">
        <f t="shared" si="19"/>
        <v>10310637.76</v>
      </c>
      <c r="BB22" s="36">
        <f t="shared" si="19"/>
        <v>10326588.300000001</v>
      </c>
      <c r="BC22" s="36">
        <f t="shared" si="19"/>
        <v>10344014.779999999</v>
      </c>
      <c r="BD22" s="36">
        <f t="shared" si="19"/>
        <v>10362150.470000001</v>
      </c>
      <c r="BE22" s="36">
        <f t="shared" si="19"/>
        <v>10381024.300000001</v>
      </c>
      <c r="BF22" s="36">
        <f t="shared" si="19"/>
        <v>10400666.42</v>
      </c>
      <c r="BG22" s="36">
        <f t="shared" si="19"/>
        <v>10421108.08</v>
      </c>
      <c r="BH22" s="36">
        <f t="shared" si="19"/>
        <v>10442381.949999999</v>
      </c>
      <c r="BI22" s="36">
        <f t="shared" si="19"/>
        <v>10464521.939999999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Y22" s="36" t="e">
        <f t="shared" ref="BY22:CI22" si="20">SUM(BY17:BY21)</f>
        <v>#REF!</v>
      </c>
      <c r="BZ22" s="36">
        <f t="shared" si="20"/>
        <v>39947858.640000008</v>
      </c>
      <c r="CA22" s="36">
        <f t="shared" si="20"/>
        <v>40590503.410000011</v>
      </c>
      <c r="CB22" s="36">
        <f t="shared" si="20"/>
        <v>43275413.559999987</v>
      </c>
      <c r="CC22" s="36">
        <f t="shared" si="20"/>
        <v>44789100.059999987</v>
      </c>
      <c r="CD22" s="36">
        <f t="shared" si="20"/>
        <v>46571156.579999983</v>
      </c>
      <c r="CE22" s="36">
        <f t="shared" si="20"/>
        <v>48501048.269999973</v>
      </c>
      <c r="CF22" s="36">
        <f t="shared" si="20"/>
        <v>50694846.229999989</v>
      </c>
      <c r="CG22" s="36">
        <f t="shared" si="20"/>
        <v>52657090.160000019</v>
      </c>
      <c r="CH22" s="36">
        <f t="shared" si="20"/>
        <v>54933594.339999989</v>
      </c>
      <c r="CI22" s="36">
        <f t="shared" si="20"/>
        <v>57385424.48999995</v>
      </c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Y22" s="36" t="e">
        <f t="shared" ref="CY22:DI22" si="21">SUM(CY17:CY21)</f>
        <v>#REF!</v>
      </c>
      <c r="CZ22" s="36">
        <f t="shared" si="21"/>
        <v>39947858.640000008</v>
      </c>
      <c r="DA22" s="36">
        <f t="shared" si="21"/>
        <v>40590503.410000011</v>
      </c>
      <c r="DB22" s="36">
        <f t="shared" si="21"/>
        <v>43275413.559999987</v>
      </c>
      <c r="DC22" s="36">
        <f t="shared" si="21"/>
        <v>44789100.059999987</v>
      </c>
      <c r="DD22" s="36">
        <f t="shared" si="21"/>
        <v>46571156.579999983</v>
      </c>
      <c r="DE22" s="36">
        <f t="shared" si="21"/>
        <v>48501048.269999973</v>
      </c>
      <c r="DF22" s="36">
        <f t="shared" si="21"/>
        <v>50694846.229999989</v>
      </c>
      <c r="DG22" s="36">
        <f t="shared" si="21"/>
        <v>52657090.160000019</v>
      </c>
      <c r="DH22" s="36">
        <f t="shared" si="21"/>
        <v>54933594.339999989</v>
      </c>
      <c r="DI22" s="36">
        <f t="shared" si="21"/>
        <v>57385424.48999995</v>
      </c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U22" s="14" t="s">
        <v>2</v>
      </c>
      <c r="DV22" s="15" t="s">
        <v>1</v>
      </c>
      <c r="DW22" s="15" t="s">
        <v>1</v>
      </c>
      <c r="DX22" s="15" t="s">
        <v>1</v>
      </c>
    </row>
    <row r="23" spans="1:128" s="12" customFormat="1" x14ac:dyDescent="0.25">
      <c r="B23" s="17"/>
      <c r="DU23" s="14" t="s">
        <v>2</v>
      </c>
      <c r="DV23" s="15" t="s">
        <v>1</v>
      </c>
      <c r="DW23" s="15" t="s">
        <v>1</v>
      </c>
      <c r="DX23" s="15" t="s">
        <v>1</v>
      </c>
    </row>
    <row r="24" spans="1:128" s="12" customFormat="1" ht="14.4" thickBot="1" x14ac:dyDescent="0.3">
      <c r="B24" s="13" t="s">
        <v>36</v>
      </c>
      <c r="C24" s="40">
        <v>-4165099.0500000045</v>
      </c>
      <c r="D24" s="40">
        <v>-4637687.8700000122</v>
      </c>
      <c r="E24" s="40">
        <v>-6124815.3400000036</v>
      </c>
      <c r="F24" s="40">
        <v>-6095839.6599999964</v>
      </c>
      <c r="G24" s="40">
        <v>-6304824.3399999812</v>
      </c>
      <c r="H24" s="40">
        <v>-6440409.0299999714</v>
      </c>
      <c r="I24" s="40">
        <v>-6546107.8999999836</v>
      </c>
      <c r="J24" s="40">
        <v>-6819699.1000000089</v>
      </c>
      <c r="K24" s="40">
        <v>-7063675.3699999899</v>
      </c>
      <c r="L24" s="40">
        <v>-7488077.8099999428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Y24" s="40" t="e">
        <f>#REF!+#REF!</f>
        <v>#REF!</v>
      </c>
      <c r="AZ24" s="40" t="e">
        <f>#REF!+#REF!</f>
        <v>#REF!</v>
      </c>
      <c r="BA24" s="40" t="e">
        <f>#REF!+#REF!</f>
        <v>#REF!</v>
      </c>
      <c r="BB24" s="40" t="e">
        <f>#REF!+#REF!</f>
        <v>#REF!</v>
      </c>
      <c r="BC24" s="40" t="e">
        <f>#REF!+#REF!</f>
        <v>#REF!</v>
      </c>
      <c r="BD24" s="40" t="e">
        <f>#REF!+#REF!</f>
        <v>#REF!</v>
      </c>
      <c r="BE24" s="40" t="e">
        <f>#REF!+#REF!</f>
        <v>#REF!</v>
      </c>
      <c r="BF24" s="40" t="e">
        <f>#REF!+#REF!</f>
        <v>#REF!</v>
      </c>
      <c r="BG24" s="40" t="e">
        <f>#REF!+#REF!</f>
        <v>#REF!</v>
      </c>
      <c r="BH24" s="40" t="e">
        <f>#REF!+#REF!</f>
        <v>#REF!</v>
      </c>
      <c r="BI24" s="40" t="e">
        <f>#REF!+#REF!</f>
        <v>#REF!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Y24" s="40" t="e">
        <f>#REF!+#REF!</f>
        <v>#REF!</v>
      </c>
      <c r="BZ24" s="40" t="e">
        <f>#REF!+#REF!</f>
        <v>#REF!</v>
      </c>
      <c r="CA24" s="40" t="e">
        <f>#REF!+#REF!</f>
        <v>#REF!</v>
      </c>
      <c r="CB24" s="40" t="e">
        <f>#REF!+#REF!</f>
        <v>#REF!</v>
      </c>
      <c r="CC24" s="40" t="e">
        <f>#REF!+#REF!</f>
        <v>#REF!</v>
      </c>
      <c r="CD24" s="40" t="e">
        <f>#REF!+#REF!</f>
        <v>#REF!</v>
      </c>
      <c r="CE24" s="40" t="e">
        <f>#REF!+#REF!</f>
        <v>#REF!</v>
      </c>
      <c r="CF24" s="40" t="e">
        <f>#REF!+#REF!</f>
        <v>#REF!</v>
      </c>
      <c r="CG24" s="40" t="e">
        <f>#REF!+#REF!</f>
        <v>#REF!</v>
      </c>
      <c r="CH24" s="40" t="e">
        <f>#REF!+#REF!</f>
        <v>#REF!</v>
      </c>
      <c r="CI24" s="40" t="e">
        <f>#REF!+#REF!</f>
        <v>#REF!</v>
      </c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DU24" s="14" t="s">
        <v>2</v>
      </c>
      <c r="DV24" s="15" t="s">
        <v>1</v>
      </c>
      <c r="DW24" s="15" t="s">
        <v>1</v>
      </c>
      <c r="DX24" s="15" t="s">
        <v>1</v>
      </c>
    </row>
    <row r="25" spans="1:128" s="12" customFormat="1" ht="13.8" thickTop="1" x14ac:dyDescent="0.25">
      <c r="DU25" s="14" t="s">
        <v>2</v>
      </c>
      <c r="DV25" s="15" t="s">
        <v>1</v>
      </c>
      <c r="DW25" s="15" t="s">
        <v>1</v>
      </c>
      <c r="DX25" s="15" t="s">
        <v>1</v>
      </c>
    </row>
    <row r="26" spans="1:128" s="12" customFormat="1" x14ac:dyDescent="0.25">
      <c r="B26" s="41" t="s">
        <v>37</v>
      </c>
      <c r="DU26" s="14" t="s">
        <v>2</v>
      </c>
      <c r="DV26" s="15" t="s">
        <v>1</v>
      </c>
      <c r="DW26" s="15" t="s">
        <v>1</v>
      </c>
      <c r="DX26" s="15" t="s">
        <v>1</v>
      </c>
    </row>
    <row r="27" spans="1:128" s="12" customFormat="1" x14ac:dyDescent="0.25">
      <c r="B27" s="41" t="s">
        <v>38</v>
      </c>
      <c r="C27" s="41">
        <v>-7752799.0500000045</v>
      </c>
      <c r="D27" s="41">
        <v>-7209687.8700000122</v>
      </c>
      <c r="E27" s="41">
        <v>-8696815.3400000036</v>
      </c>
      <c r="F27" s="41">
        <v>-8667839.6599999964</v>
      </c>
      <c r="G27" s="41">
        <v>-8876824.3399999812</v>
      </c>
      <c r="H27" s="41">
        <v>-9012409.0299999714</v>
      </c>
      <c r="I27" s="41">
        <v>-9118107.8999999836</v>
      </c>
      <c r="J27" s="41">
        <v>-9391699.1000000089</v>
      </c>
      <c r="K27" s="41">
        <v>-9635675.3699999899</v>
      </c>
      <c r="L27" s="41">
        <v>-10060077.809999943</v>
      </c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Y27" s="41" t="e">
        <f t="shared" ref="AY27:BI27" si="22">AY24-AY13</f>
        <v>#REF!</v>
      </c>
      <c r="AZ27" s="41" t="e">
        <f t="shared" si="22"/>
        <v>#REF!</v>
      </c>
      <c r="BA27" s="41" t="e">
        <f t="shared" si="22"/>
        <v>#REF!</v>
      </c>
      <c r="BB27" s="41" t="e">
        <f t="shared" si="22"/>
        <v>#REF!</v>
      </c>
      <c r="BC27" s="41" t="e">
        <f t="shared" si="22"/>
        <v>#REF!</v>
      </c>
      <c r="BD27" s="41" t="e">
        <f t="shared" si="22"/>
        <v>#REF!</v>
      </c>
      <c r="BE27" s="41" t="e">
        <f t="shared" si="22"/>
        <v>#REF!</v>
      </c>
      <c r="BF27" s="41" t="e">
        <f t="shared" si="22"/>
        <v>#REF!</v>
      </c>
      <c r="BG27" s="41" t="e">
        <f t="shared" si="22"/>
        <v>#REF!</v>
      </c>
      <c r="BH27" s="41" t="e">
        <f t="shared" si="22"/>
        <v>#REF!</v>
      </c>
      <c r="BI27" s="41" t="e">
        <f t="shared" si="22"/>
        <v>#REF!</v>
      </c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Y27" s="41" t="e">
        <f t="shared" ref="BY27:CI27" si="23">BY24-BY13</f>
        <v>#REF!</v>
      </c>
      <c r="BZ27" s="41" t="e">
        <f t="shared" si="23"/>
        <v>#REF!</v>
      </c>
      <c r="CA27" s="41" t="e">
        <f t="shared" si="23"/>
        <v>#REF!</v>
      </c>
      <c r="CB27" s="41" t="e">
        <f t="shared" si="23"/>
        <v>#REF!</v>
      </c>
      <c r="CC27" s="41" t="e">
        <f t="shared" si="23"/>
        <v>#REF!</v>
      </c>
      <c r="CD27" s="41" t="e">
        <f t="shared" si="23"/>
        <v>#REF!</v>
      </c>
      <c r="CE27" s="41" t="e">
        <f t="shared" si="23"/>
        <v>#REF!</v>
      </c>
      <c r="CF27" s="41" t="e">
        <f t="shared" si="23"/>
        <v>#REF!</v>
      </c>
      <c r="CG27" s="41" t="e">
        <f t="shared" si="23"/>
        <v>#REF!</v>
      </c>
      <c r="CH27" s="41" t="e">
        <f t="shared" si="23"/>
        <v>#REF!</v>
      </c>
      <c r="CI27" s="41" t="e">
        <f t="shared" si="23"/>
        <v>#REF!</v>
      </c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DU27" s="14" t="s">
        <v>2</v>
      </c>
      <c r="DV27" s="15" t="s">
        <v>1</v>
      </c>
      <c r="DW27" s="15" t="s">
        <v>1</v>
      </c>
      <c r="DX27" s="15" t="s">
        <v>1</v>
      </c>
    </row>
    <row r="28" spans="1:128" s="12" customFormat="1" x14ac:dyDescent="0.25">
      <c r="DU28" s="14" t="s">
        <v>2</v>
      </c>
      <c r="DV28" s="15" t="s">
        <v>1</v>
      </c>
      <c r="DW28" s="15" t="s">
        <v>1</v>
      </c>
      <c r="DX28" s="15" t="s">
        <v>1</v>
      </c>
    </row>
    <row r="29" spans="1:128" s="12" customFormat="1" hidden="1" x14ac:dyDescent="0.25">
      <c r="A29" s="14"/>
      <c r="DU29" s="14" t="s">
        <v>2</v>
      </c>
      <c r="DV29" s="15" t="s">
        <v>1</v>
      </c>
      <c r="DW29" s="15" t="s">
        <v>1</v>
      </c>
      <c r="DX29" s="15" t="s">
        <v>1</v>
      </c>
    </row>
    <row r="30" spans="1:128" s="12" customFormat="1" hidden="1" x14ac:dyDescent="0.25">
      <c r="DU30" s="14" t="s">
        <v>2</v>
      </c>
      <c r="DV30" s="15" t="s">
        <v>1</v>
      </c>
      <c r="DW30" s="15" t="s">
        <v>1</v>
      </c>
      <c r="DX30" s="15" t="s">
        <v>1</v>
      </c>
    </row>
    <row r="31" spans="1:128" s="12" customFormat="1" hidden="1" x14ac:dyDescent="0.25">
      <c r="DU31" s="14" t="s">
        <v>2</v>
      </c>
      <c r="DV31" s="15" t="s">
        <v>1</v>
      </c>
      <c r="DW31" s="15" t="s">
        <v>1</v>
      </c>
      <c r="DX31" s="15" t="s">
        <v>1</v>
      </c>
    </row>
    <row r="32" spans="1:128" s="12" customFormat="1" hidden="1" x14ac:dyDescent="0.25">
      <c r="B32" s="16" t="s">
        <v>39</v>
      </c>
      <c r="C32" s="12">
        <v>826309.98999999836</v>
      </c>
      <c r="D32" s="12">
        <v>600571.5700000003</v>
      </c>
      <c r="E32" s="12">
        <v>252090.54000000004</v>
      </c>
      <c r="F32" s="12">
        <v>258091.75000000186</v>
      </c>
      <c r="G32" s="12">
        <v>254572.13999999966</v>
      </c>
      <c r="H32" s="12">
        <v>259926.80999999773</v>
      </c>
      <c r="I32" s="12">
        <v>276639.93000000343</v>
      </c>
      <c r="J32" s="12">
        <v>273035.48000000603</v>
      </c>
      <c r="K32" s="12">
        <v>268976.55999999866</v>
      </c>
      <c r="L32" s="12">
        <v>290094.17999999411</v>
      </c>
      <c r="DU32" s="14" t="s">
        <v>2</v>
      </c>
      <c r="DV32" s="15" t="s">
        <v>1</v>
      </c>
      <c r="DW32" s="15" t="s">
        <v>1</v>
      </c>
      <c r="DX32" s="15" t="s">
        <v>1</v>
      </c>
    </row>
    <row r="33" spans="2:128" s="12" customFormat="1" hidden="1" x14ac:dyDescent="0.25">
      <c r="B33" s="16" t="s">
        <v>40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DU33" s="14" t="s">
        <v>2</v>
      </c>
      <c r="DV33" s="15" t="s">
        <v>1</v>
      </c>
      <c r="DW33" s="15" t="s">
        <v>1</v>
      </c>
      <c r="DX33" s="15" t="s">
        <v>1</v>
      </c>
    </row>
    <row r="34" spans="2:128" s="12" customFormat="1" hidden="1" x14ac:dyDescent="0.25">
      <c r="DU34" s="14" t="s">
        <v>2</v>
      </c>
      <c r="DV34" s="15" t="s">
        <v>1</v>
      </c>
      <c r="DW34" s="15" t="s">
        <v>1</v>
      </c>
      <c r="DX34" s="15" t="s">
        <v>1</v>
      </c>
    </row>
    <row r="35" spans="2:128" s="12" customFormat="1" hidden="1" x14ac:dyDescent="0.25">
      <c r="B35" s="12" t="s">
        <v>41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DU35" s="14" t="s">
        <v>2</v>
      </c>
      <c r="DV35" s="15" t="s">
        <v>1</v>
      </c>
      <c r="DW35" s="15" t="s">
        <v>1</v>
      </c>
      <c r="DX35" s="15" t="s">
        <v>1</v>
      </c>
    </row>
    <row r="36" spans="2:128" s="12" customFormat="1" hidden="1" x14ac:dyDescent="0.25">
      <c r="B36" s="12" t="s">
        <v>42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DU36" s="14" t="s">
        <v>2</v>
      </c>
      <c r="DV36" s="15" t="s">
        <v>1</v>
      </c>
      <c r="DW36" s="15" t="s">
        <v>1</v>
      </c>
      <c r="DX36" s="15" t="s">
        <v>1</v>
      </c>
    </row>
    <row r="37" spans="2:128" s="12" customFormat="1" hidden="1" x14ac:dyDescent="0.25">
      <c r="DU37" s="14" t="s">
        <v>2</v>
      </c>
      <c r="DV37" s="15" t="s">
        <v>1</v>
      </c>
      <c r="DW37" s="15" t="s">
        <v>1</v>
      </c>
      <c r="DX37" s="15" t="s">
        <v>1</v>
      </c>
    </row>
    <row r="38" spans="2:128" s="12" customFormat="1" hidden="1" x14ac:dyDescent="0.25">
      <c r="DU38" s="14" t="s">
        <v>2</v>
      </c>
      <c r="DV38" s="15" t="s">
        <v>1</v>
      </c>
      <c r="DW38" s="15" t="s">
        <v>1</v>
      </c>
      <c r="DX38" s="15" t="s">
        <v>1</v>
      </c>
    </row>
    <row r="39" spans="2:128" s="12" customFormat="1" hidden="1" x14ac:dyDescent="0.25">
      <c r="C39" s="12">
        <v>2</v>
      </c>
      <c r="D39" s="12">
        <v>3</v>
      </c>
      <c r="E39" s="12">
        <v>4</v>
      </c>
      <c r="F39" s="12">
        <v>5</v>
      </c>
      <c r="G39" s="12">
        <v>6</v>
      </c>
      <c r="H39" s="12">
        <v>7</v>
      </c>
      <c r="I39" s="12">
        <v>8</v>
      </c>
      <c r="J39" s="12">
        <v>9</v>
      </c>
      <c r="K39" s="12">
        <v>10</v>
      </c>
      <c r="L39" s="12">
        <v>11</v>
      </c>
      <c r="AB39" s="12">
        <f>L39+1</f>
        <v>12</v>
      </c>
      <c r="AC39" s="12">
        <f t="shared" ref="AC39:AK39" si="24">AB39+1</f>
        <v>13</v>
      </c>
      <c r="AD39" s="12">
        <f t="shared" si="24"/>
        <v>14</v>
      </c>
      <c r="AE39" s="12">
        <f t="shared" si="24"/>
        <v>15</v>
      </c>
      <c r="AF39" s="12">
        <f t="shared" si="24"/>
        <v>16</v>
      </c>
      <c r="AG39" s="12">
        <f t="shared" si="24"/>
        <v>17</v>
      </c>
      <c r="AH39" s="12">
        <f t="shared" si="24"/>
        <v>18</v>
      </c>
      <c r="AI39" s="12">
        <f t="shared" si="24"/>
        <v>19</v>
      </c>
      <c r="AJ39" s="12">
        <f t="shared" si="24"/>
        <v>20</v>
      </c>
      <c r="AK39" s="12">
        <f t="shared" si="24"/>
        <v>21</v>
      </c>
      <c r="BJ39" s="12">
        <f>L39+1</f>
        <v>12</v>
      </c>
      <c r="BK39" s="12">
        <f t="shared" ref="BK39:BS39" si="25">BJ39+1</f>
        <v>13</v>
      </c>
      <c r="BL39" s="12">
        <f t="shared" si="25"/>
        <v>14</v>
      </c>
      <c r="BM39" s="12">
        <f t="shared" si="25"/>
        <v>15</v>
      </c>
      <c r="BN39" s="12">
        <f t="shared" si="25"/>
        <v>16</v>
      </c>
      <c r="BO39" s="12">
        <f t="shared" si="25"/>
        <v>17</v>
      </c>
      <c r="BP39" s="12">
        <f t="shared" si="25"/>
        <v>18</v>
      </c>
      <c r="BQ39" s="12">
        <f t="shared" si="25"/>
        <v>19</v>
      </c>
      <c r="BR39" s="12">
        <f t="shared" si="25"/>
        <v>20</v>
      </c>
      <c r="BS39" s="12">
        <f t="shared" si="25"/>
        <v>21</v>
      </c>
      <c r="DU39" s="14" t="s">
        <v>2</v>
      </c>
      <c r="DV39" s="15" t="s">
        <v>1</v>
      </c>
      <c r="DW39" s="15" t="s">
        <v>1</v>
      </c>
      <c r="DX39" s="15" t="s">
        <v>1</v>
      </c>
    </row>
    <row r="40" spans="2:128" s="12" customFormat="1" hidden="1" x14ac:dyDescent="0.25">
      <c r="DU40" s="14" t="s">
        <v>2</v>
      </c>
      <c r="DV40" s="15" t="s">
        <v>1</v>
      </c>
      <c r="DW40" s="15" t="s">
        <v>1</v>
      </c>
      <c r="DX40" s="15" t="s">
        <v>1</v>
      </c>
    </row>
    <row r="41" spans="2:128" s="12" customFormat="1" hidden="1" x14ac:dyDescent="0.25">
      <c r="B41" s="17" t="s">
        <v>43</v>
      </c>
      <c r="DU41" s="14" t="s">
        <v>2</v>
      </c>
      <c r="DV41" s="15" t="s">
        <v>1</v>
      </c>
      <c r="DW41" s="15" t="s">
        <v>1</v>
      </c>
      <c r="DX41" s="15" t="s">
        <v>1</v>
      </c>
    </row>
    <row r="42" spans="2:128" s="12" customFormat="1" hidden="1" x14ac:dyDescent="0.25">
      <c r="B42" s="16" t="s">
        <v>36</v>
      </c>
      <c r="C42" s="12">
        <v>-4165099.0500000045</v>
      </c>
      <c r="D42" s="12">
        <v>-4637687.8700000122</v>
      </c>
      <c r="E42" s="12">
        <v>-6124815.3400000036</v>
      </c>
      <c r="F42" s="12">
        <v>-6095839.6599999964</v>
      </c>
      <c r="G42" s="12">
        <v>-6304824.3399999812</v>
      </c>
      <c r="H42" s="12">
        <v>-6440409.0299999714</v>
      </c>
      <c r="I42" s="12">
        <v>-6546107.8999999836</v>
      </c>
      <c r="J42" s="12">
        <v>-6819699.1000000089</v>
      </c>
      <c r="K42" s="12">
        <v>-7063675.3699999899</v>
      </c>
      <c r="L42" s="12">
        <v>-7488077.8099999428</v>
      </c>
      <c r="DU42" s="14" t="s">
        <v>2</v>
      </c>
      <c r="DV42" s="15" t="s">
        <v>1</v>
      </c>
      <c r="DW42" s="15" t="s">
        <v>1</v>
      </c>
      <c r="DX42" s="15" t="s">
        <v>1</v>
      </c>
    </row>
    <row r="43" spans="2:128" s="12" customFormat="1" hidden="1" x14ac:dyDescent="0.25">
      <c r="B43" s="16" t="s">
        <v>44</v>
      </c>
      <c r="DU43" s="14" t="s">
        <v>2</v>
      </c>
      <c r="DV43" s="15" t="s">
        <v>1</v>
      </c>
      <c r="DW43" s="15" t="s">
        <v>1</v>
      </c>
      <c r="DX43" s="15" t="s">
        <v>1</v>
      </c>
    </row>
    <row r="44" spans="2:128" s="12" customFormat="1" hidden="1" x14ac:dyDescent="0.25">
      <c r="B44" s="16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DU44" s="14" t="s">
        <v>2</v>
      </c>
      <c r="DV44" s="15" t="s">
        <v>1</v>
      </c>
      <c r="DW44" s="15" t="s">
        <v>1</v>
      </c>
      <c r="DX44" s="15" t="s">
        <v>1</v>
      </c>
    </row>
    <row r="45" spans="2:128" s="12" customFormat="1" hidden="1" x14ac:dyDescent="0.25">
      <c r="B45" s="16" t="s">
        <v>46</v>
      </c>
      <c r="C45" s="42">
        <v>11047785.91</v>
      </c>
      <c r="D45" s="42">
        <v>6000779.3800000008</v>
      </c>
      <c r="E45" s="42">
        <v>470736.33000000007</v>
      </c>
      <c r="F45" s="42">
        <v>-428401.05999999959</v>
      </c>
      <c r="G45" s="42">
        <v>-601166.77000000048</v>
      </c>
      <c r="H45" s="42">
        <v>-575249.6400000006</v>
      </c>
      <c r="I45" s="42">
        <v>-445802.45000000112</v>
      </c>
      <c r="J45" s="42">
        <v>-752667.3200000003</v>
      </c>
      <c r="K45" s="42">
        <v>-996112.94999999925</v>
      </c>
      <c r="L45" s="42">
        <v>-896831.28000000026</v>
      </c>
      <c r="DU45" s="14" t="s">
        <v>2</v>
      </c>
      <c r="DV45" s="15" t="s">
        <v>1</v>
      </c>
      <c r="DW45" s="15" t="s">
        <v>1</v>
      </c>
      <c r="DX45" s="15" t="s">
        <v>1</v>
      </c>
    </row>
    <row r="46" spans="2:128" s="12" customFormat="1" hidden="1" x14ac:dyDescent="0.25">
      <c r="B46" s="16" t="s">
        <v>47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DU46" s="14" t="s">
        <v>2</v>
      </c>
      <c r="DV46" s="15" t="s">
        <v>1</v>
      </c>
      <c r="DW46" s="15" t="s">
        <v>1</v>
      </c>
      <c r="DX46" s="15" t="s">
        <v>1</v>
      </c>
    </row>
    <row r="47" spans="2:128" s="12" customFormat="1" hidden="1" x14ac:dyDescent="0.25">
      <c r="B47" s="16" t="s">
        <v>48</v>
      </c>
      <c r="DU47" s="14" t="s">
        <v>2</v>
      </c>
      <c r="DV47" s="15" t="s">
        <v>1</v>
      </c>
      <c r="DW47" s="15" t="s">
        <v>1</v>
      </c>
      <c r="DX47" s="15" t="s">
        <v>1</v>
      </c>
    </row>
    <row r="48" spans="2:128" s="12" customFormat="1" hidden="1" x14ac:dyDescent="0.25">
      <c r="B48" s="16" t="s">
        <v>49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DU48" s="14" t="s">
        <v>2</v>
      </c>
      <c r="DV48" s="15" t="s">
        <v>1</v>
      </c>
      <c r="DW48" s="15" t="s">
        <v>1</v>
      </c>
      <c r="DX48" s="15" t="s">
        <v>1</v>
      </c>
    </row>
    <row r="49" spans="2:128" s="12" customFormat="1" hidden="1" x14ac:dyDescent="0.25">
      <c r="B49" s="16" t="s">
        <v>50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DU49" s="14" t="s">
        <v>2</v>
      </c>
      <c r="DV49" s="15" t="s">
        <v>1</v>
      </c>
      <c r="DW49" s="15" t="s">
        <v>1</v>
      </c>
      <c r="DX49" s="15" t="s">
        <v>1</v>
      </c>
    </row>
    <row r="50" spans="2:128" s="12" customFormat="1" hidden="1" x14ac:dyDescent="0.25">
      <c r="B50" s="16" t="s">
        <v>51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DU50" s="14" t="s">
        <v>2</v>
      </c>
      <c r="DV50" s="15" t="s">
        <v>1</v>
      </c>
      <c r="DW50" s="15" t="s">
        <v>1</v>
      </c>
      <c r="DX50" s="15" t="s">
        <v>1</v>
      </c>
    </row>
    <row r="51" spans="2:128" s="12" customFormat="1" hidden="1" x14ac:dyDescent="0.25">
      <c r="B51" s="16" t="s">
        <v>52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DU51" s="14" t="s">
        <v>2</v>
      </c>
      <c r="DV51" s="15" t="s">
        <v>1</v>
      </c>
      <c r="DW51" s="15" t="s">
        <v>1</v>
      </c>
      <c r="DX51" s="15" t="s">
        <v>1</v>
      </c>
    </row>
    <row r="52" spans="2:128" s="12" customFormat="1" hidden="1" x14ac:dyDescent="0.25">
      <c r="B52" s="16" t="s">
        <v>53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DU52" s="14" t="s">
        <v>2</v>
      </c>
      <c r="DV52" s="15" t="s">
        <v>1</v>
      </c>
      <c r="DW52" s="15" t="s">
        <v>1</v>
      </c>
      <c r="DX52" s="15" t="s">
        <v>1</v>
      </c>
    </row>
    <row r="53" spans="2:128" s="12" customFormat="1" hidden="1" x14ac:dyDescent="0.25">
      <c r="B53" s="16" t="s">
        <v>54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DU53" s="14" t="s">
        <v>2</v>
      </c>
      <c r="DV53" s="15" t="s">
        <v>1</v>
      </c>
      <c r="DW53" s="15" t="s">
        <v>1</v>
      </c>
      <c r="DX53" s="15" t="s">
        <v>1</v>
      </c>
    </row>
    <row r="54" spans="2:128" s="12" customFormat="1" hidden="1" x14ac:dyDescent="0.25">
      <c r="B54" s="16" t="s">
        <v>55</v>
      </c>
      <c r="DU54" s="14" t="s">
        <v>2</v>
      </c>
      <c r="DV54" s="15" t="s">
        <v>1</v>
      </c>
      <c r="DW54" s="15" t="s">
        <v>1</v>
      </c>
      <c r="DX54" s="15" t="s">
        <v>1</v>
      </c>
    </row>
    <row r="55" spans="2:128" s="12" customFormat="1" hidden="1" x14ac:dyDescent="0.25">
      <c r="B55" s="16" t="s">
        <v>56</v>
      </c>
      <c r="C55" s="42">
        <v>1155007.44</v>
      </c>
      <c r="D55" s="42">
        <v>1044301.48</v>
      </c>
      <c r="E55" s="42">
        <v>921361.74</v>
      </c>
      <c r="F55" s="42">
        <v>819536.14</v>
      </c>
      <c r="G55" s="42">
        <v>720980.86</v>
      </c>
      <c r="H55" s="42">
        <v>613232.4</v>
      </c>
      <c r="I55" s="42">
        <v>502701.72</v>
      </c>
      <c r="J55" s="42">
        <v>402046.91</v>
      </c>
      <c r="K55" s="42">
        <v>302397.33</v>
      </c>
      <c r="L55" s="42">
        <v>195651.54</v>
      </c>
      <c r="DU55" s="14" t="s">
        <v>2</v>
      </c>
      <c r="DV55" s="15" t="s">
        <v>1</v>
      </c>
      <c r="DW55" s="15" t="s">
        <v>1</v>
      </c>
      <c r="DX55" s="15" t="s">
        <v>1</v>
      </c>
    </row>
    <row r="56" spans="2:128" s="12" customFormat="1" hidden="1" x14ac:dyDescent="0.25">
      <c r="B56" s="16" t="s">
        <v>57</v>
      </c>
      <c r="DU56" s="14" t="s">
        <v>2</v>
      </c>
      <c r="DV56" s="15" t="s">
        <v>1</v>
      </c>
      <c r="DW56" s="15" t="s">
        <v>1</v>
      </c>
      <c r="DX56" s="15" t="s">
        <v>1</v>
      </c>
    </row>
    <row r="57" spans="2:128" s="12" customFormat="1" hidden="1" x14ac:dyDescent="0.25">
      <c r="B57" s="16" t="s">
        <v>58</v>
      </c>
      <c r="DU57" s="14" t="s">
        <v>2</v>
      </c>
      <c r="DV57" s="15" t="s">
        <v>1</v>
      </c>
      <c r="DW57" s="15" t="s">
        <v>1</v>
      </c>
      <c r="DX57" s="15" t="s">
        <v>1</v>
      </c>
    </row>
    <row r="58" spans="2:128" s="12" customFormat="1" hidden="1" x14ac:dyDescent="0.25">
      <c r="B58" s="16" t="s">
        <v>59</v>
      </c>
      <c r="C58" s="42">
        <v>-10713300</v>
      </c>
      <c r="D58" s="42">
        <v>-8609000</v>
      </c>
      <c r="E58" s="42">
        <v>-2853000</v>
      </c>
      <c r="F58" s="42">
        <v>-2604000</v>
      </c>
      <c r="G58" s="42">
        <v>-2648000</v>
      </c>
      <c r="H58" s="42">
        <v>-2738000</v>
      </c>
      <c r="I58" s="42">
        <v>-2919000</v>
      </c>
      <c r="J58" s="42">
        <v>-2942000</v>
      </c>
      <c r="K58" s="42">
        <v>-2964000</v>
      </c>
      <c r="L58" s="42">
        <v>-3280000</v>
      </c>
      <c r="DU58" s="14" t="s">
        <v>2</v>
      </c>
      <c r="DV58" s="15" t="s">
        <v>1</v>
      </c>
      <c r="DW58" s="15" t="s">
        <v>1</v>
      </c>
      <c r="DX58" s="15" t="s">
        <v>1</v>
      </c>
    </row>
    <row r="59" spans="2:128" s="12" customFormat="1" hidden="1" x14ac:dyDescent="0.25">
      <c r="B59" s="16" t="s">
        <v>60</v>
      </c>
      <c r="C59" s="32">
        <v>-2675605.7000000048</v>
      </c>
      <c r="D59" s="32">
        <v>-6201607.010000011</v>
      </c>
      <c r="E59" s="32">
        <v>-7585717.2700000033</v>
      </c>
      <c r="F59" s="32">
        <v>-8308704.5799999963</v>
      </c>
      <c r="G59" s="32">
        <v>-8833010.2499999814</v>
      </c>
      <c r="H59" s="32">
        <v>-9140426.2699999716</v>
      </c>
      <c r="I59" s="32">
        <v>-9408208.6299999841</v>
      </c>
      <c r="J59" s="32">
        <v>-10112319.510000009</v>
      </c>
      <c r="K59" s="32">
        <v>-10721390.989999989</v>
      </c>
      <c r="L59" s="32">
        <v>-11469257.549999943</v>
      </c>
      <c r="DU59" s="14" t="s">
        <v>2</v>
      </c>
      <c r="DV59" s="15" t="s">
        <v>1</v>
      </c>
      <c r="DW59" s="15" t="s">
        <v>1</v>
      </c>
      <c r="DX59" s="15" t="s">
        <v>1</v>
      </c>
    </row>
    <row r="60" spans="2:128" s="12" customFormat="1" hidden="1" x14ac:dyDescent="0.25">
      <c r="B60" s="16" t="s">
        <v>61</v>
      </c>
      <c r="C60" s="12">
        <v>-7418312.9100000039</v>
      </c>
      <c r="D60" s="12">
        <v>-9817908.9799999986</v>
      </c>
      <c r="E60" s="12">
        <v>-11079078.629999992</v>
      </c>
      <c r="F60" s="12">
        <v>-11700241.079999993</v>
      </c>
      <c r="G60" s="12">
        <v>-12125991.019999992</v>
      </c>
      <c r="H60" s="12">
        <v>-12325658.399999965</v>
      </c>
      <c r="I60" s="12">
        <v>-12482910.439999992</v>
      </c>
      <c r="J60" s="12">
        <v>-13086366.400000019</v>
      </c>
      <c r="K60" s="12">
        <v>-13595788.349999987</v>
      </c>
      <c r="L60" s="12">
        <v>-14236909.089999942</v>
      </c>
      <c r="DU60" s="14" t="s">
        <v>2</v>
      </c>
      <c r="DV60" s="15" t="s">
        <v>1</v>
      </c>
      <c r="DW60" s="15" t="s">
        <v>1</v>
      </c>
      <c r="DX60" s="15" t="s">
        <v>1</v>
      </c>
    </row>
    <row r="61" spans="2:128" s="12" customFormat="1" hidden="1" x14ac:dyDescent="0.25">
      <c r="B61" s="16" t="s">
        <v>62</v>
      </c>
      <c r="C61" s="39">
        <v>4742707.21</v>
      </c>
      <c r="D61" s="39">
        <v>3616301.97</v>
      </c>
      <c r="E61" s="39">
        <v>3493361.36</v>
      </c>
      <c r="F61" s="39">
        <v>3391536.5</v>
      </c>
      <c r="G61" s="39">
        <v>3292980.77</v>
      </c>
      <c r="H61" s="39">
        <v>3185232.13</v>
      </c>
      <c r="I61" s="39">
        <v>3074701.81</v>
      </c>
      <c r="J61" s="39">
        <v>2974046.89</v>
      </c>
      <c r="K61" s="39">
        <v>2874397.36</v>
      </c>
      <c r="L61" s="39">
        <v>2767651.54</v>
      </c>
      <c r="DU61" s="14" t="s">
        <v>2</v>
      </c>
      <c r="DV61" s="15" t="s">
        <v>1</v>
      </c>
      <c r="DW61" s="15" t="s">
        <v>1</v>
      </c>
      <c r="DX61" s="15" t="s">
        <v>1</v>
      </c>
    </row>
    <row r="62" spans="2:128" s="12" customFormat="1" hidden="1" x14ac:dyDescent="0.25">
      <c r="DU62" s="14" t="s">
        <v>2</v>
      </c>
      <c r="DV62" s="15" t="s">
        <v>1</v>
      </c>
      <c r="DW62" s="15" t="s">
        <v>1</v>
      </c>
      <c r="DX62" s="15" t="s">
        <v>1</v>
      </c>
    </row>
    <row r="63" spans="2:128" s="12" customFormat="1" hidden="1" x14ac:dyDescent="0.25">
      <c r="DU63" s="14" t="s">
        <v>2</v>
      </c>
      <c r="DV63" s="15" t="s">
        <v>1</v>
      </c>
      <c r="DW63" s="15" t="s">
        <v>1</v>
      </c>
      <c r="DX63" s="15" t="s">
        <v>1</v>
      </c>
    </row>
    <row r="64" spans="2:128" s="12" customFormat="1" hidden="1" x14ac:dyDescent="0.25">
      <c r="DU64" s="14" t="s">
        <v>2</v>
      </c>
      <c r="DV64" s="15" t="s">
        <v>1</v>
      </c>
      <c r="DW64" s="15" t="s">
        <v>1</v>
      </c>
      <c r="DX64" s="15" t="s">
        <v>1</v>
      </c>
    </row>
    <row r="65" spans="2:128" s="12" customFormat="1" hidden="1" x14ac:dyDescent="0.25">
      <c r="B65" s="16" t="s">
        <v>61</v>
      </c>
      <c r="C65" s="12">
        <v>-2675605.7000000048</v>
      </c>
      <c r="D65" s="12">
        <v>-6201607.010000011</v>
      </c>
      <c r="E65" s="12">
        <v>-7585717.2700000033</v>
      </c>
      <c r="F65" s="12">
        <v>-8308704.5799999963</v>
      </c>
      <c r="G65" s="12">
        <v>-8833010.2499999814</v>
      </c>
      <c r="H65" s="12">
        <v>-9140426.2699999716</v>
      </c>
      <c r="I65" s="12">
        <v>-9408208.6299999841</v>
      </c>
      <c r="J65" s="12">
        <v>-10112319.510000009</v>
      </c>
      <c r="K65" s="12">
        <v>-10721390.989999989</v>
      </c>
      <c r="L65" s="12">
        <v>-11469257.549999943</v>
      </c>
      <c r="DU65" s="14" t="s">
        <v>2</v>
      </c>
      <c r="DV65" s="15" t="s">
        <v>1</v>
      </c>
      <c r="DW65" s="15" t="s">
        <v>1</v>
      </c>
      <c r="DX65" s="15" t="s">
        <v>1</v>
      </c>
    </row>
    <row r="66" spans="2:128" s="12" customFormat="1" hidden="1" x14ac:dyDescent="0.25">
      <c r="B66" s="16" t="s">
        <v>47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6" t="s">
        <v>63</v>
      </c>
      <c r="DU66" s="14" t="s">
        <v>2</v>
      </c>
      <c r="DV66" s="15" t="s">
        <v>1</v>
      </c>
      <c r="DW66" s="15" t="s">
        <v>1</v>
      </c>
      <c r="DX66" s="15" t="s">
        <v>1</v>
      </c>
    </row>
    <row r="67" spans="2:128" s="12" customFormat="1" hidden="1" x14ac:dyDescent="0.25">
      <c r="B67" s="16" t="s">
        <v>49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6" t="s">
        <v>64</v>
      </c>
      <c r="DU67" s="14" t="s">
        <v>2</v>
      </c>
      <c r="DV67" s="15" t="s">
        <v>1</v>
      </c>
      <c r="DW67" s="15" t="s">
        <v>1</v>
      </c>
      <c r="DX67" s="15" t="s">
        <v>1</v>
      </c>
    </row>
    <row r="68" spans="2:128" s="12" customFormat="1" hidden="1" x14ac:dyDescent="0.25">
      <c r="B68" s="16" t="s">
        <v>50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6" t="s">
        <v>64</v>
      </c>
      <c r="DU68" s="14" t="s">
        <v>2</v>
      </c>
      <c r="DV68" s="15" t="s">
        <v>1</v>
      </c>
      <c r="DW68" s="15" t="s">
        <v>1</v>
      </c>
      <c r="DX68" s="15" t="s">
        <v>1</v>
      </c>
    </row>
    <row r="69" spans="2:128" s="12" customFormat="1" hidden="1" x14ac:dyDescent="0.25">
      <c r="B69" s="16" t="s">
        <v>51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6" t="s">
        <v>64</v>
      </c>
      <c r="DU69" s="14" t="s">
        <v>2</v>
      </c>
      <c r="DV69" s="15" t="s">
        <v>1</v>
      </c>
      <c r="DW69" s="15" t="s">
        <v>1</v>
      </c>
      <c r="DX69" s="15" t="s">
        <v>1</v>
      </c>
    </row>
    <row r="70" spans="2:128" s="12" customFormat="1" hidden="1" x14ac:dyDescent="0.25">
      <c r="B70" s="16" t="s">
        <v>53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6"/>
      <c r="DU70" s="14" t="s">
        <v>2</v>
      </c>
      <c r="DV70" s="15" t="s">
        <v>1</v>
      </c>
      <c r="DW70" s="15" t="s">
        <v>1</v>
      </c>
      <c r="DX70" s="15" t="s">
        <v>1</v>
      </c>
    </row>
    <row r="71" spans="2:128" s="12" customFormat="1" hidden="1" x14ac:dyDescent="0.25">
      <c r="B71" s="16" t="s">
        <v>54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6" t="s">
        <v>64</v>
      </c>
      <c r="DU71" s="14" t="s">
        <v>2</v>
      </c>
      <c r="DV71" s="15" t="s">
        <v>1</v>
      </c>
      <c r="DW71" s="15" t="s">
        <v>1</v>
      </c>
      <c r="DX71" s="15" t="s">
        <v>1</v>
      </c>
    </row>
    <row r="72" spans="2:128" s="12" customFormat="1" hidden="1" x14ac:dyDescent="0.25">
      <c r="B72" s="16" t="s">
        <v>65</v>
      </c>
      <c r="C72" s="12">
        <v>-19800000</v>
      </c>
      <c r="D72" s="12">
        <v>-19797274</v>
      </c>
      <c r="E72" s="12">
        <v>-19794548</v>
      </c>
      <c r="F72" s="12">
        <v>-19794548</v>
      </c>
      <c r="G72" s="12">
        <v>-19794548</v>
      </c>
      <c r="H72" s="12">
        <v>-19794548</v>
      </c>
      <c r="I72" s="12">
        <v>-19794548</v>
      </c>
      <c r="J72" s="12">
        <v>-19794548</v>
      </c>
      <c r="K72" s="12">
        <v>-19794548</v>
      </c>
      <c r="L72" s="12">
        <v>-19794548</v>
      </c>
      <c r="M72" s="16" t="s">
        <v>64</v>
      </c>
      <c r="DU72" s="14" t="s">
        <v>2</v>
      </c>
      <c r="DV72" s="15" t="s">
        <v>1</v>
      </c>
      <c r="DW72" s="15" t="s">
        <v>1</v>
      </c>
      <c r="DX72" s="15" t="s">
        <v>1</v>
      </c>
    </row>
    <row r="73" spans="2:128" s="12" customFormat="1" hidden="1" x14ac:dyDescent="0.25">
      <c r="B73" s="16" t="s">
        <v>57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6" t="s">
        <v>64</v>
      </c>
      <c r="DU73" s="14" t="s">
        <v>2</v>
      </c>
      <c r="DV73" s="15" t="s">
        <v>1</v>
      </c>
      <c r="DW73" s="15" t="s">
        <v>1</v>
      </c>
      <c r="DX73" s="15" t="s">
        <v>1</v>
      </c>
    </row>
    <row r="74" spans="2:128" s="12" customFormat="1" hidden="1" x14ac:dyDescent="0.25">
      <c r="B74" s="16" t="s">
        <v>56</v>
      </c>
      <c r="C74" s="12">
        <v>-1155007.44</v>
      </c>
      <c r="D74" s="12">
        <v>-1044301.48</v>
      </c>
      <c r="E74" s="12">
        <v>-921361.74</v>
      </c>
      <c r="F74" s="12">
        <v>-819536.14</v>
      </c>
      <c r="G74" s="12">
        <v>-720980.86</v>
      </c>
      <c r="H74" s="12">
        <v>-613232.4</v>
      </c>
      <c r="I74" s="12">
        <v>-502701.72</v>
      </c>
      <c r="J74" s="12">
        <v>-402046.91</v>
      </c>
      <c r="K74" s="12">
        <v>-302397.33</v>
      </c>
      <c r="L74" s="12">
        <v>-195651.54</v>
      </c>
      <c r="M74" s="16" t="s">
        <v>64</v>
      </c>
      <c r="DU74" s="14" t="s">
        <v>2</v>
      </c>
      <c r="DV74" s="15" t="s">
        <v>1</v>
      </c>
      <c r="DW74" s="15" t="s">
        <v>1</v>
      </c>
      <c r="DX74" s="15" t="s">
        <v>1</v>
      </c>
    </row>
    <row r="75" spans="2:128" s="12" customFormat="1" hidden="1" x14ac:dyDescent="0.25">
      <c r="B75" s="16" t="s">
        <v>66</v>
      </c>
      <c r="C75" s="39">
        <v>-23630613.140000004</v>
      </c>
      <c r="D75" s="39">
        <v>-27043182.490000013</v>
      </c>
      <c r="E75" s="39">
        <v>-28301627.010000002</v>
      </c>
      <c r="F75" s="39">
        <v>-28922788.719999999</v>
      </c>
      <c r="G75" s="39">
        <v>-29348539.109999981</v>
      </c>
      <c r="H75" s="39">
        <v>-29548206.669999972</v>
      </c>
      <c r="I75" s="39">
        <v>-29705458.349999983</v>
      </c>
      <c r="J75" s="39">
        <v>-30308914.420000009</v>
      </c>
      <c r="K75" s="39">
        <v>-30818336.319999985</v>
      </c>
      <c r="L75" s="39">
        <v>-31459457.089999944</v>
      </c>
      <c r="DU75" s="14" t="s">
        <v>2</v>
      </c>
      <c r="DV75" s="15" t="s">
        <v>1</v>
      </c>
      <c r="DW75" s="15" t="s">
        <v>1</v>
      </c>
      <c r="DX75" s="15" t="s">
        <v>1</v>
      </c>
    </row>
    <row r="76" spans="2:128" s="12" customFormat="1" hidden="1" x14ac:dyDescent="0.25">
      <c r="DU76" s="14" t="s">
        <v>2</v>
      </c>
      <c r="DV76" s="15" t="s">
        <v>1</v>
      </c>
      <c r="DW76" s="15" t="s">
        <v>1</v>
      </c>
      <c r="DX76" s="15" t="s">
        <v>1</v>
      </c>
    </row>
    <row r="77" spans="2:128" s="12" customFormat="1" hidden="1" x14ac:dyDescent="0.25">
      <c r="DU77" s="14" t="s">
        <v>2</v>
      </c>
      <c r="DV77" s="15" t="s">
        <v>1</v>
      </c>
      <c r="DW77" s="15" t="s">
        <v>1</v>
      </c>
      <c r="DX77" s="15" t="s">
        <v>1</v>
      </c>
    </row>
    <row r="78" spans="2:128" s="12" customFormat="1" hidden="1" x14ac:dyDescent="0.25">
      <c r="DU78" s="14" t="s">
        <v>2</v>
      </c>
      <c r="DV78" s="15" t="s">
        <v>1</v>
      </c>
      <c r="DW78" s="15" t="s">
        <v>1</v>
      </c>
      <c r="DX78" s="15" t="s">
        <v>1</v>
      </c>
    </row>
    <row r="79" spans="2:128" s="12" customFormat="1" hidden="1" x14ac:dyDescent="0.25">
      <c r="DU79" s="14" t="s">
        <v>2</v>
      </c>
      <c r="DV79" s="15" t="s">
        <v>1</v>
      </c>
      <c r="DW79" s="15" t="s">
        <v>1</v>
      </c>
      <c r="DX79" s="15" t="s">
        <v>1</v>
      </c>
    </row>
    <row r="80" spans="2:128" s="12" customFormat="1" hidden="1" x14ac:dyDescent="0.25">
      <c r="DU80" s="14" t="s">
        <v>2</v>
      </c>
      <c r="DV80" s="15" t="s">
        <v>1</v>
      </c>
      <c r="DW80" s="15" t="s">
        <v>1</v>
      </c>
      <c r="DX80" s="15" t="s">
        <v>1</v>
      </c>
    </row>
    <row r="81" spans="2:128" s="12" customFormat="1" hidden="1" x14ac:dyDescent="0.25">
      <c r="DU81" s="14" t="s">
        <v>2</v>
      </c>
      <c r="DV81" s="15" t="s">
        <v>1</v>
      </c>
      <c r="DW81" s="15" t="s">
        <v>1</v>
      </c>
      <c r="DX81" s="15" t="s">
        <v>1</v>
      </c>
    </row>
    <row r="82" spans="2:128" s="12" customFormat="1" hidden="1" x14ac:dyDescent="0.25">
      <c r="DU82" s="14" t="s">
        <v>2</v>
      </c>
      <c r="DV82" s="15" t="s">
        <v>1</v>
      </c>
      <c r="DW82" s="15" t="s">
        <v>1</v>
      </c>
      <c r="DX82" s="15" t="s">
        <v>1</v>
      </c>
    </row>
    <row r="83" spans="2:128" hidden="1" x14ac:dyDescent="0.25">
      <c r="B83" s="43" t="s">
        <v>67</v>
      </c>
      <c r="C83" s="44">
        <v>0.06</v>
      </c>
      <c r="D83" s="44">
        <v>0.06</v>
      </c>
      <c r="E83" s="44">
        <v>0.06</v>
      </c>
      <c r="F83" s="44">
        <v>0.06</v>
      </c>
      <c r="G83" s="44">
        <v>0.06</v>
      </c>
      <c r="H83" s="44">
        <v>0.06</v>
      </c>
      <c r="I83" s="44">
        <v>0.06</v>
      </c>
      <c r="J83" s="44">
        <v>0.06</v>
      </c>
      <c r="K83" s="44">
        <v>0.06</v>
      </c>
      <c r="L83" s="44">
        <v>0.06</v>
      </c>
      <c r="AB83" s="44">
        <f>AVERAGE(C83:L83)</f>
        <v>6.0000000000000012E-2</v>
      </c>
      <c r="AC83" s="44">
        <f>AB83</f>
        <v>6.0000000000000012E-2</v>
      </c>
      <c r="AD83" s="44">
        <f t="shared" ref="AD83:AK84" si="26">AC83</f>
        <v>6.0000000000000012E-2</v>
      </c>
      <c r="AE83" s="44">
        <f t="shared" si="26"/>
        <v>6.0000000000000012E-2</v>
      </c>
      <c r="AF83" s="44">
        <f t="shared" si="26"/>
        <v>6.0000000000000012E-2</v>
      </c>
      <c r="AG83" s="44">
        <f t="shared" si="26"/>
        <v>6.0000000000000012E-2</v>
      </c>
      <c r="AH83" s="44">
        <f t="shared" si="26"/>
        <v>6.0000000000000012E-2</v>
      </c>
      <c r="AI83" s="44">
        <f t="shared" si="26"/>
        <v>6.0000000000000012E-2</v>
      </c>
      <c r="AJ83" s="44">
        <f t="shared" si="26"/>
        <v>6.0000000000000012E-2</v>
      </c>
      <c r="AK83" s="44">
        <f t="shared" si="26"/>
        <v>6.0000000000000012E-2</v>
      </c>
      <c r="AL83" s="43" t="s">
        <v>68</v>
      </c>
      <c r="DU83" s="1" t="s">
        <v>2</v>
      </c>
      <c r="DV83" s="15" t="s">
        <v>1</v>
      </c>
      <c r="DW83" s="15" t="s">
        <v>1</v>
      </c>
      <c r="DX83" s="15" t="s">
        <v>1</v>
      </c>
    </row>
    <row r="84" spans="2:128" hidden="1" x14ac:dyDescent="0.25">
      <c r="B84" s="43" t="s">
        <v>69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AB84" s="44">
        <f>AVERAGE(C84:L84)</f>
        <v>0</v>
      </c>
      <c r="AC84" s="44">
        <f>AB84</f>
        <v>0</v>
      </c>
      <c r="AD84" s="44">
        <f t="shared" si="26"/>
        <v>0</v>
      </c>
      <c r="AE84" s="44">
        <f t="shared" si="26"/>
        <v>0</v>
      </c>
      <c r="AF84" s="44">
        <f t="shared" si="26"/>
        <v>0</v>
      </c>
      <c r="AG84" s="44">
        <f t="shared" si="26"/>
        <v>0</v>
      </c>
      <c r="AH84" s="44">
        <f t="shared" si="26"/>
        <v>0</v>
      </c>
      <c r="AI84" s="44">
        <f t="shared" si="26"/>
        <v>0</v>
      </c>
      <c r="AJ84" s="44">
        <f t="shared" si="26"/>
        <v>0</v>
      </c>
      <c r="AK84" s="44">
        <f t="shared" si="26"/>
        <v>0</v>
      </c>
      <c r="AL84" s="43" t="s">
        <v>68</v>
      </c>
      <c r="DU84" s="1" t="s">
        <v>2</v>
      </c>
      <c r="DV84" s="15" t="s">
        <v>1</v>
      </c>
      <c r="DW84" s="15" t="s">
        <v>1</v>
      </c>
      <c r="DX84" s="15" t="s">
        <v>1</v>
      </c>
    </row>
    <row r="85" spans="2:128" hidden="1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  <c r="DU85" s="1" t="s">
        <v>2</v>
      </c>
      <c r="DV85" s="15" t="s">
        <v>1</v>
      </c>
      <c r="DW85" s="15" t="s">
        <v>1</v>
      </c>
      <c r="DX85" s="15" t="s">
        <v>1</v>
      </c>
    </row>
    <row r="86" spans="2:128" hidden="1" x14ac:dyDescent="0.25">
      <c r="B86" s="45" t="s">
        <v>70</v>
      </c>
      <c r="C86" s="46" t="s">
        <v>121</v>
      </c>
      <c r="D86" s="46" t="s">
        <v>121</v>
      </c>
      <c r="E86" s="46" t="s">
        <v>121</v>
      </c>
      <c r="F86" s="46" t="s">
        <v>121</v>
      </c>
      <c r="G86" s="46" t="s">
        <v>121</v>
      </c>
      <c r="H86" s="46" t="s">
        <v>121</v>
      </c>
      <c r="I86" s="46" t="s">
        <v>121</v>
      </c>
      <c r="J86" s="46" t="s">
        <v>121</v>
      </c>
      <c r="K86" s="46" t="s">
        <v>121</v>
      </c>
      <c r="L86" s="46" t="s">
        <v>121</v>
      </c>
      <c r="DU86" s="1" t="s">
        <v>2</v>
      </c>
      <c r="DV86" s="15" t="s">
        <v>1</v>
      </c>
      <c r="DW86" s="15" t="s">
        <v>1</v>
      </c>
      <c r="DX86" s="15" t="s">
        <v>1</v>
      </c>
    </row>
    <row r="87" spans="2:128" hidden="1" x14ac:dyDescent="0.25">
      <c r="B87" s="45" t="s">
        <v>71</v>
      </c>
      <c r="C87" s="46" t="s">
        <v>121</v>
      </c>
      <c r="D87" s="46" t="s">
        <v>121</v>
      </c>
      <c r="E87" s="46" t="s">
        <v>121</v>
      </c>
      <c r="F87" s="46" t="s">
        <v>121</v>
      </c>
      <c r="G87" s="46" t="s">
        <v>121</v>
      </c>
      <c r="H87" s="46" t="s">
        <v>121</v>
      </c>
      <c r="I87" s="46" t="s">
        <v>121</v>
      </c>
      <c r="J87" s="46" t="s">
        <v>121</v>
      </c>
      <c r="K87" s="46" t="s">
        <v>121</v>
      </c>
      <c r="L87" s="46" t="s">
        <v>121</v>
      </c>
      <c r="DU87" s="1" t="s">
        <v>2</v>
      </c>
      <c r="DV87" s="15" t="s">
        <v>1</v>
      </c>
      <c r="DW87" s="15" t="s">
        <v>1</v>
      </c>
      <c r="DX87" s="15" t="s">
        <v>1</v>
      </c>
    </row>
    <row r="88" spans="2:128" hidden="1" x14ac:dyDescent="0.25">
      <c r="B88" s="45" t="s">
        <v>72</v>
      </c>
      <c r="C88" s="46" t="s">
        <v>121</v>
      </c>
      <c r="D88" s="46" t="s">
        <v>121</v>
      </c>
      <c r="E88" s="46" t="s">
        <v>121</v>
      </c>
      <c r="F88" s="46" t="s">
        <v>121</v>
      </c>
      <c r="G88" s="46" t="s">
        <v>121</v>
      </c>
      <c r="H88" s="46" t="s">
        <v>121</v>
      </c>
      <c r="I88" s="46" t="s">
        <v>121</v>
      </c>
      <c r="J88" s="46" t="s">
        <v>121</v>
      </c>
      <c r="K88" s="46" t="s">
        <v>121</v>
      </c>
      <c r="L88" s="46" t="s">
        <v>121</v>
      </c>
      <c r="DU88" s="1" t="s">
        <v>2</v>
      </c>
      <c r="DV88" s="15" t="s">
        <v>1</v>
      </c>
      <c r="DW88" s="15" t="s">
        <v>1</v>
      </c>
      <c r="DX88" s="15" t="s">
        <v>1</v>
      </c>
    </row>
    <row r="89" spans="2:128" s="12" customFormat="1" hidden="1" x14ac:dyDescent="0.25">
      <c r="DU89" s="14" t="s">
        <v>2</v>
      </c>
      <c r="DV89" s="15" t="s">
        <v>1</v>
      </c>
      <c r="DW89" s="15" t="s">
        <v>1</v>
      </c>
      <c r="DX89" s="15" t="s">
        <v>1</v>
      </c>
    </row>
    <row r="90" spans="2:128" s="12" customFormat="1" hidden="1" x14ac:dyDescent="0.25">
      <c r="DU90" s="14" t="s">
        <v>2</v>
      </c>
      <c r="DV90" s="15" t="s">
        <v>1</v>
      </c>
      <c r="DW90" s="15" t="s">
        <v>1</v>
      </c>
      <c r="DX90" s="15" t="s">
        <v>1</v>
      </c>
    </row>
    <row r="91" spans="2:128" s="12" customFormat="1" hidden="1" x14ac:dyDescent="0.25">
      <c r="DU91" s="14" t="s">
        <v>2</v>
      </c>
      <c r="DV91" s="15" t="s">
        <v>1</v>
      </c>
      <c r="DW91" s="15" t="s">
        <v>1</v>
      </c>
      <c r="DX91" s="15" t="s">
        <v>1</v>
      </c>
    </row>
    <row r="92" spans="2:128" s="12" customFormat="1" hidden="1" x14ac:dyDescent="0.25">
      <c r="DU92" s="14" t="s">
        <v>2</v>
      </c>
      <c r="DV92" s="15" t="s">
        <v>1</v>
      </c>
      <c r="DW92" s="15" t="s">
        <v>1</v>
      </c>
      <c r="DX92" s="15" t="s">
        <v>1</v>
      </c>
    </row>
    <row r="93" spans="2:128" s="12" customFormat="1" hidden="1" x14ac:dyDescent="0.25">
      <c r="B93" s="12" t="s">
        <v>21</v>
      </c>
      <c r="C93" s="12">
        <v>46081150.609999999</v>
      </c>
      <c r="D93" s="12">
        <v>46263453.300000004</v>
      </c>
      <c r="E93" s="12">
        <v>47477186.519999996</v>
      </c>
      <c r="F93" s="12">
        <v>49037275.179999992</v>
      </c>
      <c r="G93" s="12">
        <v>50628482.710000001</v>
      </c>
      <c r="H93" s="12">
        <v>52441663.539999999</v>
      </c>
      <c r="I93" s="12">
        <v>54549404.750000007</v>
      </c>
      <c r="J93" s="12">
        <v>56258499.140000008</v>
      </c>
      <c r="K93" s="12">
        <v>58312300.919999994</v>
      </c>
      <c r="L93" s="12">
        <v>60361868.620000005</v>
      </c>
      <c r="DU93" s="14" t="s">
        <v>2</v>
      </c>
      <c r="DV93" s="15" t="s">
        <v>1</v>
      </c>
      <c r="DW93" s="15" t="s">
        <v>1</v>
      </c>
      <c r="DX93" s="15" t="s">
        <v>1</v>
      </c>
    </row>
    <row r="94" spans="2:128" s="12" customFormat="1" hidden="1" x14ac:dyDescent="0.25">
      <c r="B94" s="16" t="s">
        <v>44</v>
      </c>
      <c r="DU94" s="14" t="s">
        <v>2</v>
      </c>
      <c r="DV94" s="15" t="s">
        <v>1</v>
      </c>
      <c r="DW94" s="15" t="s">
        <v>1</v>
      </c>
      <c r="DX94" s="15" t="s">
        <v>1</v>
      </c>
    </row>
    <row r="95" spans="2:128" s="12" customFormat="1" hidden="1" x14ac:dyDescent="0.25">
      <c r="B95" s="16" t="s">
        <v>52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DU95" s="14" t="s">
        <v>2</v>
      </c>
      <c r="DV95" s="15" t="s">
        <v>1</v>
      </c>
      <c r="DW95" s="15" t="s">
        <v>1</v>
      </c>
      <c r="DX95" s="15" t="s">
        <v>1</v>
      </c>
    </row>
    <row r="96" spans="2:128" s="12" customFormat="1" hidden="1" x14ac:dyDescent="0.25">
      <c r="B96" s="16" t="s">
        <v>47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DU96" s="14" t="s">
        <v>2</v>
      </c>
      <c r="DV96" s="15" t="s">
        <v>1</v>
      </c>
      <c r="DW96" s="15" t="s">
        <v>1</v>
      </c>
      <c r="DX96" s="15" t="s">
        <v>1</v>
      </c>
    </row>
    <row r="97" spans="2:128" s="12" customFormat="1" hidden="1" x14ac:dyDescent="0.25">
      <c r="B97" s="16" t="s">
        <v>48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DU97" s="14" t="s">
        <v>2</v>
      </c>
      <c r="DV97" s="15" t="s">
        <v>1</v>
      </c>
      <c r="DW97" s="15" t="s">
        <v>1</v>
      </c>
      <c r="DX97" s="15" t="s">
        <v>1</v>
      </c>
    </row>
    <row r="98" spans="2:128" s="12" customFormat="1" hidden="1" x14ac:dyDescent="0.25">
      <c r="B98" s="16" t="s">
        <v>49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DU98" s="14" t="s">
        <v>2</v>
      </c>
      <c r="DV98" s="15" t="s">
        <v>1</v>
      </c>
      <c r="DW98" s="15" t="s">
        <v>1</v>
      </c>
      <c r="DX98" s="15" t="s">
        <v>1</v>
      </c>
    </row>
    <row r="99" spans="2:128" s="12" customFormat="1" hidden="1" x14ac:dyDescent="0.25">
      <c r="B99" s="16" t="s">
        <v>50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DU99" s="14" t="s">
        <v>2</v>
      </c>
      <c r="DV99" s="15" t="s">
        <v>1</v>
      </c>
      <c r="DW99" s="15" t="s">
        <v>1</v>
      </c>
      <c r="DX99" s="15" t="s">
        <v>1</v>
      </c>
    </row>
    <row r="100" spans="2:128" s="12" customFormat="1" hidden="1" x14ac:dyDescent="0.25">
      <c r="B100" s="16" t="s">
        <v>51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DU100" s="14" t="s">
        <v>2</v>
      </c>
      <c r="DV100" s="15" t="s">
        <v>1</v>
      </c>
      <c r="DW100" s="15" t="s">
        <v>1</v>
      </c>
      <c r="DX100" s="15" t="s">
        <v>1</v>
      </c>
    </row>
    <row r="101" spans="2:128" s="12" customFormat="1" hidden="1" x14ac:dyDescent="0.25">
      <c r="B101" s="16" t="s">
        <v>73</v>
      </c>
      <c r="C101" s="12">
        <v>11047785.91</v>
      </c>
      <c r="D101" s="12">
        <v>6000779.3800000008</v>
      </c>
      <c r="E101" s="12">
        <v>470736.33000000007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DU101" s="14" t="s">
        <v>2</v>
      </c>
      <c r="DV101" s="15" t="s">
        <v>1</v>
      </c>
      <c r="DW101" s="15" t="s">
        <v>1</v>
      </c>
      <c r="DX101" s="15" t="s">
        <v>1</v>
      </c>
    </row>
    <row r="102" spans="2:128" s="12" customFormat="1" hidden="1" x14ac:dyDescent="0.25">
      <c r="B102" s="16" t="s">
        <v>74</v>
      </c>
      <c r="C102" s="32">
        <v>57128936.519999996</v>
      </c>
      <c r="D102" s="32">
        <v>52264232.680000007</v>
      </c>
      <c r="E102" s="32">
        <v>47947922.849999994</v>
      </c>
      <c r="F102" s="32">
        <v>49037275.179999992</v>
      </c>
      <c r="G102" s="32">
        <v>50628482.710000001</v>
      </c>
      <c r="H102" s="32">
        <v>52441663.539999999</v>
      </c>
      <c r="I102" s="32">
        <v>54549404.750000007</v>
      </c>
      <c r="J102" s="32">
        <v>56258499.140000008</v>
      </c>
      <c r="K102" s="32">
        <v>58312300.919999994</v>
      </c>
      <c r="L102" s="32">
        <v>60361868.620000005</v>
      </c>
      <c r="DU102" s="14" t="s">
        <v>2</v>
      </c>
      <c r="DV102" s="15" t="s">
        <v>1</v>
      </c>
      <c r="DW102" s="15" t="s">
        <v>1</v>
      </c>
      <c r="DX102" s="15" t="s">
        <v>1</v>
      </c>
    </row>
    <row r="103" spans="2:128" s="12" customFormat="1" hidden="1" x14ac:dyDescent="0.25">
      <c r="B103" s="16" t="s">
        <v>75</v>
      </c>
      <c r="C103" s="12">
        <v>42493450.609999999</v>
      </c>
      <c r="D103" s="12">
        <v>43691453.300000004</v>
      </c>
      <c r="E103" s="12">
        <v>44905186.520000003</v>
      </c>
      <c r="F103" s="12">
        <v>46465275.179999992</v>
      </c>
      <c r="G103" s="12">
        <v>48056482.709999993</v>
      </c>
      <c r="H103" s="12">
        <v>49869663.540000007</v>
      </c>
      <c r="I103" s="12">
        <v>51977404.75</v>
      </c>
      <c r="J103" s="12">
        <v>53686499.140000001</v>
      </c>
      <c r="K103" s="12">
        <v>55740300.920000009</v>
      </c>
      <c r="L103" s="12">
        <v>57789868.620000005</v>
      </c>
      <c r="DU103" s="14" t="s">
        <v>2</v>
      </c>
      <c r="DV103" s="15" t="s">
        <v>1</v>
      </c>
      <c r="DW103" s="15" t="s">
        <v>1</v>
      </c>
      <c r="DX103" s="15" t="s">
        <v>1</v>
      </c>
    </row>
    <row r="104" spans="2:128" s="12" customFormat="1" hidden="1" x14ac:dyDescent="0.25">
      <c r="B104" s="16" t="s">
        <v>73</v>
      </c>
      <c r="C104" s="12">
        <v>4505479</v>
      </c>
      <c r="D104" s="12">
        <v>2512700</v>
      </c>
      <c r="E104" s="12">
        <v>1272000</v>
      </c>
      <c r="F104" s="12">
        <v>1272000</v>
      </c>
      <c r="G104" s="12">
        <v>1272000</v>
      </c>
      <c r="H104" s="12">
        <v>1272000</v>
      </c>
      <c r="I104" s="12">
        <v>1272000</v>
      </c>
      <c r="J104" s="12">
        <v>1272000</v>
      </c>
      <c r="K104" s="12">
        <v>1272000</v>
      </c>
      <c r="L104" s="12">
        <v>1272000</v>
      </c>
      <c r="DU104" s="14" t="s">
        <v>2</v>
      </c>
      <c r="DV104" s="15" t="s">
        <v>1</v>
      </c>
      <c r="DW104" s="15" t="s">
        <v>1</v>
      </c>
      <c r="DX104" s="15" t="s">
        <v>1</v>
      </c>
    </row>
    <row r="105" spans="2:128" s="12" customFormat="1" hidden="1" x14ac:dyDescent="0.25">
      <c r="B105" s="16" t="s">
        <v>62</v>
      </c>
      <c r="C105" s="39">
        <v>10130006.91</v>
      </c>
      <c r="D105" s="39">
        <v>6060079.3799999999</v>
      </c>
      <c r="E105" s="39">
        <v>1770736.33</v>
      </c>
      <c r="F105" s="39">
        <v>1300000</v>
      </c>
      <c r="G105" s="39">
        <v>1300000</v>
      </c>
      <c r="H105" s="39">
        <v>1300000</v>
      </c>
      <c r="I105" s="39">
        <v>1300000</v>
      </c>
      <c r="J105" s="39">
        <v>1300000</v>
      </c>
      <c r="K105" s="39">
        <v>1300000</v>
      </c>
      <c r="L105" s="39">
        <v>1300000</v>
      </c>
      <c r="DU105" s="14" t="s">
        <v>2</v>
      </c>
      <c r="DV105" s="15" t="s">
        <v>1</v>
      </c>
      <c r="DW105" s="15" t="s">
        <v>1</v>
      </c>
      <c r="DX105" s="15" t="s">
        <v>1</v>
      </c>
    </row>
    <row r="106" spans="2:128" s="12" customFormat="1" hidden="1" x14ac:dyDescent="0.25">
      <c r="DU106" s="14" t="s">
        <v>2</v>
      </c>
      <c r="DV106" s="15" t="s">
        <v>1</v>
      </c>
      <c r="DW106" s="15" t="s">
        <v>1</v>
      </c>
      <c r="DX106" s="15" t="s">
        <v>1</v>
      </c>
    </row>
    <row r="107" spans="2:128" s="12" customFormat="1" hidden="1" x14ac:dyDescent="0.25">
      <c r="DU107" s="14" t="s">
        <v>2</v>
      </c>
      <c r="DV107" s="15" t="s">
        <v>1</v>
      </c>
      <c r="DW107" s="15" t="s">
        <v>1</v>
      </c>
      <c r="DX107" s="15" t="s">
        <v>1</v>
      </c>
    </row>
    <row r="108" spans="2:128" s="12" customFormat="1" hidden="1" x14ac:dyDescent="0.25">
      <c r="DU108" s="14" t="s">
        <v>2</v>
      </c>
      <c r="DV108" s="15" t="s">
        <v>1</v>
      </c>
      <c r="DW108" s="15" t="s">
        <v>1</v>
      </c>
      <c r="DX108" s="15" t="s">
        <v>1</v>
      </c>
    </row>
    <row r="109" spans="2:128" s="12" customFormat="1" hidden="1" x14ac:dyDescent="0.25">
      <c r="B109" s="12" t="s">
        <v>35</v>
      </c>
      <c r="C109" s="12">
        <v>50246249.660000004</v>
      </c>
      <c r="D109" s="12">
        <v>50901141.170000017</v>
      </c>
      <c r="E109" s="12">
        <v>53602001.859999999</v>
      </c>
      <c r="F109" s="12">
        <v>55133114.839999989</v>
      </c>
      <c r="G109" s="12">
        <v>56933307.049999982</v>
      </c>
      <c r="H109" s="12">
        <v>58882072.56999997</v>
      </c>
      <c r="I109" s="12">
        <v>61095512.649999991</v>
      </c>
      <c r="J109" s="12">
        <v>63078198.240000017</v>
      </c>
      <c r="K109" s="12">
        <v>65375976.289999984</v>
      </c>
      <c r="L109" s="12">
        <v>67849946.429999948</v>
      </c>
      <c r="DU109" s="14" t="s">
        <v>2</v>
      </c>
      <c r="DV109" s="15" t="s">
        <v>1</v>
      </c>
      <c r="DW109" s="15" t="s">
        <v>1</v>
      </c>
      <c r="DX109" s="15" t="s">
        <v>1</v>
      </c>
    </row>
    <row r="110" spans="2:128" s="12" customFormat="1" hidden="1" x14ac:dyDescent="0.25">
      <c r="B110" s="16" t="s">
        <v>45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DU110" s="14" t="s">
        <v>2</v>
      </c>
      <c r="DV110" s="15" t="s">
        <v>1</v>
      </c>
      <c r="DW110" s="15" t="s">
        <v>1</v>
      </c>
      <c r="DX110" s="15" t="s">
        <v>1</v>
      </c>
    </row>
    <row r="111" spans="2:128" s="12" customFormat="1" hidden="1" x14ac:dyDescent="0.25">
      <c r="B111" s="16" t="s">
        <v>54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DU111" s="14" t="s">
        <v>2</v>
      </c>
      <c r="DV111" s="15" t="s">
        <v>1</v>
      </c>
      <c r="DW111" s="15" t="s">
        <v>1</v>
      </c>
      <c r="DX111" s="15" t="s">
        <v>1</v>
      </c>
    </row>
    <row r="112" spans="2:128" s="12" customFormat="1" hidden="1" x14ac:dyDescent="0.25">
      <c r="B112" s="16" t="s">
        <v>55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DU112" s="14" t="s">
        <v>2</v>
      </c>
      <c r="DV112" s="15" t="s">
        <v>1</v>
      </c>
      <c r="DW112" s="15" t="s">
        <v>1</v>
      </c>
      <c r="DX112" s="15" t="s">
        <v>1</v>
      </c>
    </row>
    <row r="113" spans="2:128" s="12" customFormat="1" hidden="1" x14ac:dyDescent="0.25">
      <c r="B113" s="16" t="s">
        <v>53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DU113" s="14" t="s">
        <v>2</v>
      </c>
      <c r="DV113" s="15" t="s">
        <v>1</v>
      </c>
      <c r="DW113" s="15" t="s">
        <v>1</v>
      </c>
      <c r="DX113" s="15" t="s">
        <v>1</v>
      </c>
    </row>
    <row r="114" spans="2:128" s="12" customFormat="1" hidden="1" x14ac:dyDescent="0.25">
      <c r="B114" s="16" t="s">
        <v>56</v>
      </c>
      <c r="C114" s="12">
        <v>-1155007.44</v>
      </c>
      <c r="D114" s="12">
        <v>-1044301.48</v>
      </c>
      <c r="E114" s="12">
        <v>-921361.74</v>
      </c>
      <c r="F114" s="12">
        <v>-819536.14</v>
      </c>
      <c r="G114" s="12">
        <v>-720980.86</v>
      </c>
      <c r="H114" s="12">
        <v>-613232.4</v>
      </c>
      <c r="I114" s="12">
        <v>-502701.72</v>
      </c>
      <c r="J114" s="12">
        <v>-402046.91</v>
      </c>
      <c r="K114" s="12">
        <v>-302397.33</v>
      </c>
      <c r="L114" s="12">
        <v>-195651.54</v>
      </c>
      <c r="DU114" s="14" t="s">
        <v>2</v>
      </c>
      <c r="DV114" s="15" t="s">
        <v>1</v>
      </c>
      <c r="DW114" s="15" t="s">
        <v>1</v>
      </c>
      <c r="DX114" s="15" t="s">
        <v>1</v>
      </c>
    </row>
    <row r="115" spans="2:128" s="12" customFormat="1" hidden="1" x14ac:dyDescent="0.25">
      <c r="B115" s="16" t="s">
        <v>57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DU115" s="14" t="s">
        <v>2</v>
      </c>
      <c r="DV115" s="15" t="s">
        <v>1</v>
      </c>
      <c r="DW115" s="15" t="s">
        <v>1</v>
      </c>
      <c r="DX115" s="15" t="s">
        <v>1</v>
      </c>
    </row>
    <row r="116" spans="2:128" s="12" customFormat="1" hidden="1" x14ac:dyDescent="0.25">
      <c r="B116" s="16" t="s">
        <v>58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DU116" s="14" t="s">
        <v>2</v>
      </c>
      <c r="DV116" s="15" t="s">
        <v>1</v>
      </c>
      <c r="DW116" s="15" t="s">
        <v>1</v>
      </c>
      <c r="DX116" s="15" t="s">
        <v>1</v>
      </c>
    </row>
    <row r="117" spans="2:128" s="12" customFormat="1" hidden="1" x14ac:dyDescent="0.25">
      <c r="B117" s="16" t="s">
        <v>59</v>
      </c>
      <c r="C117" s="12">
        <v>10713300</v>
      </c>
      <c r="D117" s="12">
        <v>8609000</v>
      </c>
      <c r="E117" s="12">
        <v>2853000</v>
      </c>
      <c r="F117" s="12">
        <v>2604000</v>
      </c>
      <c r="G117" s="12">
        <v>2648000</v>
      </c>
      <c r="H117" s="12">
        <v>2738000</v>
      </c>
      <c r="I117" s="12">
        <v>2919000</v>
      </c>
      <c r="J117" s="12">
        <v>2942000</v>
      </c>
      <c r="K117" s="12">
        <v>2964000</v>
      </c>
      <c r="L117" s="12">
        <v>3280000</v>
      </c>
      <c r="DU117" s="14" t="s">
        <v>2</v>
      </c>
      <c r="DV117" s="15" t="s">
        <v>1</v>
      </c>
      <c r="DW117" s="15" t="s">
        <v>1</v>
      </c>
      <c r="DX117" s="15" t="s">
        <v>1</v>
      </c>
    </row>
    <row r="118" spans="2:128" s="12" customFormat="1" hidden="1" x14ac:dyDescent="0.25">
      <c r="B118" s="16" t="s">
        <v>73</v>
      </c>
      <c r="C118" s="12">
        <v>0</v>
      </c>
      <c r="D118" s="12">
        <v>0</v>
      </c>
      <c r="E118" s="12">
        <v>0</v>
      </c>
      <c r="F118" s="12">
        <v>428401.05999999959</v>
      </c>
      <c r="G118" s="12">
        <v>601166.77000000048</v>
      </c>
      <c r="H118" s="12">
        <v>575249.6400000006</v>
      </c>
      <c r="I118" s="12">
        <v>445802.45000000112</v>
      </c>
      <c r="J118" s="12">
        <v>752667.3200000003</v>
      </c>
      <c r="K118" s="12">
        <v>996112.94999999925</v>
      </c>
      <c r="L118" s="12">
        <v>896831.28000000026</v>
      </c>
      <c r="DU118" s="14" t="s">
        <v>2</v>
      </c>
      <c r="DV118" s="15" t="s">
        <v>1</v>
      </c>
      <c r="DW118" s="15" t="s">
        <v>1</v>
      </c>
      <c r="DX118" s="15" t="s">
        <v>1</v>
      </c>
    </row>
    <row r="119" spans="2:128" s="12" customFormat="1" hidden="1" x14ac:dyDescent="0.25">
      <c r="B119" s="16" t="s">
        <v>76</v>
      </c>
      <c r="C119" s="32">
        <v>59804542.220000006</v>
      </c>
      <c r="D119" s="32">
        <v>58465839.69000002</v>
      </c>
      <c r="E119" s="32">
        <v>55533640.119999997</v>
      </c>
      <c r="F119" s="32">
        <v>57345979.75999999</v>
      </c>
      <c r="G119" s="32">
        <v>59461492.959999986</v>
      </c>
      <c r="H119" s="32">
        <v>61582089.809999973</v>
      </c>
      <c r="I119" s="32">
        <v>63957613.379999995</v>
      </c>
      <c r="J119" s="32">
        <v>66370818.650000021</v>
      </c>
      <c r="K119" s="32">
        <v>69033691.909999982</v>
      </c>
      <c r="L119" s="32">
        <v>71831126.169999942</v>
      </c>
      <c r="DU119" s="14" t="s">
        <v>2</v>
      </c>
      <c r="DV119" s="15" t="s">
        <v>1</v>
      </c>
      <c r="DW119" s="15" t="s">
        <v>1</v>
      </c>
      <c r="DX119" s="15" t="s">
        <v>1</v>
      </c>
    </row>
    <row r="120" spans="2:128" s="12" customFormat="1" hidden="1" x14ac:dyDescent="0.25">
      <c r="B120" s="16" t="s">
        <v>77</v>
      </c>
      <c r="C120" s="12">
        <v>51072559.420000002</v>
      </c>
      <c r="D120" s="12">
        <v>51501713.230000004</v>
      </c>
      <c r="E120" s="12">
        <v>53854092.019999996</v>
      </c>
      <c r="F120" s="12">
        <v>55391206.949999988</v>
      </c>
      <c r="G120" s="12">
        <v>57187879.099999987</v>
      </c>
      <c r="H120" s="12">
        <v>59141999.10999997</v>
      </c>
      <c r="I120" s="12">
        <v>61372152.669999994</v>
      </c>
      <c r="J120" s="12">
        <v>63351233.700000025</v>
      </c>
      <c r="K120" s="12">
        <v>65644952.879999995</v>
      </c>
      <c r="L120" s="12">
        <v>68140040.60999994</v>
      </c>
      <c r="DU120" s="14" t="s">
        <v>2</v>
      </c>
      <c r="DV120" s="15" t="s">
        <v>1</v>
      </c>
      <c r="DW120" s="15" t="s">
        <v>1</v>
      </c>
      <c r="DX120" s="15" t="s">
        <v>1</v>
      </c>
    </row>
    <row r="121" spans="2:128" s="12" customFormat="1" hidden="1" x14ac:dyDescent="0.25">
      <c r="B121" s="16" t="s">
        <v>78</v>
      </c>
      <c r="C121" s="12">
        <v>-826309.98999999836</v>
      </c>
      <c r="D121" s="12">
        <v>-600571.5700000003</v>
      </c>
      <c r="E121" s="12">
        <v>-252090.54000000004</v>
      </c>
      <c r="F121" s="12">
        <v>-258091.75000000186</v>
      </c>
      <c r="G121" s="12">
        <v>-254572.13999999966</v>
      </c>
      <c r="H121" s="12">
        <v>-259926.80999999773</v>
      </c>
      <c r="I121" s="12">
        <v>-276639.93000000343</v>
      </c>
      <c r="J121" s="12">
        <v>-273035.48000000603</v>
      </c>
      <c r="K121" s="12">
        <v>-268976.55999999866</v>
      </c>
      <c r="L121" s="12">
        <v>-290094.17999999411</v>
      </c>
      <c r="DU121" s="14" t="s">
        <v>2</v>
      </c>
      <c r="DV121" s="15" t="s">
        <v>1</v>
      </c>
      <c r="DW121" s="15" t="s">
        <v>1</v>
      </c>
      <c r="DX121" s="15" t="s">
        <v>1</v>
      </c>
    </row>
    <row r="122" spans="2:128" s="12" customFormat="1" hidden="1" x14ac:dyDescent="0.25">
      <c r="B122" s="16" t="s">
        <v>73</v>
      </c>
      <c r="C122" s="12">
        <v>0</v>
      </c>
      <c r="D122" s="12">
        <v>0</v>
      </c>
      <c r="E122" s="12">
        <v>0</v>
      </c>
      <c r="F122" s="12">
        <v>428401.05999999959</v>
      </c>
      <c r="G122" s="12">
        <v>601166.77000000048</v>
      </c>
      <c r="H122" s="12">
        <v>575249.6400000006</v>
      </c>
      <c r="I122" s="12">
        <v>445802.45000000112</v>
      </c>
      <c r="J122" s="12">
        <v>752667.3200000003</v>
      </c>
      <c r="K122" s="12">
        <v>996112.94999999925</v>
      </c>
      <c r="L122" s="12">
        <v>896831.28000000026</v>
      </c>
      <c r="DU122" s="14" t="s">
        <v>2</v>
      </c>
      <c r="DV122" s="15" t="s">
        <v>1</v>
      </c>
      <c r="DW122" s="15" t="s">
        <v>1</v>
      </c>
      <c r="DX122" s="15" t="s">
        <v>1</v>
      </c>
    </row>
    <row r="123" spans="2:128" s="12" customFormat="1" hidden="1" x14ac:dyDescent="0.25">
      <c r="B123" s="16" t="s">
        <v>59</v>
      </c>
      <c r="C123" s="12">
        <v>10713300</v>
      </c>
      <c r="D123" s="12">
        <v>8609000</v>
      </c>
      <c r="E123" s="12">
        <v>2853000</v>
      </c>
      <c r="F123" s="12">
        <v>2604000</v>
      </c>
      <c r="G123" s="12">
        <v>2648000</v>
      </c>
      <c r="H123" s="12">
        <v>2738000</v>
      </c>
      <c r="I123" s="12">
        <v>2919000</v>
      </c>
      <c r="J123" s="12">
        <v>2942000</v>
      </c>
      <c r="K123" s="12">
        <v>2964000</v>
      </c>
      <c r="L123" s="12">
        <v>3280000</v>
      </c>
      <c r="DU123" s="14" t="s">
        <v>2</v>
      </c>
      <c r="DV123" s="15" t="s">
        <v>1</v>
      </c>
      <c r="DW123" s="15" t="s">
        <v>1</v>
      </c>
      <c r="DX123" s="15" t="s">
        <v>1</v>
      </c>
    </row>
    <row r="124" spans="2:128" s="12" customFormat="1" hidden="1" x14ac:dyDescent="0.25">
      <c r="B124" s="16" t="s">
        <v>62</v>
      </c>
      <c r="C124" s="39">
        <v>-1155007.21</v>
      </c>
      <c r="D124" s="39">
        <v>-1044301.97</v>
      </c>
      <c r="E124" s="39">
        <v>-921361.36</v>
      </c>
      <c r="F124" s="39">
        <v>-819536.5</v>
      </c>
      <c r="G124" s="39">
        <v>-720980.77</v>
      </c>
      <c r="H124" s="39">
        <v>-613232.13</v>
      </c>
      <c r="I124" s="39">
        <v>-502701.81</v>
      </c>
      <c r="J124" s="39">
        <v>-402046.89</v>
      </c>
      <c r="K124" s="39">
        <v>-302397.36</v>
      </c>
      <c r="L124" s="39">
        <v>-195651.54</v>
      </c>
      <c r="DU124" s="14" t="s">
        <v>2</v>
      </c>
      <c r="DV124" s="15" t="s">
        <v>1</v>
      </c>
      <c r="DW124" s="15" t="s">
        <v>1</v>
      </c>
      <c r="DX124" s="15" t="s">
        <v>1</v>
      </c>
    </row>
    <row r="125" spans="2:128" s="12" customFormat="1" hidden="1" x14ac:dyDescent="0.25">
      <c r="DU125" s="14" t="s">
        <v>2</v>
      </c>
      <c r="DV125" s="15" t="s">
        <v>1</v>
      </c>
      <c r="DW125" s="15" t="s">
        <v>1</v>
      </c>
      <c r="DX125" s="15" t="s">
        <v>1</v>
      </c>
    </row>
    <row r="126" spans="2:128" s="12" customFormat="1" hidden="1" x14ac:dyDescent="0.25">
      <c r="DU126" s="14" t="s">
        <v>2</v>
      </c>
      <c r="DV126" s="15" t="s">
        <v>1</v>
      </c>
      <c r="DW126" s="15" t="s">
        <v>1</v>
      </c>
      <c r="DX126" s="15" t="s">
        <v>1</v>
      </c>
    </row>
    <row r="127" spans="2:128" s="12" customFormat="1" hidden="1" x14ac:dyDescent="0.25">
      <c r="B127" s="17" t="s">
        <v>79</v>
      </c>
      <c r="DU127" s="14" t="s">
        <v>2</v>
      </c>
      <c r="DV127" s="15" t="s">
        <v>1</v>
      </c>
      <c r="DW127" s="15" t="s">
        <v>1</v>
      </c>
      <c r="DX127" s="15" t="s">
        <v>1</v>
      </c>
    </row>
    <row r="128" spans="2:128" s="12" customFormat="1" hidden="1" x14ac:dyDescent="0.25">
      <c r="B128" s="16" t="s">
        <v>80</v>
      </c>
      <c r="C128" s="12">
        <v>57128936.519999996</v>
      </c>
      <c r="D128" s="12">
        <v>52264232.680000007</v>
      </c>
      <c r="E128" s="12">
        <v>47947922.849999994</v>
      </c>
      <c r="F128" s="12">
        <v>49037275.179999992</v>
      </c>
      <c r="G128" s="12">
        <v>50628482.710000001</v>
      </c>
      <c r="H128" s="12">
        <v>52441663.539999999</v>
      </c>
      <c r="I128" s="12">
        <v>54549404.750000007</v>
      </c>
      <c r="J128" s="12">
        <v>56258499.140000008</v>
      </c>
      <c r="K128" s="12">
        <v>58312300.919999994</v>
      </c>
      <c r="L128" s="12">
        <v>60361868.620000005</v>
      </c>
      <c r="DU128" s="14" t="s">
        <v>2</v>
      </c>
      <c r="DV128" s="15" t="s">
        <v>1</v>
      </c>
      <c r="DW128" s="15" t="s">
        <v>1</v>
      </c>
      <c r="DX128" s="15" t="s">
        <v>1</v>
      </c>
    </row>
    <row r="129" spans="2:128" s="12" customFormat="1" hidden="1" x14ac:dyDescent="0.25">
      <c r="B129" s="16" t="s">
        <v>47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DU129" s="14" t="s">
        <v>2</v>
      </c>
      <c r="DV129" s="15" t="s">
        <v>1</v>
      </c>
      <c r="DW129" s="15" t="s">
        <v>1</v>
      </c>
      <c r="DX129" s="15" t="s">
        <v>1</v>
      </c>
    </row>
    <row r="130" spans="2:128" s="12" customFormat="1" hidden="1" x14ac:dyDescent="0.25">
      <c r="B130" s="16" t="s">
        <v>49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DU130" s="14" t="s">
        <v>2</v>
      </c>
      <c r="DV130" s="15" t="s">
        <v>1</v>
      </c>
      <c r="DW130" s="15" t="s">
        <v>1</v>
      </c>
      <c r="DX130" s="15" t="s">
        <v>1</v>
      </c>
    </row>
    <row r="131" spans="2:128" s="12" customFormat="1" hidden="1" x14ac:dyDescent="0.25">
      <c r="B131" s="16" t="s">
        <v>50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DU131" s="14" t="s">
        <v>2</v>
      </c>
      <c r="DV131" s="15" t="s">
        <v>1</v>
      </c>
      <c r="DW131" s="15" t="s">
        <v>1</v>
      </c>
      <c r="DX131" s="15" t="s">
        <v>1</v>
      </c>
    </row>
    <row r="132" spans="2:128" s="12" customFormat="1" hidden="1" x14ac:dyDescent="0.25">
      <c r="B132" s="16" t="s">
        <v>51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DU132" s="14" t="s">
        <v>2</v>
      </c>
      <c r="DV132" s="15" t="s">
        <v>1</v>
      </c>
      <c r="DW132" s="15" t="s">
        <v>1</v>
      </c>
      <c r="DX132" s="15" t="s">
        <v>1</v>
      </c>
    </row>
    <row r="133" spans="2:128" s="12" customFormat="1" hidden="1" x14ac:dyDescent="0.25">
      <c r="B133" s="16" t="s">
        <v>81</v>
      </c>
      <c r="C133" s="32">
        <v>57128936.519999996</v>
      </c>
      <c r="D133" s="32">
        <v>52264232.680000007</v>
      </c>
      <c r="E133" s="32">
        <v>47947922.849999994</v>
      </c>
      <c r="F133" s="32">
        <v>49037275.179999992</v>
      </c>
      <c r="G133" s="32">
        <v>50628482.710000001</v>
      </c>
      <c r="H133" s="32">
        <v>52441663.539999999</v>
      </c>
      <c r="I133" s="32">
        <v>54549404.750000007</v>
      </c>
      <c r="J133" s="32">
        <v>56258499.140000008</v>
      </c>
      <c r="K133" s="32">
        <v>58312300.919999994</v>
      </c>
      <c r="L133" s="32">
        <v>60361868.620000005</v>
      </c>
      <c r="DU133" s="14" t="s">
        <v>2</v>
      </c>
      <c r="DV133" s="15" t="s">
        <v>1</v>
      </c>
      <c r="DW133" s="15" t="s">
        <v>1</v>
      </c>
      <c r="DX133" s="15" t="s">
        <v>1</v>
      </c>
    </row>
    <row r="134" spans="2:128" s="12" customFormat="1" hidden="1" x14ac:dyDescent="0.25">
      <c r="DU134" s="14" t="s">
        <v>2</v>
      </c>
      <c r="DV134" s="15" t="s">
        <v>1</v>
      </c>
      <c r="DW134" s="15" t="s">
        <v>1</v>
      </c>
      <c r="DX134" s="15" t="s">
        <v>1</v>
      </c>
    </row>
    <row r="135" spans="2:128" s="12" customFormat="1" hidden="1" x14ac:dyDescent="0.25">
      <c r="DU135" s="14" t="s">
        <v>2</v>
      </c>
      <c r="DV135" s="15" t="s">
        <v>1</v>
      </c>
      <c r="DW135" s="15" t="s">
        <v>1</v>
      </c>
      <c r="DX135" s="15" t="s">
        <v>1</v>
      </c>
    </row>
    <row r="136" spans="2:128" s="12" customFormat="1" hidden="1" x14ac:dyDescent="0.25">
      <c r="DU136" s="14" t="s">
        <v>2</v>
      </c>
      <c r="DV136" s="15" t="s">
        <v>1</v>
      </c>
      <c r="DW136" s="15" t="s">
        <v>1</v>
      </c>
      <c r="DX136" s="15" t="s">
        <v>1</v>
      </c>
    </row>
    <row r="137" spans="2:128" s="12" customFormat="1" hidden="1" x14ac:dyDescent="0.25">
      <c r="B137" s="16" t="s">
        <v>82</v>
      </c>
      <c r="C137" s="12">
        <v>59804542.220000006</v>
      </c>
      <c r="D137" s="12">
        <v>58465839.69000002</v>
      </c>
      <c r="E137" s="12">
        <v>55533640.119999997</v>
      </c>
      <c r="F137" s="12">
        <v>57345979.75999999</v>
      </c>
      <c r="G137" s="12">
        <v>59461492.959999986</v>
      </c>
      <c r="H137" s="12">
        <v>61582089.809999973</v>
      </c>
      <c r="I137" s="12">
        <v>63957613.379999995</v>
      </c>
      <c r="J137" s="12">
        <v>66370818.650000021</v>
      </c>
      <c r="K137" s="12">
        <v>69033691.909999982</v>
      </c>
      <c r="L137" s="12">
        <v>71831126.169999942</v>
      </c>
      <c r="DU137" s="14" t="s">
        <v>2</v>
      </c>
      <c r="DV137" s="15" t="s">
        <v>1</v>
      </c>
      <c r="DW137" s="15" t="s">
        <v>1</v>
      </c>
      <c r="DX137" s="15" t="s">
        <v>1</v>
      </c>
    </row>
    <row r="138" spans="2:128" s="12" customFormat="1" hidden="1" x14ac:dyDescent="0.25">
      <c r="B138" s="16" t="s">
        <v>53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DU138" s="14" t="s">
        <v>2</v>
      </c>
      <c r="DV138" s="15" t="s">
        <v>1</v>
      </c>
      <c r="DW138" s="15" t="s">
        <v>1</v>
      </c>
      <c r="DX138" s="15" t="s">
        <v>1</v>
      </c>
    </row>
    <row r="139" spans="2:128" s="12" customFormat="1" hidden="1" x14ac:dyDescent="0.25">
      <c r="B139" s="16" t="s">
        <v>54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DU139" s="14" t="s">
        <v>2</v>
      </c>
      <c r="DV139" s="15" t="s">
        <v>1</v>
      </c>
      <c r="DW139" s="15" t="s">
        <v>1</v>
      </c>
      <c r="DX139" s="15" t="s">
        <v>1</v>
      </c>
    </row>
    <row r="140" spans="2:128" s="12" customFormat="1" hidden="1" x14ac:dyDescent="0.25">
      <c r="B140" s="16" t="s">
        <v>65</v>
      </c>
      <c r="C140" s="12">
        <v>19800000</v>
      </c>
      <c r="D140" s="12">
        <v>19797274</v>
      </c>
      <c r="E140" s="12">
        <v>19794548</v>
      </c>
      <c r="F140" s="12">
        <v>19794548</v>
      </c>
      <c r="G140" s="12">
        <v>19794548</v>
      </c>
      <c r="H140" s="12">
        <v>19794548</v>
      </c>
      <c r="I140" s="12">
        <v>19794548</v>
      </c>
      <c r="J140" s="12">
        <v>19794548</v>
      </c>
      <c r="K140" s="12">
        <v>19794548</v>
      </c>
      <c r="L140" s="12">
        <v>19794548</v>
      </c>
      <c r="DU140" s="14" t="s">
        <v>2</v>
      </c>
      <c r="DV140" s="15" t="s">
        <v>1</v>
      </c>
      <c r="DW140" s="15" t="s">
        <v>1</v>
      </c>
      <c r="DX140" s="15" t="s">
        <v>1</v>
      </c>
    </row>
    <row r="141" spans="2:128" s="12" customFormat="1" hidden="1" x14ac:dyDescent="0.25">
      <c r="B141" s="16" t="s">
        <v>57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DU141" s="14" t="s">
        <v>2</v>
      </c>
      <c r="DV141" s="15" t="s">
        <v>1</v>
      </c>
      <c r="DW141" s="15" t="s">
        <v>1</v>
      </c>
      <c r="DX141" s="15" t="s">
        <v>1</v>
      </c>
    </row>
    <row r="142" spans="2:128" s="12" customFormat="1" hidden="1" x14ac:dyDescent="0.25">
      <c r="B142" s="16" t="s">
        <v>56</v>
      </c>
      <c r="C142" s="12">
        <v>1155007.44</v>
      </c>
      <c r="D142" s="12">
        <v>1044301.48</v>
      </c>
      <c r="E142" s="12">
        <v>921361.74</v>
      </c>
      <c r="F142" s="12">
        <v>819536.14</v>
      </c>
      <c r="G142" s="12">
        <v>720980.86</v>
      </c>
      <c r="H142" s="12">
        <v>613232.4</v>
      </c>
      <c r="I142" s="12">
        <v>502701.72</v>
      </c>
      <c r="J142" s="12">
        <v>402046.91</v>
      </c>
      <c r="K142" s="12">
        <v>302397.33</v>
      </c>
      <c r="L142" s="12">
        <v>195651.54</v>
      </c>
      <c r="DU142" s="14" t="s">
        <v>2</v>
      </c>
      <c r="DV142" s="15" t="s">
        <v>1</v>
      </c>
      <c r="DW142" s="15" t="s">
        <v>1</v>
      </c>
      <c r="DX142" s="15" t="s">
        <v>1</v>
      </c>
    </row>
    <row r="143" spans="2:128" s="12" customFormat="1" hidden="1" x14ac:dyDescent="0.25">
      <c r="B143" s="16" t="s">
        <v>83</v>
      </c>
      <c r="C143" s="32">
        <v>80759549.659999996</v>
      </c>
      <c r="D143" s="32">
        <v>79307415.170000032</v>
      </c>
      <c r="E143" s="32">
        <v>76249549.859999999</v>
      </c>
      <c r="F143" s="32">
        <v>77960063.899999991</v>
      </c>
      <c r="G143" s="32">
        <v>79977021.819999978</v>
      </c>
      <c r="H143" s="32">
        <v>81989870.209999979</v>
      </c>
      <c r="I143" s="32">
        <v>84254863.099999994</v>
      </c>
      <c r="J143" s="32">
        <v>86567413.560000017</v>
      </c>
      <c r="K143" s="32">
        <v>89130637.23999998</v>
      </c>
      <c r="L143" s="32">
        <v>91821325.709999949</v>
      </c>
      <c r="DU143" s="14" t="s">
        <v>2</v>
      </c>
      <c r="DV143" s="15" t="s">
        <v>1</v>
      </c>
      <c r="DW143" s="15" t="s">
        <v>1</v>
      </c>
      <c r="DX143" s="15" t="s">
        <v>1</v>
      </c>
    </row>
    <row r="144" spans="2:128" s="12" customFormat="1" hidden="1" x14ac:dyDescent="0.25">
      <c r="DU144" s="14" t="s">
        <v>2</v>
      </c>
      <c r="DV144" s="15" t="s">
        <v>1</v>
      </c>
      <c r="DW144" s="15" t="s">
        <v>1</v>
      </c>
      <c r="DX144" s="15" t="s">
        <v>1</v>
      </c>
    </row>
    <row r="145" spans="2:128" s="12" customFormat="1" hidden="1" x14ac:dyDescent="0.25">
      <c r="DU145" s="14" t="s">
        <v>2</v>
      </c>
      <c r="DV145" s="15" t="s">
        <v>1</v>
      </c>
      <c r="DW145" s="15" t="s">
        <v>1</v>
      </c>
      <c r="DX145" s="15" t="s">
        <v>1</v>
      </c>
    </row>
    <row r="146" spans="2:128" s="12" customFormat="1" hidden="1" x14ac:dyDescent="0.25">
      <c r="B146" s="16" t="s">
        <v>84</v>
      </c>
      <c r="C146" s="12">
        <v>57128936.519999996</v>
      </c>
      <c r="D146" s="12">
        <v>52264232.680000007</v>
      </c>
      <c r="E146" s="12">
        <v>47947922.849999994</v>
      </c>
      <c r="F146" s="12">
        <v>49037275.179999992</v>
      </c>
      <c r="G146" s="12">
        <v>50628482.710000001</v>
      </c>
      <c r="H146" s="12">
        <v>52441663.539999999</v>
      </c>
      <c r="I146" s="12">
        <v>54549404.750000007</v>
      </c>
      <c r="J146" s="12">
        <v>56258499.140000008</v>
      </c>
      <c r="K146" s="12">
        <v>58312300.919999994</v>
      </c>
      <c r="L146" s="12">
        <v>60361868.620000005</v>
      </c>
      <c r="DU146" s="14" t="s">
        <v>2</v>
      </c>
      <c r="DV146" s="15" t="s">
        <v>1</v>
      </c>
      <c r="DW146" s="15" t="s">
        <v>1</v>
      </c>
      <c r="DX146" s="15" t="s">
        <v>1</v>
      </c>
    </row>
    <row r="147" spans="2:128" s="12" customFormat="1" hidden="1" x14ac:dyDescent="0.25">
      <c r="B147" s="16" t="s">
        <v>85</v>
      </c>
      <c r="C147" s="12">
        <v>80759549.659999996</v>
      </c>
      <c r="D147" s="12">
        <v>79307415.170000032</v>
      </c>
      <c r="E147" s="12">
        <v>76249549.859999999</v>
      </c>
      <c r="F147" s="12">
        <v>77960063.899999991</v>
      </c>
      <c r="G147" s="12">
        <v>79977021.819999978</v>
      </c>
      <c r="H147" s="12">
        <v>81989870.209999979</v>
      </c>
      <c r="I147" s="12">
        <v>84254863.099999994</v>
      </c>
      <c r="J147" s="12">
        <v>86567413.560000017</v>
      </c>
      <c r="K147" s="12">
        <v>89130637.23999998</v>
      </c>
      <c r="L147" s="12">
        <v>91821325.709999949</v>
      </c>
      <c r="DU147" s="14" t="s">
        <v>2</v>
      </c>
      <c r="DV147" s="15" t="s">
        <v>1</v>
      </c>
      <c r="DW147" s="15" t="s">
        <v>1</v>
      </c>
      <c r="DX147" s="15" t="s">
        <v>1</v>
      </c>
    </row>
    <row r="148" spans="2:128" s="12" customFormat="1" hidden="1" x14ac:dyDescent="0.25">
      <c r="B148" s="16" t="s">
        <v>86</v>
      </c>
      <c r="C148" s="32">
        <v>-23630613.140000001</v>
      </c>
      <c r="D148" s="32">
        <v>-27043182.490000024</v>
      </c>
      <c r="E148" s="32">
        <v>-28301627.010000005</v>
      </c>
      <c r="F148" s="32">
        <v>-28922788.719999999</v>
      </c>
      <c r="G148" s="32">
        <v>-29348539.109999977</v>
      </c>
      <c r="H148" s="32">
        <v>-29548206.669999979</v>
      </c>
      <c r="I148" s="32">
        <v>-29705458.349999987</v>
      </c>
      <c r="J148" s="32">
        <v>-30308914.420000009</v>
      </c>
      <c r="K148" s="32">
        <v>-30818336.319999985</v>
      </c>
      <c r="L148" s="32">
        <v>-31459457.089999944</v>
      </c>
      <c r="DU148" s="14" t="s">
        <v>2</v>
      </c>
      <c r="DV148" s="15" t="s">
        <v>1</v>
      </c>
      <c r="DW148" s="15" t="s">
        <v>1</v>
      </c>
      <c r="DX148" s="15" t="s">
        <v>1</v>
      </c>
    </row>
    <row r="149" spans="2:128" s="12" customFormat="1" hidden="1" x14ac:dyDescent="0.25">
      <c r="B149" s="16" t="s">
        <v>87</v>
      </c>
      <c r="C149" s="12">
        <v>-23630613.140000004</v>
      </c>
      <c r="D149" s="12">
        <v>-27043182.490000013</v>
      </c>
      <c r="E149" s="12">
        <v>-28301627.010000002</v>
      </c>
      <c r="F149" s="12">
        <v>-28922788.719999999</v>
      </c>
      <c r="G149" s="12">
        <v>-29348539.109999981</v>
      </c>
      <c r="H149" s="12">
        <v>-29548206.669999972</v>
      </c>
      <c r="I149" s="12">
        <v>-29705458.349999983</v>
      </c>
      <c r="J149" s="12">
        <v>-30308914.420000009</v>
      </c>
      <c r="K149" s="12">
        <v>-30818336.319999985</v>
      </c>
      <c r="L149" s="12">
        <v>-31459457.089999944</v>
      </c>
      <c r="DU149" s="14" t="s">
        <v>2</v>
      </c>
      <c r="DV149" s="15" t="s">
        <v>1</v>
      </c>
      <c r="DW149" s="15" t="s">
        <v>1</v>
      </c>
      <c r="DX149" s="15" t="s">
        <v>1</v>
      </c>
    </row>
    <row r="150" spans="2:128" s="12" customFormat="1" hidden="1" x14ac:dyDescent="0.25">
      <c r="B150" s="16" t="s">
        <v>88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DU150" s="14" t="s">
        <v>2</v>
      </c>
      <c r="DV150" s="15" t="s">
        <v>1</v>
      </c>
      <c r="DW150" s="15" t="s">
        <v>1</v>
      </c>
      <c r="DX150" s="15" t="s">
        <v>1</v>
      </c>
    </row>
    <row r="151" spans="2:128" s="12" customFormat="1" hidden="1" x14ac:dyDescent="0.25">
      <c r="DU151" s="14" t="s">
        <v>2</v>
      </c>
      <c r="DV151" s="15" t="s">
        <v>1</v>
      </c>
      <c r="DW151" s="15" t="s">
        <v>1</v>
      </c>
      <c r="DX151" s="15" t="s">
        <v>1</v>
      </c>
    </row>
    <row r="152" spans="2:128" s="12" customFormat="1" hidden="1" x14ac:dyDescent="0.25">
      <c r="DU152" s="14" t="s">
        <v>2</v>
      </c>
      <c r="DV152" s="15" t="s">
        <v>1</v>
      </c>
      <c r="DW152" s="15" t="s">
        <v>1</v>
      </c>
      <c r="DX152" s="15" t="s">
        <v>1</v>
      </c>
    </row>
    <row r="153" spans="2:128" s="12" customFormat="1" hidden="1" x14ac:dyDescent="0.25">
      <c r="B153" s="16" t="s">
        <v>89</v>
      </c>
      <c r="DU153" s="14" t="s">
        <v>2</v>
      </c>
      <c r="DV153" s="15" t="s">
        <v>1</v>
      </c>
      <c r="DW153" s="15" t="s">
        <v>1</v>
      </c>
      <c r="DX153" s="15" t="s">
        <v>1</v>
      </c>
    </row>
    <row r="154" spans="2:128" s="12" customFormat="1" hidden="1" x14ac:dyDescent="0.25">
      <c r="B154" s="47" t="s">
        <v>11</v>
      </c>
      <c r="DU154" s="14" t="s">
        <v>2</v>
      </c>
      <c r="DV154" s="15" t="s">
        <v>1</v>
      </c>
      <c r="DW154" s="15" t="s">
        <v>1</v>
      </c>
      <c r="DX154" s="15" t="s">
        <v>1</v>
      </c>
    </row>
    <row r="155" spans="2:128" s="12" customFormat="1" hidden="1" x14ac:dyDescent="0.25">
      <c r="B155" s="48" t="s">
        <v>90</v>
      </c>
      <c r="C155" s="12">
        <v>29448789.120000001</v>
      </c>
      <c r="D155" s="12">
        <v>30514391.340000004</v>
      </c>
      <c r="E155" s="12">
        <v>31758302.609999996</v>
      </c>
      <c r="F155" s="12">
        <v>33052926.43999999</v>
      </c>
      <c r="G155" s="12">
        <v>34400330.510000005</v>
      </c>
      <c r="H155" s="12">
        <v>35802666.820000008</v>
      </c>
      <c r="I155" s="12">
        <v>37262175.109999999</v>
      </c>
      <c r="J155" s="12">
        <v>38781186.439999998</v>
      </c>
      <c r="K155" s="12">
        <v>40362126.960000001</v>
      </c>
      <c r="L155" s="12">
        <v>42007521.730000004</v>
      </c>
      <c r="DU155" s="14" t="s">
        <v>2</v>
      </c>
      <c r="DV155" s="15" t="s">
        <v>1</v>
      </c>
      <c r="DW155" s="15" t="s">
        <v>1</v>
      </c>
      <c r="DX155" s="15" t="s">
        <v>1</v>
      </c>
    </row>
    <row r="156" spans="2:128" s="12" customFormat="1" hidden="1" x14ac:dyDescent="0.25">
      <c r="B156" s="48" t="s">
        <v>91</v>
      </c>
      <c r="C156" s="12">
        <v>29448789.120000001</v>
      </c>
      <c r="D156" s="12">
        <v>30514391.340000004</v>
      </c>
      <c r="E156" s="12">
        <v>31758302.609999996</v>
      </c>
      <c r="F156" s="12">
        <v>33052926.43999999</v>
      </c>
      <c r="G156" s="12">
        <v>34400330.510000005</v>
      </c>
      <c r="H156" s="12">
        <v>35802666.820000008</v>
      </c>
      <c r="I156" s="12">
        <v>37262175.109999999</v>
      </c>
      <c r="J156" s="12">
        <v>38781186.439999998</v>
      </c>
      <c r="K156" s="12">
        <v>40362126.960000001</v>
      </c>
      <c r="L156" s="12">
        <v>42007521.730000004</v>
      </c>
      <c r="DU156" s="14" t="s">
        <v>2</v>
      </c>
      <c r="DV156" s="15" t="s">
        <v>1</v>
      </c>
      <c r="DW156" s="15" t="s">
        <v>1</v>
      </c>
      <c r="DX156" s="15" t="s">
        <v>1</v>
      </c>
    </row>
    <row r="157" spans="2:128" s="12" customFormat="1" hidden="1" x14ac:dyDescent="0.25">
      <c r="B157" s="48" t="s">
        <v>62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DU157" s="14" t="s">
        <v>2</v>
      </c>
      <c r="DV157" s="15" t="s">
        <v>1</v>
      </c>
      <c r="DW157" s="15" t="s">
        <v>1</v>
      </c>
      <c r="DX157" s="15" t="s">
        <v>1</v>
      </c>
    </row>
    <row r="158" spans="2:128" s="12" customFormat="1" hidden="1" x14ac:dyDescent="0.25">
      <c r="DU158" s="14" t="s">
        <v>2</v>
      </c>
      <c r="DV158" s="15" t="s">
        <v>1</v>
      </c>
      <c r="DW158" s="15" t="s">
        <v>1</v>
      </c>
      <c r="DX158" s="15" t="s">
        <v>1</v>
      </c>
    </row>
    <row r="159" spans="2:128" s="12" customFormat="1" hidden="1" x14ac:dyDescent="0.25">
      <c r="B159" s="12" t="s">
        <v>13</v>
      </c>
      <c r="DU159" s="14" t="s">
        <v>2</v>
      </c>
      <c r="DV159" s="15" t="s">
        <v>1</v>
      </c>
      <c r="DW159" s="15" t="s">
        <v>1</v>
      </c>
      <c r="DX159" s="15" t="s">
        <v>1</v>
      </c>
    </row>
    <row r="160" spans="2:128" s="12" customFormat="1" hidden="1" x14ac:dyDescent="0.25">
      <c r="B160" s="48" t="s">
        <v>90</v>
      </c>
      <c r="C160" s="12">
        <v>3997626.4000000004</v>
      </c>
      <c r="D160" s="12">
        <v>4116902.67</v>
      </c>
      <c r="E160" s="12">
        <v>4168755.959999999</v>
      </c>
      <c r="F160" s="12">
        <v>4333967.32</v>
      </c>
      <c r="G160" s="12">
        <v>4466830.97</v>
      </c>
      <c r="H160" s="12">
        <v>4576654.51</v>
      </c>
      <c r="I160" s="12">
        <v>4958759.9800000004</v>
      </c>
      <c r="J160" s="12">
        <v>4910484.2700000005</v>
      </c>
      <c r="K160" s="12">
        <v>5140179.9199999981</v>
      </c>
      <c r="L160" s="12">
        <v>5275215.6899999995</v>
      </c>
      <c r="DU160" s="14" t="s">
        <v>2</v>
      </c>
      <c r="DV160" s="15" t="s">
        <v>1</v>
      </c>
      <c r="DW160" s="15" t="s">
        <v>1</v>
      </c>
      <c r="DX160" s="15" t="s">
        <v>1</v>
      </c>
    </row>
    <row r="161" spans="1:128" s="12" customFormat="1" hidden="1" x14ac:dyDescent="0.25">
      <c r="B161" s="48" t="s">
        <v>91</v>
      </c>
      <c r="C161" s="12">
        <v>3997626.4000000004</v>
      </c>
      <c r="D161" s="12">
        <v>4116902.67</v>
      </c>
      <c r="E161" s="12">
        <v>4168755.959999999</v>
      </c>
      <c r="F161" s="12">
        <v>4333967.32</v>
      </c>
      <c r="G161" s="12">
        <v>4466830.97</v>
      </c>
      <c r="H161" s="12">
        <v>4576654.51</v>
      </c>
      <c r="I161" s="12">
        <v>4958759.9800000004</v>
      </c>
      <c r="J161" s="12">
        <v>4910484.2700000005</v>
      </c>
      <c r="K161" s="12">
        <v>5140179.9199999981</v>
      </c>
      <c r="L161" s="12">
        <v>5275215.6899999995</v>
      </c>
      <c r="DU161" s="14" t="s">
        <v>2</v>
      </c>
      <c r="DV161" s="15" t="s">
        <v>1</v>
      </c>
      <c r="DW161" s="15" t="s">
        <v>1</v>
      </c>
      <c r="DX161" s="15" t="s">
        <v>1</v>
      </c>
    </row>
    <row r="162" spans="1:128" s="12" customFormat="1" hidden="1" x14ac:dyDescent="0.25">
      <c r="B162" s="48" t="s">
        <v>62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DU162" s="14" t="s">
        <v>2</v>
      </c>
      <c r="DV162" s="15" t="s">
        <v>1</v>
      </c>
      <c r="DW162" s="15" t="s">
        <v>1</v>
      </c>
      <c r="DX162" s="15" t="s">
        <v>1</v>
      </c>
    </row>
    <row r="163" spans="1:128" s="12" customFormat="1" hidden="1" x14ac:dyDescent="0.25">
      <c r="B163" s="48" t="s">
        <v>92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DU163" s="14" t="s">
        <v>2</v>
      </c>
      <c r="DV163" s="15" t="s">
        <v>1</v>
      </c>
      <c r="DW163" s="15" t="s">
        <v>1</v>
      </c>
      <c r="DX163" s="15" t="s">
        <v>1</v>
      </c>
    </row>
    <row r="164" spans="1:128" s="12" customFormat="1" hidden="1" x14ac:dyDescent="0.25">
      <c r="B164" s="48" t="s">
        <v>93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DU164" s="14" t="s">
        <v>2</v>
      </c>
      <c r="DV164" s="15" t="s">
        <v>1</v>
      </c>
      <c r="DW164" s="15" t="s">
        <v>1</v>
      </c>
      <c r="DX164" s="15" t="s">
        <v>1</v>
      </c>
    </row>
    <row r="165" spans="1:128" s="12" customFormat="1" hidden="1" x14ac:dyDescent="0.25">
      <c r="B165" s="48" t="s">
        <v>94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DU165" s="14" t="s">
        <v>2</v>
      </c>
      <c r="DV165" s="15" t="s">
        <v>1</v>
      </c>
      <c r="DW165" s="15" t="s">
        <v>1</v>
      </c>
      <c r="DX165" s="15" t="s">
        <v>1</v>
      </c>
    </row>
    <row r="166" spans="1:128" s="12" customFormat="1" hidden="1" x14ac:dyDescent="0.25">
      <c r="B166" s="48" t="s">
        <v>95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DU166" s="14" t="s">
        <v>2</v>
      </c>
      <c r="DV166" s="15" t="s">
        <v>1</v>
      </c>
      <c r="DW166" s="15" t="s">
        <v>1</v>
      </c>
      <c r="DX166" s="15" t="s">
        <v>1</v>
      </c>
    </row>
    <row r="167" spans="1:128" s="12" customFormat="1" hidden="1" x14ac:dyDescent="0.25">
      <c r="B167" s="48" t="s">
        <v>96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DU167" s="14" t="s">
        <v>2</v>
      </c>
      <c r="DV167" s="15" t="s">
        <v>1</v>
      </c>
      <c r="DW167" s="15" t="s">
        <v>1</v>
      </c>
      <c r="DX167" s="15" t="s">
        <v>1</v>
      </c>
    </row>
    <row r="168" spans="1:128" s="12" customFormat="1" hidden="1" x14ac:dyDescent="0.25">
      <c r="DU168" s="14" t="s">
        <v>2</v>
      </c>
      <c r="DV168" s="15" t="s">
        <v>1</v>
      </c>
      <c r="DW168" s="15" t="s">
        <v>1</v>
      </c>
      <c r="DX168" s="15" t="s">
        <v>1</v>
      </c>
    </row>
    <row r="169" spans="1:128" s="12" customFormat="1" hidden="1" x14ac:dyDescent="0.25">
      <c r="B169" s="12" t="s">
        <v>14</v>
      </c>
      <c r="DU169" s="14" t="s">
        <v>2</v>
      </c>
      <c r="DV169" s="15" t="s">
        <v>1</v>
      </c>
      <c r="DW169" s="15" t="s">
        <v>1</v>
      </c>
      <c r="DX169" s="15" t="s">
        <v>1</v>
      </c>
    </row>
    <row r="170" spans="1:128" s="12" customFormat="1" hidden="1" x14ac:dyDescent="0.25">
      <c r="B170" s="48" t="s">
        <v>90</v>
      </c>
      <c r="C170" s="12">
        <v>1354000</v>
      </c>
      <c r="D170" s="12">
        <v>1307090</v>
      </c>
      <c r="E170" s="12">
        <v>1320185.1399999999</v>
      </c>
      <c r="F170" s="12">
        <v>1356638.84</v>
      </c>
      <c r="G170" s="12">
        <v>1272951.6200000001</v>
      </c>
      <c r="H170" s="12">
        <v>1374290.65</v>
      </c>
      <c r="I170" s="12">
        <v>1431656.4600000002</v>
      </c>
      <c r="J170" s="12">
        <v>1453049.59</v>
      </c>
      <c r="K170" s="12">
        <v>1470470.5799999998</v>
      </c>
      <c r="L170" s="12">
        <v>1507919.99</v>
      </c>
      <c r="DU170" s="14" t="s">
        <v>2</v>
      </c>
      <c r="DV170" s="15" t="s">
        <v>1</v>
      </c>
      <c r="DW170" s="15" t="s">
        <v>1</v>
      </c>
      <c r="DX170" s="15" t="s">
        <v>1</v>
      </c>
    </row>
    <row r="171" spans="1:128" s="12" customFormat="1" hidden="1" x14ac:dyDescent="0.25">
      <c r="A171" s="12" t="str">
        <f>B10</f>
        <v>Interest &amp; Investment Revenue</v>
      </c>
      <c r="B171" s="48" t="s">
        <v>91</v>
      </c>
      <c r="C171" s="12">
        <v>1354000</v>
      </c>
      <c r="D171" s="12">
        <v>1307090</v>
      </c>
      <c r="E171" s="12">
        <v>1320185.1399999999</v>
      </c>
      <c r="F171" s="12">
        <v>1356638.84</v>
      </c>
      <c r="G171" s="12">
        <v>1272951.6200000001</v>
      </c>
      <c r="H171" s="12">
        <v>1374290.65</v>
      </c>
      <c r="I171" s="12">
        <v>1431656.4600000002</v>
      </c>
      <c r="J171" s="12">
        <v>1453049.59</v>
      </c>
      <c r="K171" s="12">
        <v>1470470.5799999998</v>
      </c>
      <c r="L171" s="12">
        <v>1507919.99</v>
      </c>
      <c r="DU171" s="14" t="s">
        <v>2</v>
      </c>
      <c r="DV171" s="15" t="s">
        <v>1</v>
      </c>
      <c r="DW171" s="15" t="s">
        <v>1</v>
      </c>
      <c r="DX171" s="15" t="s">
        <v>1</v>
      </c>
    </row>
    <row r="172" spans="1:128" s="12" customFormat="1" hidden="1" x14ac:dyDescent="0.25">
      <c r="B172" s="48" t="s">
        <v>62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DU172" s="14" t="s">
        <v>2</v>
      </c>
      <c r="DV172" s="15" t="s">
        <v>1</v>
      </c>
      <c r="DW172" s="15" t="s">
        <v>1</v>
      </c>
      <c r="DX172" s="15" t="s">
        <v>1</v>
      </c>
    </row>
    <row r="173" spans="1:128" s="12" customFormat="1" hidden="1" x14ac:dyDescent="0.25">
      <c r="B173" s="48" t="s">
        <v>97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DU173" s="14" t="s">
        <v>2</v>
      </c>
      <c r="DV173" s="15" t="s">
        <v>1</v>
      </c>
      <c r="DW173" s="15" t="s">
        <v>1</v>
      </c>
      <c r="DX173" s="15" t="s">
        <v>1</v>
      </c>
    </row>
    <row r="174" spans="1:128" s="12" customFormat="1" hidden="1" x14ac:dyDescent="0.25">
      <c r="B174" s="48" t="s">
        <v>98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DU174" s="14" t="s">
        <v>2</v>
      </c>
      <c r="DV174" s="15" t="s">
        <v>1</v>
      </c>
      <c r="DW174" s="15" t="s">
        <v>1</v>
      </c>
      <c r="DX174" s="15" t="s">
        <v>1</v>
      </c>
    </row>
    <row r="175" spans="1:128" s="12" customFormat="1" hidden="1" x14ac:dyDescent="0.25">
      <c r="A175" s="12" t="str">
        <f>'[1]Budget Summary 1'!D17</f>
        <v>Interest &amp; Investment Revenues - Investments</v>
      </c>
      <c r="B175" s="48" t="s">
        <v>99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DU175" s="14" t="s">
        <v>2</v>
      </c>
      <c r="DV175" s="15" t="s">
        <v>1</v>
      </c>
      <c r="DW175" s="15" t="s">
        <v>1</v>
      </c>
      <c r="DX175" s="15" t="s">
        <v>1</v>
      </c>
    </row>
    <row r="176" spans="1:128" s="12" customFormat="1" hidden="1" x14ac:dyDescent="0.25">
      <c r="B176" s="48" t="s">
        <v>96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DU176" s="14" t="s">
        <v>2</v>
      </c>
      <c r="DV176" s="15" t="s">
        <v>1</v>
      </c>
      <c r="DW176" s="15" t="s">
        <v>1</v>
      </c>
      <c r="DX176" s="15" t="s">
        <v>1</v>
      </c>
    </row>
    <row r="177" spans="2:128" s="12" customFormat="1" hidden="1" x14ac:dyDescent="0.25">
      <c r="DU177" s="14" t="s">
        <v>2</v>
      </c>
      <c r="DV177" s="15" t="s">
        <v>1</v>
      </c>
      <c r="DW177" s="15" t="s">
        <v>1</v>
      </c>
      <c r="DX177" s="15" t="s">
        <v>1</v>
      </c>
    </row>
    <row r="178" spans="2:128" s="12" customFormat="1" hidden="1" x14ac:dyDescent="0.25">
      <c r="B178" s="12" t="s">
        <v>16</v>
      </c>
      <c r="DU178" s="14" t="s">
        <v>2</v>
      </c>
      <c r="DV178" s="15" t="s">
        <v>1</v>
      </c>
      <c r="DW178" s="15" t="s">
        <v>1</v>
      </c>
      <c r="DX178" s="15" t="s">
        <v>1</v>
      </c>
    </row>
    <row r="179" spans="2:128" s="12" customFormat="1" hidden="1" x14ac:dyDescent="0.25">
      <c r="B179" s="48" t="s">
        <v>90</v>
      </c>
      <c r="C179" s="12">
        <v>886347.9</v>
      </c>
      <c r="D179" s="12">
        <v>798764.93</v>
      </c>
      <c r="E179" s="12">
        <v>553519.07999999984</v>
      </c>
      <c r="F179" s="12">
        <v>450801.4</v>
      </c>
      <c r="G179" s="12">
        <v>468212.98000000004</v>
      </c>
      <c r="H179" s="12">
        <v>486380.62000000017</v>
      </c>
      <c r="I179" s="12">
        <v>505337.95999999996</v>
      </c>
      <c r="J179" s="12">
        <v>525120.09</v>
      </c>
      <c r="K179" s="12">
        <v>545763.62999999989</v>
      </c>
      <c r="L179" s="12">
        <v>567306.86</v>
      </c>
      <c r="DU179" s="14" t="s">
        <v>2</v>
      </c>
      <c r="DV179" s="15" t="s">
        <v>1</v>
      </c>
      <c r="DW179" s="15" t="s">
        <v>1</v>
      </c>
      <c r="DX179" s="15" t="s">
        <v>1</v>
      </c>
    </row>
    <row r="180" spans="2:128" s="12" customFormat="1" hidden="1" x14ac:dyDescent="0.25">
      <c r="B180" s="48" t="s">
        <v>91</v>
      </c>
      <c r="C180" s="16">
        <v>886347.9</v>
      </c>
      <c r="D180" s="16">
        <v>798764.93</v>
      </c>
      <c r="E180" s="16">
        <v>553519.07999999984</v>
      </c>
      <c r="F180" s="16">
        <v>450801.4</v>
      </c>
      <c r="G180" s="16">
        <v>468212.98000000004</v>
      </c>
      <c r="H180" s="16">
        <v>486380.62000000017</v>
      </c>
      <c r="I180" s="16">
        <v>505337.95999999996</v>
      </c>
      <c r="J180" s="16">
        <v>525120.09</v>
      </c>
      <c r="K180" s="16">
        <v>545763.62999999989</v>
      </c>
      <c r="L180" s="16">
        <v>567306.86</v>
      </c>
      <c r="DU180" s="14" t="s">
        <v>2</v>
      </c>
      <c r="DV180" s="15" t="s">
        <v>1</v>
      </c>
      <c r="DW180" s="15" t="s">
        <v>1</v>
      </c>
      <c r="DX180" s="15" t="s">
        <v>1</v>
      </c>
    </row>
    <row r="181" spans="2:128" s="12" customFormat="1" hidden="1" x14ac:dyDescent="0.25">
      <c r="B181" s="48" t="s">
        <v>62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DU181" s="14" t="s">
        <v>2</v>
      </c>
      <c r="DV181" s="15" t="s">
        <v>1</v>
      </c>
      <c r="DW181" s="15" t="s">
        <v>1</v>
      </c>
      <c r="DX181" s="15" t="s">
        <v>1</v>
      </c>
    </row>
    <row r="182" spans="2:128" s="12" customFormat="1" hidden="1" x14ac:dyDescent="0.25">
      <c r="B182" s="48" t="s">
        <v>92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DU182" s="14" t="s">
        <v>2</v>
      </c>
      <c r="DV182" s="15" t="s">
        <v>1</v>
      </c>
      <c r="DW182" s="15" t="s">
        <v>1</v>
      </c>
      <c r="DX182" s="15" t="s">
        <v>1</v>
      </c>
    </row>
    <row r="183" spans="2:128" s="12" customFormat="1" hidden="1" x14ac:dyDescent="0.25">
      <c r="B183" s="48" t="s">
        <v>93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DU183" s="14" t="s">
        <v>2</v>
      </c>
      <c r="DV183" s="15" t="s">
        <v>1</v>
      </c>
      <c r="DW183" s="15" t="s">
        <v>1</v>
      </c>
      <c r="DX183" s="15" t="s">
        <v>1</v>
      </c>
    </row>
    <row r="184" spans="2:128" s="12" customFormat="1" hidden="1" x14ac:dyDescent="0.25">
      <c r="B184" s="48" t="s">
        <v>94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DU184" s="14" t="s">
        <v>2</v>
      </c>
      <c r="DV184" s="15" t="s">
        <v>1</v>
      </c>
      <c r="DW184" s="15" t="s">
        <v>1</v>
      </c>
      <c r="DX184" s="15" t="s">
        <v>1</v>
      </c>
    </row>
    <row r="185" spans="2:128" s="12" customFormat="1" hidden="1" x14ac:dyDescent="0.25">
      <c r="B185" s="48" t="s">
        <v>95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DU185" s="14" t="s">
        <v>2</v>
      </c>
      <c r="DV185" s="15" t="s">
        <v>1</v>
      </c>
      <c r="DW185" s="15" t="s">
        <v>1</v>
      </c>
      <c r="DX185" s="15" t="s">
        <v>1</v>
      </c>
    </row>
    <row r="186" spans="2:128" s="12" customFormat="1" hidden="1" x14ac:dyDescent="0.25">
      <c r="B186" s="48" t="s">
        <v>96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DU186" s="14" t="s">
        <v>2</v>
      </c>
      <c r="DV186" s="15" t="s">
        <v>1</v>
      </c>
      <c r="DW186" s="15" t="s">
        <v>1</v>
      </c>
      <c r="DX186" s="15" t="s">
        <v>1</v>
      </c>
    </row>
    <row r="187" spans="2:128" s="12" customFormat="1" hidden="1" x14ac:dyDescent="0.25">
      <c r="DU187" s="14" t="s">
        <v>2</v>
      </c>
      <c r="DV187" s="15" t="s">
        <v>1</v>
      </c>
      <c r="DW187" s="15" t="s">
        <v>1</v>
      </c>
      <c r="DX187" s="15" t="s">
        <v>1</v>
      </c>
    </row>
    <row r="188" spans="2:128" s="12" customFormat="1" hidden="1" x14ac:dyDescent="0.25">
      <c r="B188" s="12" t="s">
        <v>17</v>
      </c>
      <c r="DU188" s="14" t="s">
        <v>2</v>
      </c>
      <c r="DV188" s="15" t="s">
        <v>1</v>
      </c>
      <c r="DW188" s="15" t="s">
        <v>1</v>
      </c>
      <c r="DX188" s="15" t="s">
        <v>1</v>
      </c>
    </row>
    <row r="189" spans="2:128" s="12" customFormat="1" hidden="1" x14ac:dyDescent="0.25">
      <c r="B189" s="48" t="s">
        <v>90</v>
      </c>
      <c r="C189" s="12">
        <v>6806687.1899999995</v>
      </c>
      <c r="D189" s="12">
        <v>6954304.3599999994</v>
      </c>
      <c r="E189" s="12">
        <v>7104423.7300000004</v>
      </c>
      <c r="F189" s="12">
        <v>7270941.1799999997</v>
      </c>
      <c r="G189" s="12">
        <v>7448156.6300000008</v>
      </c>
      <c r="H189" s="12">
        <v>7629670.9399999995</v>
      </c>
      <c r="I189" s="12">
        <v>7819475.2400000002</v>
      </c>
      <c r="J189" s="12">
        <v>8016658.7499999991</v>
      </c>
      <c r="K189" s="12">
        <v>8221759.8300000001</v>
      </c>
      <c r="L189" s="12">
        <v>8431904.3500000015</v>
      </c>
      <c r="DU189" s="14" t="s">
        <v>2</v>
      </c>
      <c r="DV189" s="15" t="s">
        <v>1</v>
      </c>
      <c r="DW189" s="15" t="s">
        <v>1</v>
      </c>
      <c r="DX189" s="15" t="s">
        <v>1</v>
      </c>
    </row>
    <row r="190" spans="2:128" s="12" customFormat="1" hidden="1" x14ac:dyDescent="0.25">
      <c r="B190" s="48" t="s">
        <v>91</v>
      </c>
      <c r="C190" s="12">
        <v>6806687.1899999995</v>
      </c>
      <c r="D190" s="12">
        <v>6954304.3599999994</v>
      </c>
      <c r="E190" s="12">
        <v>7104423.7300000004</v>
      </c>
      <c r="F190" s="12">
        <v>7270941.1799999997</v>
      </c>
      <c r="G190" s="12">
        <v>7448156.6300000008</v>
      </c>
      <c r="H190" s="12">
        <v>7629670.9399999995</v>
      </c>
      <c r="I190" s="12">
        <v>7819475.2400000002</v>
      </c>
      <c r="J190" s="12">
        <v>8016658.7499999991</v>
      </c>
      <c r="K190" s="12">
        <v>8221759.8300000001</v>
      </c>
      <c r="L190" s="12">
        <v>8431904.3500000015</v>
      </c>
      <c r="DU190" s="14" t="s">
        <v>2</v>
      </c>
      <c r="DV190" s="15" t="s">
        <v>1</v>
      </c>
      <c r="DW190" s="15" t="s">
        <v>1</v>
      </c>
      <c r="DX190" s="15" t="s">
        <v>1</v>
      </c>
    </row>
    <row r="191" spans="2:128" s="12" customFormat="1" hidden="1" x14ac:dyDescent="0.25">
      <c r="B191" s="48" t="s">
        <v>62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DU191" s="14" t="s">
        <v>2</v>
      </c>
      <c r="DV191" s="15" t="s">
        <v>1</v>
      </c>
      <c r="DW191" s="15" t="s">
        <v>1</v>
      </c>
      <c r="DX191" s="15" t="s">
        <v>1</v>
      </c>
    </row>
    <row r="192" spans="2:128" s="12" customFormat="1" hidden="1" x14ac:dyDescent="0.25">
      <c r="B192" s="48" t="s">
        <v>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DU192" s="14" t="s">
        <v>2</v>
      </c>
      <c r="DV192" s="15" t="s">
        <v>1</v>
      </c>
      <c r="DW192" s="15" t="s">
        <v>1</v>
      </c>
      <c r="DX192" s="15" t="s">
        <v>1</v>
      </c>
    </row>
    <row r="193" spans="2:128" s="12" customFormat="1" hidden="1" x14ac:dyDescent="0.25">
      <c r="B193" s="48" t="s">
        <v>96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DU193" s="14" t="s">
        <v>2</v>
      </c>
      <c r="DV193" s="15" t="s">
        <v>1</v>
      </c>
      <c r="DW193" s="15" t="s">
        <v>1</v>
      </c>
      <c r="DX193" s="15" t="s">
        <v>1</v>
      </c>
    </row>
    <row r="194" spans="2:128" s="12" customFormat="1" hidden="1" x14ac:dyDescent="0.25">
      <c r="DU194" s="14" t="s">
        <v>2</v>
      </c>
      <c r="DV194" s="15" t="s">
        <v>1</v>
      </c>
      <c r="DW194" s="15" t="s">
        <v>1</v>
      </c>
      <c r="DX194" s="15" t="s">
        <v>1</v>
      </c>
    </row>
    <row r="195" spans="2:128" s="12" customFormat="1" hidden="1" x14ac:dyDescent="0.25">
      <c r="B195" s="12" t="s">
        <v>18</v>
      </c>
      <c r="DU195" s="14" t="s">
        <v>2</v>
      </c>
      <c r="DV195" s="15" t="s">
        <v>1</v>
      </c>
      <c r="DW195" s="15" t="s">
        <v>1</v>
      </c>
      <c r="DX195" s="15" t="s">
        <v>1</v>
      </c>
    </row>
    <row r="196" spans="2:128" s="12" customFormat="1" hidden="1" x14ac:dyDescent="0.25">
      <c r="B196" s="48" t="s">
        <v>90</v>
      </c>
      <c r="C196" s="12">
        <v>3587700</v>
      </c>
      <c r="D196" s="12">
        <v>2572000</v>
      </c>
      <c r="E196" s="12">
        <v>2572000</v>
      </c>
      <c r="F196" s="12">
        <v>2572000</v>
      </c>
      <c r="G196" s="12">
        <v>2572000</v>
      </c>
      <c r="H196" s="12">
        <v>2572000</v>
      </c>
      <c r="I196" s="12">
        <v>2572000</v>
      </c>
      <c r="J196" s="12">
        <v>2572000</v>
      </c>
      <c r="K196" s="12">
        <v>2572000</v>
      </c>
      <c r="L196" s="12">
        <v>2572000</v>
      </c>
      <c r="DU196" s="14" t="s">
        <v>2</v>
      </c>
      <c r="DV196" s="15" t="s">
        <v>1</v>
      </c>
      <c r="DW196" s="15" t="s">
        <v>1</v>
      </c>
      <c r="DX196" s="15" t="s">
        <v>1</v>
      </c>
    </row>
    <row r="197" spans="2:128" s="12" customFormat="1" hidden="1" x14ac:dyDescent="0.25">
      <c r="B197" s="48" t="s">
        <v>91</v>
      </c>
      <c r="C197" s="12">
        <v>2512700</v>
      </c>
      <c r="D197" s="12">
        <v>1272000</v>
      </c>
      <c r="E197" s="12">
        <v>1272000</v>
      </c>
      <c r="F197" s="12">
        <v>1272000</v>
      </c>
      <c r="G197" s="12">
        <v>1272000</v>
      </c>
      <c r="H197" s="12">
        <v>1272000</v>
      </c>
      <c r="I197" s="12">
        <v>1272000</v>
      </c>
      <c r="J197" s="12">
        <v>1272000</v>
      </c>
      <c r="K197" s="12">
        <v>1272000</v>
      </c>
      <c r="L197" s="12">
        <v>1272000</v>
      </c>
      <c r="DU197" s="14" t="s">
        <v>2</v>
      </c>
      <c r="DV197" s="15" t="s">
        <v>1</v>
      </c>
      <c r="DW197" s="15" t="s">
        <v>1</v>
      </c>
      <c r="DX197" s="15" t="s">
        <v>1</v>
      </c>
    </row>
    <row r="198" spans="2:128" s="12" customFormat="1" hidden="1" x14ac:dyDescent="0.25">
      <c r="B198" s="48" t="s">
        <v>62</v>
      </c>
      <c r="C198" s="32">
        <v>1075000</v>
      </c>
      <c r="D198" s="32">
        <v>1300000</v>
      </c>
      <c r="E198" s="32">
        <v>1300000</v>
      </c>
      <c r="F198" s="32">
        <v>1300000</v>
      </c>
      <c r="G198" s="32">
        <v>1300000</v>
      </c>
      <c r="H198" s="32">
        <v>1300000</v>
      </c>
      <c r="I198" s="32">
        <v>1300000</v>
      </c>
      <c r="J198" s="32">
        <v>1300000</v>
      </c>
      <c r="K198" s="32">
        <v>1300000</v>
      </c>
      <c r="L198" s="32">
        <v>1300000</v>
      </c>
      <c r="DU198" s="14" t="s">
        <v>2</v>
      </c>
      <c r="DV198" s="15" t="s">
        <v>1</v>
      </c>
      <c r="DW198" s="15" t="s">
        <v>1</v>
      </c>
      <c r="DX198" s="15" t="s">
        <v>1</v>
      </c>
    </row>
    <row r="199" spans="2:128" s="12" customFormat="1" hidden="1" x14ac:dyDescent="0.25">
      <c r="B199" s="48" t="s">
        <v>92</v>
      </c>
      <c r="C199" s="29">
        <v>1075000</v>
      </c>
      <c r="D199" s="29">
        <v>1300000</v>
      </c>
      <c r="E199" s="29">
        <v>1300000</v>
      </c>
      <c r="F199" s="29">
        <v>1300000</v>
      </c>
      <c r="G199" s="29">
        <v>1300000</v>
      </c>
      <c r="H199" s="29">
        <v>1300000</v>
      </c>
      <c r="I199" s="29">
        <v>1300000</v>
      </c>
      <c r="J199" s="29">
        <v>1300000</v>
      </c>
      <c r="K199" s="29">
        <v>1300000</v>
      </c>
      <c r="L199" s="29">
        <v>1300000</v>
      </c>
      <c r="DU199" s="14" t="s">
        <v>2</v>
      </c>
      <c r="DV199" s="15" t="s">
        <v>1</v>
      </c>
      <c r="DW199" s="15" t="s">
        <v>1</v>
      </c>
      <c r="DX199" s="15" t="s">
        <v>1</v>
      </c>
    </row>
    <row r="200" spans="2:128" s="12" customFormat="1" hidden="1" x14ac:dyDescent="0.25">
      <c r="B200" s="48" t="s">
        <v>93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DU200" s="14" t="s">
        <v>2</v>
      </c>
      <c r="DV200" s="15" t="s">
        <v>1</v>
      </c>
      <c r="DW200" s="15" t="s">
        <v>1</v>
      </c>
      <c r="DX200" s="15" t="s">
        <v>1</v>
      </c>
    </row>
    <row r="201" spans="2:128" s="12" customFormat="1" hidden="1" x14ac:dyDescent="0.25">
      <c r="B201" s="48" t="s">
        <v>94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DU201" s="14" t="s">
        <v>2</v>
      </c>
      <c r="DV201" s="15" t="s">
        <v>1</v>
      </c>
      <c r="DW201" s="15" t="s">
        <v>1</v>
      </c>
      <c r="DX201" s="15" t="s">
        <v>1</v>
      </c>
    </row>
    <row r="202" spans="2:128" s="12" customFormat="1" hidden="1" x14ac:dyDescent="0.25">
      <c r="B202" s="48" t="s">
        <v>95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DU202" s="14" t="s">
        <v>2</v>
      </c>
      <c r="DV202" s="15" t="s">
        <v>1</v>
      </c>
      <c r="DW202" s="15" t="s">
        <v>1</v>
      </c>
      <c r="DX202" s="15" t="s">
        <v>1</v>
      </c>
    </row>
    <row r="203" spans="2:128" s="12" customFormat="1" hidden="1" x14ac:dyDescent="0.25">
      <c r="B203" s="48" t="s">
        <v>100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DU203" s="14" t="s">
        <v>2</v>
      </c>
      <c r="DV203" s="15" t="s">
        <v>1</v>
      </c>
      <c r="DW203" s="15" t="s">
        <v>1</v>
      </c>
      <c r="DX203" s="15" t="s">
        <v>1</v>
      </c>
    </row>
    <row r="204" spans="2:128" s="12" customFormat="1" hidden="1" x14ac:dyDescent="0.25">
      <c r="B204" s="48" t="s">
        <v>96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DU204" s="14" t="s">
        <v>2</v>
      </c>
      <c r="DV204" s="15" t="s">
        <v>1</v>
      </c>
      <c r="DW204" s="15" t="s">
        <v>1</v>
      </c>
      <c r="DX204" s="15" t="s">
        <v>1</v>
      </c>
    </row>
    <row r="205" spans="2:128" s="12" customFormat="1" hidden="1" x14ac:dyDescent="0.25">
      <c r="DU205" s="14" t="s">
        <v>2</v>
      </c>
      <c r="DV205" s="15" t="s">
        <v>1</v>
      </c>
      <c r="DW205" s="15" t="s">
        <v>1</v>
      </c>
      <c r="DX205" s="15" t="s">
        <v>1</v>
      </c>
    </row>
    <row r="206" spans="2:128" s="12" customFormat="1" hidden="1" x14ac:dyDescent="0.25">
      <c r="B206" s="12" t="s">
        <v>19</v>
      </c>
      <c r="DU206" s="14" t="s">
        <v>2</v>
      </c>
      <c r="DV206" s="15" t="s">
        <v>1</v>
      </c>
      <c r="DW206" s="15" t="s">
        <v>1</v>
      </c>
      <c r="DX206" s="15" t="s">
        <v>1</v>
      </c>
    </row>
    <row r="207" spans="2:128" s="12" customFormat="1" hidden="1" x14ac:dyDescent="0.25">
      <c r="B207" s="48" t="s">
        <v>90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DU207" s="14" t="s">
        <v>2</v>
      </c>
      <c r="DV207" s="15" t="s">
        <v>1</v>
      </c>
      <c r="DW207" s="15" t="s">
        <v>1</v>
      </c>
      <c r="DX207" s="15" t="s">
        <v>1</v>
      </c>
    </row>
    <row r="208" spans="2:128" s="12" customFormat="1" hidden="1" x14ac:dyDescent="0.25">
      <c r="B208" s="48" t="s">
        <v>91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DU208" s="14" t="s">
        <v>2</v>
      </c>
      <c r="DV208" s="15" t="s">
        <v>1</v>
      </c>
      <c r="DW208" s="15" t="s">
        <v>1</v>
      </c>
      <c r="DX208" s="15" t="s">
        <v>1</v>
      </c>
    </row>
    <row r="209" spans="2:128 16377:16377" s="12" customFormat="1" hidden="1" x14ac:dyDescent="0.25">
      <c r="B209" s="48" t="s">
        <v>62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DU209" s="14" t="s">
        <v>2</v>
      </c>
      <c r="DV209" s="15" t="s">
        <v>1</v>
      </c>
      <c r="DW209" s="15" t="s">
        <v>1</v>
      </c>
      <c r="DX209" s="15" t="s">
        <v>1</v>
      </c>
    </row>
    <row r="210" spans="2:128 16377:16377" s="12" customFormat="1" hidden="1" x14ac:dyDescent="0.25">
      <c r="B210" s="48" t="s">
        <v>92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DU210" s="14" t="s">
        <v>2</v>
      </c>
      <c r="DV210" s="15" t="s">
        <v>1</v>
      </c>
      <c r="DW210" s="15" t="s">
        <v>1</v>
      </c>
      <c r="DX210" s="15" t="s">
        <v>1</v>
      </c>
    </row>
    <row r="211" spans="2:128 16377:16377" s="12" customFormat="1" hidden="1" x14ac:dyDescent="0.25">
      <c r="B211" s="48" t="s">
        <v>93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DU211" s="14" t="s">
        <v>2</v>
      </c>
      <c r="DV211" s="15" t="s">
        <v>1</v>
      </c>
      <c r="DW211" s="15" t="s">
        <v>1</v>
      </c>
      <c r="DX211" s="15" t="s">
        <v>1</v>
      </c>
    </row>
    <row r="212" spans="2:128 16377:16377" s="12" customFormat="1" hidden="1" x14ac:dyDescent="0.25">
      <c r="B212" s="48" t="s">
        <v>94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DU212" s="14" t="s">
        <v>2</v>
      </c>
      <c r="DV212" s="15" t="s">
        <v>1</v>
      </c>
      <c r="DW212" s="15" t="s">
        <v>1</v>
      </c>
      <c r="DX212" s="15" t="s">
        <v>1</v>
      </c>
    </row>
    <row r="213" spans="2:128 16377:16377" s="12" customFormat="1" hidden="1" x14ac:dyDescent="0.25">
      <c r="B213" s="48" t="s">
        <v>95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DU213" s="14" t="s">
        <v>2</v>
      </c>
      <c r="DV213" s="15" t="s">
        <v>1</v>
      </c>
      <c r="DW213" s="15" t="s">
        <v>1</v>
      </c>
      <c r="DX213" s="15" t="s">
        <v>1</v>
      </c>
    </row>
    <row r="214" spans="2:128 16377:16377" s="12" customFormat="1" hidden="1" x14ac:dyDescent="0.25">
      <c r="B214" s="48" t="s">
        <v>100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DU214" s="14" t="s">
        <v>2</v>
      </c>
      <c r="DV214" s="15" t="s">
        <v>1</v>
      </c>
      <c r="DW214" s="15" t="s">
        <v>1</v>
      </c>
      <c r="DX214" s="15" t="s">
        <v>1</v>
      </c>
    </row>
    <row r="215" spans="2:128 16377:16377" s="12" customFormat="1" hidden="1" x14ac:dyDescent="0.25">
      <c r="B215" s="48" t="s">
        <v>101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DU215" s="14" t="s">
        <v>2</v>
      </c>
      <c r="DV215" s="15" t="s">
        <v>1</v>
      </c>
      <c r="DW215" s="15" t="s">
        <v>1</v>
      </c>
      <c r="DX215" s="15" t="s">
        <v>1</v>
      </c>
      <c r="XEW215" s="29"/>
    </row>
    <row r="216" spans="2:128 16377:16377" s="12" customFormat="1" hidden="1" x14ac:dyDescent="0.25">
      <c r="B216" s="48" t="s">
        <v>96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DU216" s="14" t="s">
        <v>2</v>
      </c>
      <c r="DV216" s="15" t="s">
        <v>1</v>
      </c>
      <c r="DW216" s="15" t="s">
        <v>1</v>
      </c>
      <c r="DX216" s="15" t="s">
        <v>1</v>
      </c>
    </row>
    <row r="217" spans="2:128 16377:16377" s="12" customFormat="1" hidden="1" x14ac:dyDescent="0.25">
      <c r="B217" s="48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DU217" s="14" t="s">
        <v>2</v>
      </c>
      <c r="DV217" s="15" t="s">
        <v>1</v>
      </c>
      <c r="DW217" s="15" t="s">
        <v>1</v>
      </c>
      <c r="DX217" s="15" t="s">
        <v>1</v>
      </c>
    </row>
    <row r="218" spans="2:128 16377:16377" s="12" customFormat="1" hidden="1" x14ac:dyDescent="0.25">
      <c r="DU218" s="14" t="s">
        <v>2</v>
      </c>
      <c r="DV218" s="15" t="s">
        <v>1</v>
      </c>
      <c r="DW218" s="15" t="s">
        <v>1</v>
      </c>
      <c r="DX218" s="15" t="s">
        <v>1</v>
      </c>
    </row>
    <row r="219" spans="2:128 16377:16377" s="12" customFormat="1" hidden="1" x14ac:dyDescent="0.25">
      <c r="B219" s="12" t="s">
        <v>20</v>
      </c>
      <c r="DU219" s="14" t="s">
        <v>2</v>
      </c>
      <c r="DV219" s="15" t="s">
        <v>1</v>
      </c>
      <c r="DW219" s="15" t="s">
        <v>1</v>
      </c>
      <c r="DX219" s="15" t="s">
        <v>1</v>
      </c>
    </row>
    <row r="220" spans="2:128 16377:16377" s="12" customFormat="1" hidden="1" x14ac:dyDescent="0.25">
      <c r="B220" s="48" t="s">
        <v>90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DU220" s="14" t="s">
        <v>2</v>
      </c>
      <c r="DV220" s="15" t="s">
        <v>1</v>
      </c>
      <c r="DW220" s="15" t="s">
        <v>1</v>
      </c>
      <c r="DX220" s="15" t="s">
        <v>1</v>
      </c>
    </row>
    <row r="221" spans="2:128 16377:16377" s="12" customFormat="1" hidden="1" x14ac:dyDescent="0.25">
      <c r="B221" s="48" t="s">
        <v>91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DU221" s="14" t="s">
        <v>2</v>
      </c>
      <c r="DV221" s="15" t="s">
        <v>1</v>
      </c>
      <c r="DW221" s="15" t="s">
        <v>1</v>
      </c>
      <c r="DX221" s="15" t="s">
        <v>1</v>
      </c>
    </row>
    <row r="222" spans="2:128 16377:16377" s="12" customFormat="1" hidden="1" x14ac:dyDescent="0.25">
      <c r="B222" s="48" t="s">
        <v>62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DU222" s="14" t="s">
        <v>2</v>
      </c>
      <c r="DV222" s="15" t="s">
        <v>1</v>
      </c>
      <c r="DW222" s="15" t="s">
        <v>1</v>
      </c>
      <c r="DX222" s="15" t="s">
        <v>1</v>
      </c>
    </row>
    <row r="223" spans="2:128 16377:16377" s="12" customFormat="1" hidden="1" x14ac:dyDescent="0.25">
      <c r="DU223" s="14" t="s">
        <v>2</v>
      </c>
      <c r="DV223" s="15" t="s">
        <v>1</v>
      </c>
      <c r="DW223" s="15" t="s">
        <v>1</v>
      </c>
      <c r="DX223" s="15" t="s">
        <v>1</v>
      </c>
    </row>
    <row r="224" spans="2:128 16377:16377" s="12" customFormat="1" hidden="1" x14ac:dyDescent="0.25">
      <c r="DU224" s="14" t="s">
        <v>2</v>
      </c>
      <c r="DV224" s="15" t="s">
        <v>1</v>
      </c>
      <c r="DW224" s="15" t="s">
        <v>1</v>
      </c>
      <c r="DX224" s="15" t="s">
        <v>1</v>
      </c>
    </row>
    <row r="225" spans="2:128" s="12" customFormat="1" hidden="1" x14ac:dyDescent="0.25">
      <c r="B225" s="12" t="s">
        <v>27</v>
      </c>
      <c r="DU225" s="14" t="s">
        <v>2</v>
      </c>
      <c r="DV225" s="15" t="s">
        <v>1</v>
      </c>
      <c r="DW225" s="15" t="s">
        <v>1</v>
      </c>
      <c r="DX225" s="15" t="s">
        <v>1</v>
      </c>
    </row>
    <row r="226" spans="2:128" s="12" customFormat="1" hidden="1" x14ac:dyDescent="0.25">
      <c r="B226" s="48" t="s">
        <v>90</v>
      </c>
      <c r="C226" s="12">
        <v>18752826.09</v>
      </c>
      <c r="D226" s="12">
        <v>19773477.810000014</v>
      </c>
      <c r="E226" s="12">
        <v>21121719.100000001</v>
      </c>
      <c r="F226" s="12">
        <v>22032171.799999993</v>
      </c>
      <c r="G226" s="12">
        <v>22961379.900000002</v>
      </c>
      <c r="H226" s="12">
        <v>23911917.359999985</v>
      </c>
      <c r="I226" s="12">
        <v>24879571.390000001</v>
      </c>
      <c r="J226" s="12">
        <v>26024157.690000013</v>
      </c>
      <c r="K226" s="12">
        <v>27216786.159999985</v>
      </c>
      <c r="L226" s="12">
        <v>28443487.81999997</v>
      </c>
      <c r="DU226" s="14" t="s">
        <v>2</v>
      </c>
      <c r="DV226" s="15" t="s">
        <v>1</v>
      </c>
      <c r="DW226" s="15" t="s">
        <v>1</v>
      </c>
      <c r="DX226" s="15" t="s">
        <v>1</v>
      </c>
    </row>
    <row r="227" spans="2:128" s="12" customFormat="1" hidden="1" x14ac:dyDescent="0.25">
      <c r="B227" s="48" t="s">
        <v>91</v>
      </c>
      <c r="C227" s="12">
        <v>18752826.09</v>
      </c>
      <c r="D227" s="12">
        <v>19773477.810000014</v>
      </c>
      <c r="E227" s="12">
        <v>21121719.100000001</v>
      </c>
      <c r="F227" s="12">
        <v>22032171.799999993</v>
      </c>
      <c r="G227" s="12">
        <v>22961379.900000002</v>
      </c>
      <c r="H227" s="12">
        <v>23911917.359999985</v>
      </c>
      <c r="I227" s="12">
        <v>24879571.390000001</v>
      </c>
      <c r="J227" s="12">
        <v>26024157.690000013</v>
      </c>
      <c r="K227" s="12">
        <v>27216786.159999985</v>
      </c>
      <c r="L227" s="12">
        <v>28443487.81999997</v>
      </c>
      <c r="DU227" s="14" t="s">
        <v>2</v>
      </c>
      <c r="DV227" s="15" t="s">
        <v>1</v>
      </c>
      <c r="DW227" s="15" t="s">
        <v>1</v>
      </c>
      <c r="DX227" s="15" t="s">
        <v>1</v>
      </c>
    </row>
    <row r="228" spans="2:128" s="12" customFormat="1" hidden="1" x14ac:dyDescent="0.25">
      <c r="B228" s="48" t="s">
        <v>62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DU228" s="14" t="s">
        <v>2</v>
      </c>
      <c r="DV228" s="15" t="s">
        <v>1</v>
      </c>
      <c r="DW228" s="15" t="s">
        <v>1</v>
      </c>
      <c r="DX228" s="15" t="s">
        <v>1</v>
      </c>
    </row>
    <row r="229" spans="2:128" s="12" customFormat="1" hidden="1" x14ac:dyDescent="0.25">
      <c r="B229" s="48" t="s">
        <v>92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DU229" s="14" t="s">
        <v>2</v>
      </c>
      <c r="DV229" s="15" t="s">
        <v>1</v>
      </c>
      <c r="DW229" s="15" t="s">
        <v>1</v>
      </c>
      <c r="DX229" s="15" t="s">
        <v>1</v>
      </c>
    </row>
    <row r="230" spans="2:128" s="12" customFormat="1" hidden="1" x14ac:dyDescent="0.25">
      <c r="B230" s="48" t="s">
        <v>93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DU230" s="14" t="s">
        <v>2</v>
      </c>
      <c r="DV230" s="15" t="s">
        <v>1</v>
      </c>
      <c r="DW230" s="15" t="s">
        <v>1</v>
      </c>
      <c r="DX230" s="15" t="s">
        <v>1</v>
      </c>
    </row>
    <row r="231" spans="2:128" s="12" customFormat="1" hidden="1" x14ac:dyDescent="0.25">
      <c r="B231" s="48" t="s">
        <v>94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DU231" s="14" t="s">
        <v>2</v>
      </c>
      <c r="DV231" s="15" t="s">
        <v>1</v>
      </c>
      <c r="DW231" s="15" t="s">
        <v>1</v>
      </c>
      <c r="DX231" s="15" t="s">
        <v>1</v>
      </c>
    </row>
    <row r="232" spans="2:128" s="12" customFormat="1" hidden="1" x14ac:dyDescent="0.25">
      <c r="B232" s="48" t="s">
        <v>95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DU232" s="14" t="s">
        <v>2</v>
      </c>
      <c r="DV232" s="15" t="s">
        <v>1</v>
      </c>
      <c r="DW232" s="15" t="s">
        <v>1</v>
      </c>
      <c r="DX232" s="15" t="s">
        <v>1</v>
      </c>
    </row>
    <row r="233" spans="2:128" s="12" customFormat="1" hidden="1" x14ac:dyDescent="0.25">
      <c r="B233" s="48" t="s">
        <v>100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DU233" s="14" t="s">
        <v>2</v>
      </c>
      <c r="DV233" s="15" t="s">
        <v>1</v>
      </c>
      <c r="DW233" s="15" t="s">
        <v>1</v>
      </c>
      <c r="DX233" s="15" t="s">
        <v>1</v>
      </c>
    </row>
    <row r="234" spans="2:128" s="12" customFormat="1" hidden="1" x14ac:dyDescent="0.25">
      <c r="B234" s="48" t="s">
        <v>101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DU234" s="14" t="s">
        <v>2</v>
      </c>
      <c r="DV234" s="15" t="s">
        <v>1</v>
      </c>
      <c r="DW234" s="15" t="s">
        <v>1</v>
      </c>
      <c r="DX234" s="15" t="s">
        <v>1</v>
      </c>
    </row>
    <row r="235" spans="2:128" s="12" customFormat="1" hidden="1" x14ac:dyDescent="0.25">
      <c r="B235" s="48" t="s">
        <v>96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DU235" s="14" t="s">
        <v>2</v>
      </c>
      <c r="DV235" s="15" t="s">
        <v>1</v>
      </c>
      <c r="DW235" s="15" t="s">
        <v>1</v>
      </c>
      <c r="DX235" s="15" t="s">
        <v>1</v>
      </c>
    </row>
    <row r="236" spans="2:128" s="12" customFormat="1" hidden="1" x14ac:dyDescent="0.25">
      <c r="DU236" s="14" t="s">
        <v>2</v>
      </c>
      <c r="DV236" s="15" t="s">
        <v>1</v>
      </c>
      <c r="DW236" s="15" t="s">
        <v>1</v>
      </c>
      <c r="DX236" s="15" t="s">
        <v>1</v>
      </c>
    </row>
    <row r="237" spans="2:128" s="12" customFormat="1" hidden="1" x14ac:dyDescent="0.25">
      <c r="B237" s="12" t="s">
        <v>28</v>
      </c>
      <c r="DU237" s="14" t="s">
        <v>2</v>
      </c>
      <c r="DV237" s="15" t="s">
        <v>1</v>
      </c>
      <c r="DW237" s="15" t="s">
        <v>1</v>
      </c>
      <c r="DX237" s="15" t="s">
        <v>1</v>
      </c>
    </row>
    <row r="238" spans="2:128" s="12" customFormat="1" hidden="1" x14ac:dyDescent="0.25">
      <c r="B238" s="48" t="s">
        <v>90</v>
      </c>
      <c r="C238" s="12">
        <v>1160007.44</v>
      </c>
      <c r="D238" s="12">
        <v>1049301.48</v>
      </c>
      <c r="E238" s="12">
        <v>926361.74</v>
      </c>
      <c r="F238" s="12">
        <v>824536.14</v>
      </c>
      <c r="G238" s="12">
        <v>725980.86</v>
      </c>
      <c r="H238" s="12">
        <v>618232.4</v>
      </c>
      <c r="I238" s="12">
        <v>507701.72</v>
      </c>
      <c r="J238" s="12">
        <v>407046.91</v>
      </c>
      <c r="K238" s="12">
        <v>307397.33</v>
      </c>
      <c r="L238" s="12">
        <v>200651.54</v>
      </c>
      <c r="DU238" s="14" t="s">
        <v>2</v>
      </c>
      <c r="DV238" s="15" t="s">
        <v>1</v>
      </c>
      <c r="DW238" s="15" t="s">
        <v>1</v>
      </c>
      <c r="DX238" s="15" t="s">
        <v>1</v>
      </c>
    </row>
    <row r="239" spans="2:128" s="12" customFormat="1" hidden="1" x14ac:dyDescent="0.25">
      <c r="B239" s="48" t="s">
        <v>91</v>
      </c>
      <c r="C239" s="12">
        <v>1160007.21</v>
      </c>
      <c r="D239" s="12">
        <v>1049301.97</v>
      </c>
      <c r="E239" s="12">
        <v>926361.36</v>
      </c>
      <c r="F239" s="12">
        <v>824536.5</v>
      </c>
      <c r="G239" s="12">
        <v>725980.77</v>
      </c>
      <c r="H239" s="12">
        <v>618232.13</v>
      </c>
      <c r="I239" s="12">
        <v>507701.81</v>
      </c>
      <c r="J239" s="12">
        <v>407046.89</v>
      </c>
      <c r="K239" s="12">
        <v>307397.36</v>
      </c>
      <c r="L239" s="12">
        <v>200651.54</v>
      </c>
      <c r="DU239" s="14" t="s">
        <v>2</v>
      </c>
      <c r="DV239" s="15" t="s">
        <v>1</v>
      </c>
      <c r="DW239" s="15" t="s">
        <v>1</v>
      </c>
      <c r="DX239" s="15" t="s">
        <v>1</v>
      </c>
    </row>
    <row r="240" spans="2:128" s="12" customFormat="1" hidden="1" x14ac:dyDescent="0.25">
      <c r="B240" s="48" t="s">
        <v>62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DU240" s="14" t="s">
        <v>2</v>
      </c>
      <c r="DV240" s="15" t="s">
        <v>1</v>
      </c>
      <c r="DW240" s="15" t="s">
        <v>1</v>
      </c>
      <c r="DX240" s="15" t="s">
        <v>1</v>
      </c>
    </row>
    <row r="241" spans="1:128" s="12" customFormat="1" hidden="1" x14ac:dyDescent="0.25">
      <c r="B241" s="49" t="s">
        <v>92</v>
      </c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DU241" s="14" t="s">
        <v>2</v>
      </c>
      <c r="DV241" s="15" t="s">
        <v>1</v>
      </c>
      <c r="DW241" s="15" t="s">
        <v>1</v>
      </c>
      <c r="DX241" s="15" t="s">
        <v>1</v>
      </c>
    </row>
    <row r="242" spans="1:128" s="12" customFormat="1" hidden="1" x14ac:dyDescent="0.25">
      <c r="B242" s="49" t="s">
        <v>93</v>
      </c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DU242" s="14" t="s">
        <v>2</v>
      </c>
      <c r="DV242" s="15" t="s">
        <v>1</v>
      </c>
      <c r="DW242" s="15" t="s">
        <v>1</v>
      </c>
      <c r="DX242" s="15" t="s">
        <v>1</v>
      </c>
    </row>
    <row r="243" spans="1:128" s="12" customFormat="1" hidden="1" x14ac:dyDescent="0.25">
      <c r="B243" s="49" t="s">
        <v>94</v>
      </c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DU243" s="14" t="s">
        <v>2</v>
      </c>
      <c r="DV243" s="15" t="s">
        <v>1</v>
      </c>
      <c r="DW243" s="15" t="s">
        <v>1</v>
      </c>
      <c r="DX243" s="15" t="s">
        <v>1</v>
      </c>
    </row>
    <row r="244" spans="1:128" s="12" customFormat="1" hidden="1" x14ac:dyDescent="0.25">
      <c r="B244" s="48" t="s">
        <v>95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DU244" s="14" t="s">
        <v>2</v>
      </c>
      <c r="DV244" s="15" t="s">
        <v>1</v>
      </c>
      <c r="DW244" s="15" t="s">
        <v>1</v>
      </c>
      <c r="DX244" s="15" t="s">
        <v>1</v>
      </c>
    </row>
    <row r="245" spans="1:128" s="12" customFormat="1" hidden="1" x14ac:dyDescent="0.25">
      <c r="B245" s="49" t="s">
        <v>100</v>
      </c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DU245" s="14" t="s">
        <v>2</v>
      </c>
      <c r="DV245" s="15" t="s">
        <v>1</v>
      </c>
      <c r="DW245" s="15" t="s">
        <v>1</v>
      </c>
      <c r="DX245" s="15" t="s">
        <v>1</v>
      </c>
    </row>
    <row r="246" spans="1:128" s="12" customFormat="1" hidden="1" x14ac:dyDescent="0.25">
      <c r="B246" s="49" t="s">
        <v>101</v>
      </c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DU246" s="14" t="s">
        <v>2</v>
      </c>
      <c r="DV246" s="15" t="s">
        <v>1</v>
      </c>
      <c r="DW246" s="15" t="s">
        <v>1</v>
      </c>
      <c r="DX246" s="15" t="s">
        <v>1</v>
      </c>
    </row>
    <row r="247" spans="1:128" s="12" customFormat="1" hidden="1" x14ac:dyDescent="0.25">
      <c r="B247" s="48" t="s">
        <v>96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DU247" s="14" t="s">
        <v>2</v>
      </c>
      <c r="DV247" s="15" t="s">
        <v>1</v>
      </c>
      <c r="DW247" s="15" t="s">
        <v>1</v>
      </c>
      <c r="DX247" s="15" t="s">
        <v>1</v>
      </c>
    </row>
    <row r="248" spans="1:128" s="12" customFormat="1" hidden="1" x14ac:dyDescent="0.25">
      <c r="B248" s="48" t="s">
        <v>102</v>
      </c>
      <c r="C248" s="29">
        <v>-1155007.44</v>
      </c>
      <c r="D248" s="29">
        <v>-1044301.48</v>
      </c>
      <c r="E248" s="29">
        <v>-921361.74</v>
      </c>
      <c r="F248" s="29">
        <v>-819536.14</v>
      </c>
      <c r="G248" s="29">
        <v>-720980.86</v>
      </c>
      <c r="H248" s="29">
        <v>-613232.4</v>
      </c>
      <c r="I248" s="29">
        <v>-502701.72</v>
      </c>
      <c r="J248" s="29">
        <v>-402046.91</v>
      </c>
      <c r="K248" s="29">
        <v>-302397.33</v>
      </c>
      <c r="L248" s="29">
        <v>-195651.54</v>
      </c>
      <c r="DU248" s="14" t="s">
        <v>2</v>
      </c>
      <c r="DV248" s="15" t="s">
        <v>1</v>
      </c>
      <c r="DW248" s="15" t="s">
        <v>1</v>
      </c>
      <c r="DX248" s="15" t="s">
        <v>1</v>
      </c>
    </row>
    <row r="249" spans="1:128" s="12" customFormat="1" hidden="1" x14ac:dyDescent="0.25">
      <c r="A249" s="12" t="str">
        <f>'[1]Budget Summary 1'!D41</f>
        <v>Borrowing Costs - Interest on Loans (External)</v>
      </c>
      <c r="B249" s="48" t="s">
        <v>103</v>
      </c>
      <c r="C249" s="29">
        <v>1155007.21</v>
      </c>
      <c r="D249" s="29">
        <v>1044301.97</v>
      </c>
      <c r="E249" s="29">
        <v>921361.36</v>
      </c>
      <c r="F249" s="29">
        <v>819536.5</v>
      </c>
      <c r="G249" s="29">
        <v>720980.77</v>
      </c>
      <c r="H249" s="29">
        <v>613232.13</v>
      </c>
      <c r="I249" s="29">
        <v>502701.81</v>
      </c>
      <c r="J249" s="29">
        <v>402046.89</v>
      </c>
      <c r="K249" s="29">
        <v>302397.36</v>
      </c>
      <c r="L249" s="29">
        <v>195651.54</v>
      </c>
      <c r="DU249" s="14" t="s">
        <v>2</v>
      </c>
      <c r="DV249" s="15" t="s">
        <v>1</v>
      </c>
      <c r="DW249" s="15" t="s">
        <v>1</v>
      </c>
      <c r="DX249" s="15" t="s">
        <v>1</v>
      </c>
    </row>
    <row r="250" spans="1:128" s="12" customFormat="1" hidden="1" x14ac:dyDescent="0.25">
      <c r="B250" s="48" t="s">
        <v>62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DU250" s="14" t="s">
        <v>2</v>
      </c>
      <c r="DV250" s="15" t="s">
        <v>1</v>
      </c>
      <c r="DW250" s="15" t="s">
        <v>1</v>
      </c>
      <c r="DX250" s="15" t="s">
        <v>1</v>
      </c>
    </row>
    <row r="251" spans="1:128" s="12" customFormat="1" hidden="1" x14ac:dyDescent="0.25">
      <c r="B251" s="48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DU251" s="14" t="s">
        <v>2</v>
      </c>
      <c r="DV251" s="15" t="s">
        <v>1</v>
      </c>
      <c r="DW251" s="15" t="s">
        <v>1</v>
      </c>
      <c r="DX251" s="15" t="s">
        <v>1</v>
      </c>
    </row>
    <row r="252" spans="1:128" s="12" customFormat="1" hidden="1" x14ac:dyDescent="0.25">
      <c r="B252" s="48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DU252" s="14" t="s">
        <v>2</v>
      </c>
      <c r="DV252" s="15" t="s">
        <v>1</v>
      </c>
      <c r="DW252" s="15" t="s">
        <v>1</v>
      </c>
      <c r="DX252" s="15" t="s">
        <v>1</v>
      </c>
    </row>
    <row r="253" spans="1:128" s="12" customFormat="1" hidden="1" x14ac:dyDescent="0.25">
      <c r="DU253" s="14" t="s">
        <v>2</v>
      </c>
      <c r="DV253" s="15" t="s">
        <v>1</v>
      </c>
      <c r="DW253" s="15" t="s">
        <v>1</v>
      </c>
      <c r="DX253" s="15" t="s">
        <v>1</v>
      </c>
    </row>
    <row r="254" spans="1:128" s="12" customFormat="1" hidden="1" x14ac:dyDescent="0.25">
      <c r="B254" s="12" t="s">
        <v>29</v>
      </c>
      <c r="DU254" s="14" t="s">
        <v>2</v>
      </c>
      <c r="DV254" s="15" t="s">
        <v>1</v>
      </c>
      <c r="DW254" s="15" t="s">
        <v>1</v>
      </c>
      <c r="DX254" s="15" t="s">
        <v>1</v>
      </c>
    </row>
    <row r="255" spans="1:128" s="12" customFormat="1" hidden="1" x14ac:dyDescent="0.25">
      <c r="B255" s="48" t="s">
        <v>90</v>
      </c>
      <c r="C255" s="12">
        <v>15762536.030000001</v>
      </c>
      <c r="D255" s="12">
        <v>15241064.330000002</v>
      </c>
      <c r="E255" s="12">
        <v>16166612.769999992</v>
      </c>
      <c r="F255" s="12">
        <v>16838539.429999992</v>
      </c>
      <c r="G255" s="12">
        <v>17475285.519999988</v>
      </c>
      <c r="H255" s="12">
        <v>18224395.599999987</v>
      </c>
      <c r="I255" s="12">
        <v>18897764.649999991</v>
      </c>
      <c r="J255" s="12">
        <v>19725296.07</v>
      </c>
      <c r="K255" s="12">
        <v>20488200.530000005</v>
      </c>
      <c r="L255" s="12">
        <v>21367027.399999984</v>
      </c>
      <c r="DU255" s="14" t="s">
        <v>2</v>
      </c>
      <c r="DV255" s="15" t="s">
        <v>1</v>
      </c>
      <c r="DW255" s="15" t="s">
        <v>1</v>
      </c>
      <c r="DX255" s="15" t="s">
        <v>1</v>
      </c>
    </row>
    <row r="256" spans="1:128" s="12" customFormat="1" hidden="1" x14ac:dyDescent="0.25">
      <c r="B256" s="48" t="s">
        <v>91</v>
      </c>
      <c r="C256" s="12">
        <v>16588846.02</v>
      </c>
      <c r="D256" s="12">
        <v>15841635.900000002</v>
      </c>
      <c r="E256" s="12">
        <v>16418703.309999991</v>
      </c>
      <c r="F256" s="12">
        <v>17096631.179999992</v>
      </c>
      <c r="G256" s="12">
        <v>17729857.659999989</v>
      </c>
      <c r="H256" s="12">
        <v>18484322.409999985</v>
      </c>
      <c r="I256" s="12">
        <v>19174404.579999994</v>
      </c>
      <c r="J256" s="12">
        <v>19998331.550000004</v>
      </c>
      <c r="K256" s="12">
        <v>20757177.090000004</v>
      </c>
      <c r="L256" s="12">
        <v>21657121.579999976</v>
      </c>
      <c r="DU256" s="14" t="s">
        <v>2</v>
      </c>
      <c r="DV256" s="15" t="s">
        <v>1</v>
      </c>
      <c r="DW256" s="15" t="s">
        <v>1</v>
      </c>
      <c r="DX256" s="15" t="s">
        <v>1</v>
      </c>
    </row>
    <row r="257" spans="2:128" s="12" customFormat="1" hidden="1" x14ac:dyDescent="0.25">
      <c r="B257" s="48" t="s">
        <v>62</v>
      </c>
      <c r="C257" s="32">
        <v>-826310</v>
      </c>
      <c r="D257" s="32">
        <v>-600572</v>
      </c>
      <c r="E257" s="32">
        <v>-252091</v>
      </c>
      <c r="F257" s="32">
        <v>-258092</v>
      </c>
      <c r="G257" s="32">
        <v>-254572</v>
      </c>
      <c r="H257" s="32">
        <v>-259927</v>
      </c>
      <c r="I257" s="32">
        <v>-276640</v>
      </c>
      <c r="J257" s="32">
        <v>-273035</v>
      </c>
      <c r="K257" s="32">
        <v>-268977</v>
      </c>
      <c r="L257" s="32">
        <v>-290094</v>
      </c>
      <c r="DU257" s="14" t="s">
        <v>2</v>
      </c>
      <c r="DV257" s="15" t="s">
        <v>1</v>
      </c>
      <c r="DW257" s="15" t="s">
        <v>1</v>
      </c>
      <c r="DX257" s="15" t="s">
        <v>1</v>
      </c>
    </row>
    <row r="258" spans="2:128" s="12" customFormat="1" hidden="1" x14ac:dyDescent="0.25">
      <c r="B258" s="48" t="s">
        <v>92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DU258" s="14" t="s">
        <v>2</v>
      </c>
      <c r="DV258" s="15" t="s">
        <v>1</v>
      </c>
      <c r="DW258" s="15" t="s">
        <v>1</v>
      </c>
      <c r="DX258" s="15" t="s">
        <v>1</v>
      </c>
    </row>
    <row r="259" spans="2:128" s="12" customFormat="1" hidden="1" x14ac:dyDescent="0.25">
      <c r="B259" s="48" t="s">
        <v>93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DU259" s="14" t="s">
        <v>2</v>
      </c>
      <c r="DV259" s="15" t="s">
        <v>1</v>
      </c>
      <c r="DW259" s="15" t="s">
        <v>1</v>
      </c>
      <c r="DX259" s="15" t="s">
        <v>1</v>
      </c>
    </row>
    <row r="260" spans="2:128" s="12" customFormat="1" hidden="1" x14ac:dyDescent="0.25">
      <c r="B260" s="48" t="s">
        <v>94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DU260" s="14" t="s">
        <v>2</v>
      </c>
      <c r="DV260" s="15" t="s">
        <v>1</v>
      </c>
      <c r="DW260" s="15" t="s">
        <v>1</v>
      </c>
      <c r="DX260" s="15" t="s">
        <v>1</v>
      </c>
    </row>
    <row r="261" spans="2:128" s="12" customFormat="1" hidden="1" x14ac:dyDescent="0.25">
      <c r="B261" s="48" t="s">
        <v>95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DU261" s="14" t="s">
        <v>2</v>
      </c>
      <c r="DV261" s="15" t="s">
        <v>1</v>
      </c>
      <c r="DW261" s="15" t="s">
        <v>1</v>
      </c>
      <c r="DX261" s="15" t="s">
        <v>1</v>
      </c>
    </row>
    <row r="262" spans="2:128" s="12" customFormat="1" hidden="1" x14ac:dyDescent="0.25">
      <c r="B262" s="48" t="s">
        <v>100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DU262" s="14" t="s">
        <v>2</v>
      </c>
      <c r="DV262" s="15" t="s">
        <v>1</v>
      </c>
      <c r="DW262" s="15" t="s">
        <v>1</v>
      </c>
      <c r="DX262" s="15" t="s">
        <v>1</v>
      </c>
    </row>
    <row r="263" spans="2:128" s="12" customFormat="1" hidden="1" x14ac:dyDescent="0.25">
      <c r="B263" s="48" t="s">
        <v>101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DU263" s="14" t="s">
        <v>2</v>
      </c>
      <c r="DV263" s="15" t="s">
        <v>1</v>
      </c>
      <c r="DW263" s="15" t="s">
        <v>1</v>
      </c>
      <c r="DX263" s="15" t="s">
        <v>1</v>
      </c>
    </row>
    <row r="264" spans="2:128" s="12" customFormat="1" hidden="1" x14ac:dyDescent="0.25">
      <c r="B264" s="48" t="s">
        <v>104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DU264" s="14" t="s">
        <v>2</v>
      </c>
      <c r="DV264" s="15" t="s">
        <v>1</v>
      </c>
      <c r="DW264" s="15" t="s">
        <v>1</v>
      </c>
      <c r="DX264" s="15" t="s">
        <v>1</v>
      </c>
    </row>
    <row r="265" spans="2:128" s="12" customFormat="1" hidden="1" x14ac:dyDescent="0.25">
      <c r="B265" s="48" t="s">
        <v>105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DU265" s="14" t="s">
        <v>2</v>
      </c>
      <c r="DV265" s="15" t="s">
        <v>1</v>
      </c>
      <c r="DW265" s="15" t="s">
        <v>1</v>
      </c>
      <c r="DX265" s="15" t="s">
        <v>1</v>
      </c>
    </row>
    <row r="266" spans="2:128" s="12" customFormat="1" hidden="1" x14ac:dyDescent="0.25">
      <c r="B266" s="48" t="s">
        <v>106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DU266" s="14" t="s">
        <v>2</v>
      </c>
      <c r="DV266" s="15" t="s">
        <v>1</v>
      </c>
      <c r="DW266" s="15" t="s">
        <v>1</v>
      </c>
      <c r="DX266" s="15" t="s">
        <v>1</v>
      </c>
    </row>
    <row r="267" spans="2:128" s="12" customFormat="1" hidden="1" x14ac:dyDescent="0.25">
      <c r="B267" s="48" t="s">
        <v>107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DU267" s="14" t="s">
        <v>2</v>
      </c>
      <c r="DV267" s="15" t="s">
        <v>1</v>
      </c>
      <c r="DW267" s="15" t="s">
        <v>1</v>
      </c>
      <c r="DX267" s="15" t="s">
        <v>1</v>
      </c>
    </row>
    <row r="268" spans="2:128" s="12" customFormat="1" hidden="1" x14ac:dyDescent="0.25">
      <c r="B268" s="48" t="s">
        <v>108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DU268" s="14" t="s">
        <v>2</v>
      </c>
      <c r="DV268" s="15" t="s">
        <v>1</v>
      </c>
      <c r="DW268" s="15" t="s">
        <v>1</v>
      </c>
      <c r="DX268" s="15" t="s">
        <v>1</v>
      </c>
    </row>
    <row r="269" spans="2:128" s="12" customFormat="1" hidden="1" x14ac:dyDescent="0.25">
      <c r="B269" s="48" t="s">
        <v>109</v>
      </c>
      <c r="C269" s="29">
        <v>-826309.98999999836</v>
      </c>
      <c r="D269" s="29">
        <v>-600571.5700000003</v>
      </c>
      <c r="E269" s="29">
        <v>-252090.54000000004</v>
      </c>
      <c r="F269" s="29">
        <v>-258091.75000000186</v>
      </c>
      <c r="G269" s="29">
        <v>-254572.13999999966</v>
      </c>
      <c r="H269" s="29">
        <v>-259926.80999999773</v>
      </c>
      <c r="I269" s="29">
        <v>-276639.93000000343</v>
      </c>
      <c r="J269" s="29">
        <v>-273035.48000000603</v>
      </c>
      <c r="K269" s="29">
        <v>-268976.55999999866</v>
      </c>
      <c r="L269" s="29">
        <v>-290094.17999999411</v>
      </c>
      <c r="DU269" s="14" t="s">
        <v>2</v>
      </c>
      <c r="DV269" s="15" t="s">
        <v>1</v>
      </c>
      <c r="DW269" s="15" t="s">
        <v>1</v>
      </c>
      <c r="DX269" s="15" t="s">
        <v>1</v>
      </c>
    </row>
    <row r="270" spans="2:128" s="12" customFormat="1" hidden="1" x14ac:dyDescent="0.25">
      <c r="B270" s="48" t="s">
        <v>96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DU270" s="14" t="s">
        <v>2</v>
      </c>
      <c r="DV270" s="15" t="s">
        <v>1</v>
      </c>
      <c r="DW270" s="15" t="s">
        <v>1</v>
      </c>
      <c r="DX270" s="15" t="s">
        <v>1</v>
      </c>
    </row>
    <row r="271" spans="2:128" s="12" customFormat="1" hidden="1" x14ac:dyDescent="0.25">
      <c r="DU271" s="14" t="s">
        <v>2</v>
      </c>
      <c r="DV271" s="15" t="s">
        <v>1</v>
      </c>
      <c r="DW271" s="15" t="s">
        <v>1</v>
      </c>
      <c r="DX271" s="15" t="s">
        <v>1</v>
      </c>
    </row>
    <row r="272" spans="2:128" s="12" customFormat="1" hidden="1" x14ac:dyDescent="0.25">
      <c r="B272" s="12" t="s">
        <v>30</v>
      </c>
      <c r="DU272" s="14" t="s">
        <v>2</v>
      </c>
      <c r="DV272" s="15" t="s">
        <v>1</v>
      </c>
      <c r="DW272" s="15" t="s">
        <v>1</v>
      </c>
      <c r="DX272" s="15" t="s">
        <v>1</v>
      </c>
    </row>
    <row r="273" spans="2:128" s="12" customFormat="1" hidden="1" x14ac:dyDescent="0.25">
      <c r="B273" s="48" t="s">
        <v>90</v>
      </c>
      <c r="C273" s="12">
        <v>9900000</v>
      </c>
      <c r="D273" s="12">
        <v>9897274</v>
      </c>
      <c r="E273" s="12">
        <v>9897274</v>
      </c>
      <c r="F273" s="12">
        <v>9897274</v>
      </c>
      <c r="G273" s="12">
        <v>9897274</v>
      </c>
      <c r="H273" s="12">
        <v>9897274</v>
      </c>
      <c r="I273" s="12">
        <v>9897274</v>
      </c>
      <c r="J273" s="12">
        <v>9897274</v>
      </c>
      <c r="K273" s="12">
        <v>9897274</v>
      </c>
      <c r="L273" s="12">
        <v>9897274</v>
      </c>
      <c r="DU273" s="14" t="s">
        <v>2</v>
      </c>
      <c r="DV273" s="15" t="s">
        <v>1</v>
      </c>
      <c r="DW273" s="15" t="s">
        <v>1</v>
      </c>
      <c r="DX273" s="15" t="s">
        <v>1</v>
      </c>
    </row>
    <row r="274" spans="2:128" s="12" customFormat="1" hidden="1" x14ac:dyDescent="0.25">
      <c r="B274" s="48" t="s">
        <v>91</v>
      </c>
      <c r="C274" s="12">
        <v>9900000</v>
      </c>
      <c r="D274" s="12">
        <v>9897274</v>
      </c>
      <c r="E274" s="12">
        <v>9897274</v>
      </c>
      <c r="F274" s="12">
        <v>9897274</v>
      </c>
      <c r="G274" s="12">
        <v>9897274</v>
      </c>
      <c r="H274" s="12">
        <v>9897274</v>
      </c>
      <c r="I274" s="12">
        <v>9897274</v>
      </c>
      <c r="J274" s="12">
        <v>9897274</v>
      </c>
      <c r="K274" s="12">
        <v>9897274</v>
      </c>
      <c r="L274" s="12">
        <v>9897274</v>
      </c>
      <c r="DU274" s="14" t="s">
        <v>2</v>
      </c>
      <c r="DV274" s="15" t="s">
        <v>1</v>
      </c>
      <c r="DW274" s="15" t="s">
        <v>1</v>
      </c>
      <c r="DX274" s="15" t="s">
        <v>1</v>
      </c>
    </row>
    <row r="275" spans="2:128" s="12" customFormat="1" hidden="1" x14ac:dyDescent="0.25">
      <c r="B275" s="48" t="s">
        <v>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DU275" s="14" t="s">
        <v>2</v>
      </c>
      <c r="DV275" s="15" t="s">
        <v>1</v>
      </c>
      <c r="DW275" s="15" t="s">
        <v>1</v>
      </c>
      <c r="DX275" s="15" t="s">
        <v>1</v>
      </c>
    </row>
    <row r="276" spans="2:128" s="12" customFormat="1" hidden="1" x14ac:dyDescent="0.25">
      <c r="B276" s="48" t="s">
        <v>92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DU276" s="14" t="s">
        <v>2</v>
      </c>
      <c r="DV276" s="15" t="s">
        <v>1</v>
      </c>
      <c r="DW276" s="15" t="s">
        <v>1</v>
      </c>
      <c r="DX276" s="15" t="s">
        <v>1</v>
      </c>
    </row>
    <row r="277" spans="2:128" s="12" customFormat="1" hidden="1" x14ac:dyDescent="0.25">
      <c r="B277" s="48" t="s">
        <v>93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DU277" s="14" t="s">
        <v>2</v>
      </c>
      <c r="DV277" s="15" t="s">
        <v>1</v>
      </c>
      <c r="DW277" s="15" t="s">
        <v>1</v>
      </c>
      <c r="DX277" s="15" t="s">
        <v>1</v>
      </c>
    </row>
    <row r="278" spans="2:128" s="12" customFormat="1" hidden="1" x14ac:dyDescent="0.25">
      <c r="B278" s="48" t="s">
        <v>94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DU278" s="14" t="s">
        <v>2</v>
      </c>
      <c r="DV278" s="15" t="s">
        <v>1</v>
      </c>
      <c r="DW278" s="15" t="s">
        <v>1</v>
      </c>
      <c r="DX278" s="15" t="s">
        <v>1</v>
      </c>
    </row>
    <row r="279" spans="2:128" s="12" customFormat="1" hidden="1" x14ac:dyDescent="0.25">
      <c r="B279" s="48" t="s">
        <v>95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DU279" s="14" t="s">
        <v>2</v>
      </c>
      <c r="DV279" s="15" t="s">
        <v>1</v>
      </c>
      <c r="DW279" s="15" t="s">
        <v>1</v>
      </c>
      <c r="DX279" s="15" t="s">
        <v>1</v>
      </c>
    </row>
    <row r="280" spans="2:128" s="12" customFormat="1" hidden="1" x14ac:dyDescent="0.25">
      <c r="B280" s="48" t="s">
        <v>100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DU280" s="14" t="s">
        <v>2</v>
      </c>
      <c r="DV280" s="15" t="s">
        <v>1</v>
      </c>
      <c r="DW280" s="15" t="s">
        <v>1</v>
      </c>
      <c r="DX280" s="15" t="s">
        <v>1</v>
      </c>
    </row>
    <row r="281" spans="2:128" s="12" customFormat="1" hidden="1" x14ac:dyDescent="0.25">
      <c r="B281" s="48" t="s">
        <v>96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DU281" s="14" t="s">
        <v>2</v>
      </c>
      <c r="DV281" s="15" t="s">
        <v>1</v>
      </c>
      <c r="DW281" s="15" t="s">
        <v>1</v>
      </c>
      <c r="DX281" s="15" t="s">
        <v>1</v>
      </c>
    </row>
    <row r="282" spans="2:128" s="12" customFormat="1" hidden="1" x14ac:dyDescent="0.25">
      <c r="DU282" s="14" t="s">
        <v>2</v>
      </c>
      <c r="DV282" s="15" t="s">
        <v>1</v>
      </c>
      <c r="DW282" s="15" t="s">
        <v>1</v>
      </c>
      <c r="DX282" s="15" t="s">
        <v>1</v>
      </c>
    </row>
    <row r="283" spans="2:128" s="12" customFormat="1" hidden="1" x14ac:dyDescent="0.25">
      <c r="B283" s="12" t="s">
        <v>31</v>
      </c>
      <c r="DU283" s="14" t="s">
        <v>2</v>
      </c>
      <c r="DV283" s="15" t="s">
        <v>1</v>
      </c>
      <c r="DW283" s="15" t="s">
        <v>1</v>
      </c>
      <c r="DX283" s="15" t="s">
        <v>1</v>
      </c>
    </row>
    <row r="284" spans="2:128" s="12" customFormat="1" hidden="1" x14ac:dyDescent="0.25">
      <c r="B284" s="48" t="s">
        <v>90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DU284" s="14" t="s">
        <v>2</v>
      </c>
      <c r="DV284" s="15" t="s">
        <v>1</v>
      </c>
      <c r="DW284" s="15" t="s">
        <v>1</v>
      </c>
      <c r="DX284" s="15" t="s">
        <v>1</v>
      </c>
    </row>
    <row r="285" spans="2:128" s="12" customFormat="1" hidden="1" x14ac:dyDescent="0.25">
      <c r="B285" s="48" t="s">
        <v>91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DU285" s="14" t="s">
        <v>2</v>
      </c>
      <c r="DV285" s="15" t="s">
        <v>1</v>
      </c>
      <c r="DW285" s="15" t="s">
        <v>1</v>
      </c>
      <c r="DX285" s="15" t="s">
        <v>1</v>
      </c>
    </row>
    <row r="286" spans="2:128" s="12" customFormat="1" hidden="1" x14ac:dyDescent="0.25">
      <c r="B286" s="48" t="s">
        <v>62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DU286" s="14" t="s">
        <v>2</v>
      </c>
      <c r="DV286" s="15" t="s">
        <v>1</v>
      </c>
      <c r="DW286" s="15" t="s">
        <v>1</v>
      </c>
      <c r="DX286" s="15" t="s">
        <v>1</v>
      </c>
    </row>
    <row r="287" spans="2:128" s="12" customFormat="1" hidden="1" x14ac:dyDescent="0.25">
      <c r="DU287" s="14" t="s">
        <v>2</v>
      </c>
      <c r="DV287" s="15" t="s">
        <v>1</v>
      </c>
      <c r="DW287" s="15" t="s">
        <v>1</v>
      </c>
      <c r="DX287" s="15" t="s">
        <v>1</v>
      </c>
    </row>
    <row r="288" spans="2:128" s="12" customFormat="1" hidden="1" x14ac:dyDescent="0.25">
      <c r="B288" s="12" t="s">
        <v>32</v>
      </c>
      <c r="DU288" s="14" t="s">
        <v>2</v>
      </c>
      <c r="DV288" s="15" t="s">
        <v>1</v>
      </c>
      <c r="DW288" s="15" t="s">
        <v>1</v>
      </c>
      <c r="DX288" s="15" t="s">
        <v>1</v>
      </c>
    </row>
    <row r="289" spans="2:128" s="12" customFormat="1" hidden="1" x14ac:dyDescent="0.25">
      <c r="B289" s="48" t="s">
        <v>90</v>
      </c>
      <c r="C289" s="12">
        <v>4670880.0999999996</v>
      </c>
      <c r="D289" s="12">
        <v>4940023.5500000007</v>
      </c>
      <c r="E289" s="12">
        <v>5490034.2500000037</v>
      </c>
      <c r="F289" s="12">
        <v>5540593.4700000007</v>
      </c>
      <c r="G289" s="12">
        <v>5873386.7699999977</v>
      </c>
      <c r="H289" s="12">
        <v>6230253.209999999</v>
      </c>
      <c r="I289" s="12">
        <v>6913200.8899999969</v>
      </c>
      <c r="J289" s="12">
        <v>7024423.5700000022</v>
      </c>
      <c r="K289" s="12">
        <v>7466318.2699999986</v>
      </c>
      <c r="L289" s="12">
        <v>7941505.6699999981</v>
      </c>
      <c r="DU289" s="14" t="s">
        <v>2</v>
      </c>
      <c r="DV289" s="15" t="s">
        <v>1</v>
      </c>
      <c r="DW289" s="15" t="s">
        <v>1</v>
      </c>
      <c r="DX289" s="15" t="s">
        <v>1</v>
      </c>
    </row>
    <row r="290" spans="2:128" s="12" customFormat="1" hidden="1" x14ac:dyDescent="0.25">
      <c r="B290" s="48" t="s">
        <v>91</v>
      </c>
      <c r="C290" s="12">
        <v>4670880.0999999996</v>
      </c>
      <c r="D290" s="12">
        <v>4940023.5500000007</v>
      </c>
      <c r="E290" s="12">
        <v>5490034.2500000037</v>
      </c>
      <c r="F290" s="12">
        <v>5540593.4700000007</v>
      </c>
      <c r="G290" s="12">
        <v>5873386.7699999977</v>
      </c>
      <c r="H290" s="12">
        <v>6230253.209999999</v>
      </c>
      <c r="I290" s="12">
        <v>6913200.8899999969</v>
      </c>
      <c r="J290" s="12">
        <v>7024423.5700000022</v>
      </c>
      <c r="K290" s="12">
        <v>7466318.2699999986</v>
      </c>
      <c r="L290" s="12">
        <v>7941505.6699999981</v>
      </c>
      <c r="DU290" s="14" t="s">
        <v>2</v>
      </c>
      <c r="DV290" s="15" t="s">
        <v>1</v>
      </c>
      <c r="DW290" s="15" t="s">
        <v>1</v>
      </c>
      <c r="DX290" s="15" t="s">
        <v>1</v>
      </c>
    </row>
    <row r="291" spans="2:128" s="12" customFormat="1" hidden="1" x14ac:dyDescent="0.25">
      <c r="B291" s="48" t="s">
        <v>62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DU291" s="14" t="s">
        <v>2</v>
      </c>
      <c r="DV291" s="15" t="s">
        <v>1</v>
      </c>
      <c r="DW291" s="15" t="s">
        <v>1</v>
      </c>
      <c r="DX291" s="15" t="s">
        <v>1</v>
      </c>
    </row>
    <row r="292" spans="2:128" s="12" customFormat="1" hidden="1" x14ac:dyDescent="0.25">
      <c r="B292" s="48" t="s">
        <v>92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DU292" s="14" t="s">
        <v>2</v>
      </c>
      <c r="DV292" s="15" t="s">
        <v>1</v>
      </c>
      <c r="DW292" s="15" t="s">
        <v>1</v>
      </c>
      <c r="DX292" s="15" t="s">
        <v>1</v>
      </c>
    </row>
    <row r="293" spans="2:128" s="12" customFormat="1" hidden="1" x14ac:dyDescent="0.25">
      <c r="B293" s="48" t="s">
        <v>93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DU293" s="14" t="s">
        <v>2</v>
      </c>
      <c r="DV293" s="15" t="s">
        <v>1</v>
      </c>
      <c r="DW293" s="15" t="s">
        <v>1</v>
      </c>
      <c r="DX293" s="15" t="s">
        <v>1</v>
      </c>
    </row>
    <row r="294" spans="2:128" s="12" customFormat="1" hidden="1" x14ac:dyDescent="0.25">
      <c r="B294" s="48" t="s">
        <v>94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DU294" s="14" t="s">
        <v>2</v>
      </c>
      <c r="DV294" s="15" t="s">
        <v>1</v>
      </c>
      <c r="DW294" s="15" t="s">
        <v>1</v>
      </c>
      <c r="DX294" s="15" t="s">
        <v>1</v>
      </c>
    </row>
    <row r="295" spans="2:128" s="12" customFormat="1" hidden="1" x14ac:dyDescent="0.25">
      <c r="B295" s="48" t="s">
        <v>95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DU295" s="14" t="s">
        <v>2</v>
      </c>
      <c r="DV295" s="15" t="s">
        <v>1</v>
      </c>
      <c r="DW295" s="15" t="s">
        <v>1</v>
      </c>
      <c r="DX295" s="15" t="s">
        <v>1</v>
      </c>
    </row>
    <row r="296" spans="2:128" s="12" customFormat="1" hidden="1" x14ac:dyDescent="0.25">
      <c r="B296" s="48" t="s">
        <v>100</v>
      </c>
      <c r="C296" s="29">
        <v>0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DU296" s="14" t="s">
        <v>2</v>
      </c>
      <c r="DV296" s="15" t="s">
        <v>1</v>
      </c>
      <c r="DW296" s="15" t="s">
        <v>1</v>
      </c>
      <c r="DX296" s="15" t="s">
        <v>1</v>
      </c>
    </row>
    <row r="297" spans="2:128" s="12" customFormat="1" hidden="1" x14ac:dyDescent="0.25">
      <c r="B297" s="48" t="s">
        <v>101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DU297" s="14" t="s">
        <v>2</v>
      </c>
      <c r="DV297" s="15" t="s">
        <v>1</v>
      </c>
      <c r="DW297" s="15" t="s">
        <v>1</v>
      </c>
      <c r="DX297" s="15" t="s">
        <v>1</v>
      </c>
    </row>
    <row r="298" spans="2:128" s="12" customFormat="1" hidden="1" x14ac:dyDescent="0.25">
      <c r="B298" s="48" t="s">
        <v>96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DU298" s="14" t="s">
        <v>2</v>
      </c>
      <c r="DV298" s="15" t="s">
        <v>1</v>
      </c>
      <c r="DW298" s="15" t="s">
        <v>1</v>
      </c>
      <c r="DX298" s="15" t="s">
        <v>1</v>
      </c>
    </row>
    <row r="299" spans="2:128" s="12" customFormat="1" hidden="1" x14ac:dyDescent="0.25">
      <c r="DU299" s="14" t="s">
        <v>2</v>
      </c>
      <c r="DV299" s="15" t="s">
        <v>1</v>
      </c>
      <c r="DW299" s="15" t="s">
        <v>1</v>
      </c>
      <c r="DX299" s="15" t="s">
        <v>1</v>
      </c>
    </row>
    <row r="300" spans="2:128" s="12" customFormat="1" hidden="1" x14ac:dyDescent="0.25">
      <c r="B300" s="12" t="s">
        <v>33</v>
      </c>
      <c r="DU300" s="14" t="s">
        <v>2</v>
      </c>
      <c r="DV300" s="15" t="s">
        <v>1</v>
      </c>
      <c r="DW300" s="15" t="s">
        <v>1</v>
      </c>
      <c r="DX300" s="15" t="s">
        <v>1</v>
      </c>
    </row>
    <row r="301" spans="2:128" s="12" customFormat="1" hidden="1" x14ac:dyDescent="0.25">
      <c r="B301" s="48" t="s">
        <v>90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DU301" s="14" t="s">
        <v>2</v>
      </c>
      <c r="DV301" s="15" t="s">
        <v>1</v>
      </c>
      <c r="DW301" s="15" t="s">
        <v>1</v>
      </c>
      <c r="DX301" s="15" t="s">
        <v>1</v>
      </c>
    </row>
    <row r="302" spans="2:128" s="12" customFormat="1" hidden="1" x14ac:dyDescent="0.25">
      <c r="B302" s="48" t="s">
        <v>91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DU302" s="14" t="s">
        <v>2</v>
      </c>
      <c r="DV302" s="15" t="s">
        <v>1</v>
      </c>
      <c r="DW302" s="15" t="s">
        <v>1</v>
      </c>
      <c r="DX302" s="15" t="s">
        <v>1</v>
      </c>
    </row>
    <row r="303" spans="2:128" s="12" customFormat="1" hidden="1" x14ac:dyDescent="0.25">
      <c r="B303" s="48" t="s">
        <v>62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DU303" s="14" t="s">
        <v>2</v>
      </c>
      <c r="DV303" s="15" t="s">
        <v>1</v>
      </c>
      <c r="DW303" s="15" t="s">
        <v>1</v>
      </c>
      <c r="DX303" s="15" t="s">
        <v>1</v>
      </c>
    </row>
    <row r="304" spans="2:128" s="12" customFormat="1" hidden="1" x14ac:dyDescent="0.25">
      <c r="DU304" s="14" t="s">
        <v>2</v>
      </c>
      <c r="DV304" s="15" t="s">
        <v>1</v>
      </c>
      <c r="DW304" s="15" t="s">
        <v>1</v>
      </c>
      <c r="DX304" s="15" t="s">
        <v>1</v>
      </c>
    </row>
    <row r="305" spans="2:128" s="12" customFormat="1" hidden="1" x14ac:dyDescent="0.25">
      <c r="B305" s="12" t="s">
        <v>34</v>
      </c>
      <c r="DU305" s="14" t="s">
        <v>2</v>
      </c>
      <c r="DV305" s="15" t="s">
        <v>1</v>
      </c>
      <c r="DW305" s="15" t="s">
        <v>1</v>
      </c>
      <c r="DX305" s="15" t="s">
        <v>1</v>
      </c>
    </row>
    <row r="306" spans="2:128" s="12" customFormat="1" hidden="1" x14ac:dyDescent="0.25">
      <c r="B306" s="48" t="s">
        <v>90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DU306" s="14" t="s">
        <v>2</v>
      </c>
      <c r="DV306" s="15" t="s">
        <v>1</v>
      </c>
      <c r="DW306" s="15" t="s">
        <v>1</v>
      </c>
      <c r="DX306" s="15" t="s">
        <v>1</v>
      </c>
    </row>
    <row r="307" spans="2:128" s="12" customFormat="1" hidden="1" x14ac:dyDescent="0.25">
      <c r="B307" s="48" t="s">
        <v>91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DU307" s="14" t="s">
        <v>2</v>
      </c>
      <c r="DV307" s="15" t="s">
        <v>1</v>
      </c>
      <c r="DW307" s="15" t="s">
        <v>1</v>
      </c>
      <c r="DX307" s="15" t="s">
        <v>1</v>
      </c>
    </row>
    <row r="308" spans="2:128" s="12" customFormat="1" hidden="1" x14ac:dyDescent="0.25">
      <c r="B308" s="48" t="s">
        <v>62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DU308" s="14" t="s">
        <v>2</v>
      </c>
      <c r="DV308" s="15" t="s">
        <v>1</v>
      </c>
      <c r="DW308" s="15" t="s">
        <v>1</v>
      </c>
      <c r="DX308" s="15" t="s">
        <v>1</v>
      </c>
    </row>
    <row r="309" spans="2:128" s="12" customFormat="1" hidden="1" x14ac:dyDescent="0.25">
      <c r="B309" s="48" t="s">
        <v>92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DU309" s="14" t="s">
        <v>2</v>
      </c>
      <c r="DV309" s="15" t="s">
        <v>1</v>
      </c>
      <c r="DW309" s="15" t="s">
        <v>1</v>
      </c>
      <c r="DX309" s="15" t="s">
        <v>1</v>
      </c>
    </row>
    <row r="310" spans="2:128" s="12" customFormat="1" hidden="1" x14ac:dyDescent="0.25">
      <c r="B310" s="48" t="s">
        <v>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DU310" s="14" t="s">
        <v>2</v>
      </c>
      <c r="DV310" s="15" t="s">
        <v>1</v>
      </c>
      <c r="DW310" s="15" t="s">
        <v>1</v>
      </c>
      <c r="DX310" s="15" t="s">
        <v>1</v>
      </c>
    </row>
    <row r="311" spans="2:128" s="12" customFormat="1" hidden="1" x14ac:dyDescent="0.25">
      <c r="B311" s="48" t="s">
        <v>94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DU311" s="14" t="s">
        <v>2</v>
      </c>
      <c r="DV311" s="15" t="s">
        <v>1</v>
      </c>
      <c r="DW311" s="15" t="s">
        <v>1</v>
      </c>
      <c r="DX311" s="15" t="s">
        <v>1</v>
      </c>
    </row>
    <row r="312" spans="2:128" s="12" customFormat="1" hidden="1" x14ac:dyDescent="0.25">
      <c r="B312" s="48" t="s">
        <v>95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DU312" s="14" t="s">
        <v>2</v>
      </c>
      <c r="DV312" s="15" t="s">
        <v>1</v>
      </c>
      <c r="DW312" s="15" t="s">
        <v>1</v>
      </c>
      <c r="DX312" s="15" t="s">
        <v>1</v>
      </c>
    </row>
    <row r="313" spans="2:128" s="12" customFormat="1" hidden="1" x14ac:dyDescent="0.25">
      <c r="B313" s="48" t="s">
        <v>100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DU313" s="14" t="s">
        <v>2</v>
      </c>
      <c r="DV313" s="15" t="s">
        <v>1</v>
      </c>
      <c r="DW313" s="15" t="s">
        <v>1</v>
      </c>
      <c r="DX313" s="15" t="s">
        <v>1</v>
      </c>
    </row>
    <row r="314" spans="2:128" s="12" customFormat="1" hidden="1" x14ac:dyDescent="0.25">
      <c r="B314" s="48" t="s">
        <v>101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DU314" s="14" t="s">
        <v>2</v>
      </c>
      <c r="DV314" s="15" t="s">
        <v>1</v>
      </c>
      <c r="DW314" s="15" t="s">
        <v>1</v>
      </c>
      <c r="DX314" s="15" t="s">
        <v>1</v>
      </c>
    </row>
    <row r="315" spans="2:128" s="12" customFormat="1" hidden="1" x14ac:dyDescent="0.25">
      <c r="B315" s="48" t="s">
        <v>96</v>
      </c>
      <c r="C315" s="39">
        <v>0</v>
      </c>
      <c r="D315" s="39">
        <v>0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DU315" s="14" t="s">
        <v>2</v>
      </c>
      <c r="DV315" s="15" t="s">
        <v>1</v>
      </c>
      <c r="DW315" s="15" t="s">
        <v>1</v>
      </c>
      <c r="DX315" s="15" t="s">
        <v>1</v>
      </c>
    </row>
    <row r="316" spans="2:128" s="12" customFormat="1" hidden="1" x14ac:dyDescent="0.25">
      <c r="DU316" s="14" t="s">
        <v>2</v>
      </c>
      <c r="DV316" s="15" t="s">
        <v>1</v>
      </c>
      <c r="DW316" s="15" t="s">
        <v>1</v>
      </c>
      <c r="DX316" s="15" t="s">
        <v>1</v>
      </c>
    </row>
    <row r="317" spans="2:128" s="12" customFormat="1" hidden="1" x14ac:dyDescent="0.25">
      <c r="B317" s="12" t="s">
        <v>20</v>
      </c>
      <c r="DU317" s="14" t="s">
        <v>2</v>
      </c>
      <c r="DV317" s="15" t="s">
        <v>1</v>
      </c>
      <c r="DW317" s="15" t="s">
        <v>1</v>
      </c>
      <c r="DX317" s="15" t="s">
        <v>1</v>
      </c>
    </row>
    <row r="318" spans="2:128" s="12" customFormat="1" hidden="1" x14ac:dyDescent="0.25">
      <c r="B318" s="48" t="s">
        <v>90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DU318" s="14" t="s">
        <v>2</v>
      </c>
      <c r="DV318" s="15" t="s">
        <v>1</v>
      </c>
      <c r="DW318" s="15" t="s">
        <v>1</v>
      </c>
      <c r="DX318" s="15" t="s">
        <v>1</v>
      </c>
    </row>
    <row r="319" spans="2:128" s="12" customFormat="1" hidden="1" x14ac:dyDescent="0.25">
      <c r="B319" s="48" t="s">
        <v>91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DU319" s="14" t="s">
        <v>2</v>
      </c>
      <c r="DV319" s="15" t="s">
        <v>1</v>
      </c>
      <c r="DW319" s="15" t="s">
        <v>1</v>
      </c>
      <c r="DX319" s="15" t="s">
        <v>1</v>
      </c>
    </row>
    <row r="320" spans="2:128" s="12" customFormat="1" hidden="1" x14ac:dyDescent="0.25">
      <c r="B320" s="48" t="s">
        <v>62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DU320" s="14" t="s">
        <v>2</v>
      </c>
      <c r="DV320" s="15" t="s">
        <v>1</v>
      </c>
      <c r="DW320" s="15" t="s">
        <v>1</v>
      </c>
      <c r="DX320" s="15" t="s">
        <v>1</v>
      </c>
    </row>
    <row r="321" spans="1:128" s="12" customFormat="1" hidden="1" x14ac:dyDescent="0.25">
      <c r="DU321" s="14" t="s">
        <v>2</v>
      </c>
      <c r="DV321" s="15" t="s">
        <v>1</v>
      </c>
      <c r="DW321" s="15" t="s">
        <v>1</v>
      </c>
      <c r="DX321" s="15" t="s">
        <v>1</v>
      </c>
    </row>
    <row r="322" spans="1:128" s="12" customFormat="1" hidden="1" x14ac:dyDescent="0.25">
      <c r="DU322" s="14" t="s">
        <v>2</v>
      </c>
      <c r="DV322" s="15" t="s">
        <v>1</v>
      </c>
      <c r="DW322" s="15" t="s">
        <v>1</v>
      </c>
      <c r="DX322" s="15" t="s">
        <v>1</v>
      </c>
    </row>
    <row r="323" spans="1:128" s="12" customFormat="1" hidden="1" x14ac:dyDescent="0.25">
      <c r="DU323" s="14" t="s">
        <v>2</v>
      </c>
      <c r="DV323" s="15" t="s">
        <v>1</v>
      </c>
      <c r="DW323" s="15" t="s">
        <v>1</v>
      </c>
      <c r="DX323" s="15" t="s">
        <v>1</v>
      </c>
    </row>
    <row r="324" spans="1:128" s="12" customFormat="1" hidden="1" x14ac:dyDescent="0.25">
      <c r="DU324" s="14" t="s">
        <v>2</v>
      </c>
      <c r="DV324" s="15" t="s">
        <v>1</v>
      </c>
      <c r="DW324" s="15" t="s">
        <v>1</v>
      </c>
      <c r="DX324" s="15" t="s">
        <v>1</v>
      </c>
    </row>
    <row r="325" spans="1:128" s="12" customFormat="1" hidden="1" x14ac:dyDescent="0.25">
      <c r="A325" s="14" t="s">
        <v>2</v>
      </c>
      <c r="B325" s="14" t="s">
        <v>2</v>
      </c>
      <c r="C325" s="14" t="s">
        <v>2</v>
      </c>
      <c r="D325" s="14" t="s">
        <v>2</v>
      </c>
      <c r="E325" s="14" t="s">
        <v>2</v>
      </c>
      <c r="F325" s="14" t="s">
        <v>2</v>
      </c>
      <c r="G325" s="14" t="s">
        <v>2</v>
      </c>
      <c r="H325" s="14" t="s">
        <v>2</v>
      </c>
      <c r="I325" s="14" t="s">
        <v>2</v>
      </c>
      <c r="J325" s="14" t="s">
        <v>2</v>
      </c>
      <c r="K325" s="14" t="s">
        <v>2</v>
      </c>
      <c r="L325" s="14" t="s">
        <v>2</v>
      </c>
      <c r="M325" s="14" t="s">
        <v>2</v>
      </c>
      <c r="N325" s="14" t="s">
        <v>2</v>
      </c>
      <c r="O325" s="14" t="s">
        <v>2</v>
      </c>
      <c r="P325" s="14" t="s">
        <v>2</v>
      </c>
      <c r="Q325" s="14" t="s">
        <v>2</v>
      </c>
      <c r="R325" s="14" t="s">
        <v>2</v>
      </c>
      <c r="S325" s="14" t="s">
        <v>2</v>
      </c>
      <c r="T325" s="14" t="s">
        <v>2</v>
      </c>
      <c r="U325" s="14" t="s">
        <v>2</v>
      </c>
      <c r="V325" s="14" t="s">
        <v>2</v>
      </c>
      <c r="W325" s="14" t="s">
        <v>2</v>
      </c>
      <c r="X325" s="14" t="s">
        <v>2</v>
      </c>
      <c r="Y325" s="14" t="s">
        <v>2</v>
      </c>
      <c r="Z325" s="14" t="s">
        <v>2</v>
      </c>
      <c r="AA325" s="14" t="s">
        <v>2</v>
      </c>
      <c r="AB325" s="14" t="s">
        <v>2</v>
      </c>
      <c r="AC325" s="14" t="s">
        <v>2</v>
      </c>
      <c r="AD325" s="14" t="s">
        <v>2</v>
      </c>
      <c r="AE325" s="14" t="s">
        <v>2</v>
      </c>
      <c r="AF325" s="14" t="s">
        <v>2</v>
      </c>
      <c r="AG325" s="14" t="s">
        <v>2</v>
      </c>
      <c r="AH325" s="14" t="s">
        <v>2</v>
      </c>
      <c r="AI325" s="14" t="s">
        <v>2</v>
      </c>
      <c r="AJ325" s="14" t="s">
        <v>2</v>
      </c>
      <c r="AK325" s="14" t="s">
        <v>2</v>
      </c>
      <c r="AL325" s="14" t="s">
        <v>2</v>
      </c>
      <c r="AM325" s="14" t="s">
        <v>2</v>
      </c>
      <c r="AN325" s="14" t="s">
        <v>2</v>
      </c>
      <c r="AO325" s="14" t="s">
        <v>2</v>
      </c>
      <c r="AP325" s="14" t="s">
        <v>2</v>
      </c>
      <c r="AQ325" s="14" t="s">
        <v>2</v>
      </c>
      <c r="AR325" s="14" t="s">
        <v>2</v>
      </c>
      <c r="AS325" s="14" t="s">
        <v>2</v>
      </c>
      <c r="AT325" s="14" t="s">
        <v>2</v>
      </c>
      <c r="AU325" s="14" t="s">
        <v>2</v>
      </c>
      <c r="AV325" s="14" t="s">
        <v>2</v>
      </c>
      <c r="AW325" s="14" t="s">
        <v>2</v>
      </c>
      <c r="AX325" s="14" t="s">
        <v>2</v>
      </c>
      <c r="AY325" s="14" t="s">
        <v>2</v>
      </c>
      <c r="AZ325" s="14" t="s">
        <v>2</v>
      </c>
      <c r="BA325" s="14" t="s">
        <v>2</v>
      </c>
      <c r="BB325" s="14" t="s">
        <v>2</v>
      </c>
      <c r="BC325" s="14" t="s">
        <v>2</v>
      </c>
      <c r="BD325" s="14" t="s">
        <v>2</v>
      </c>
      <c r="BE325" s="14" t="s">
        <v>2</v>
      </c>
      <c r="BF325" s="14" t="s">
        <v>2</v>
      </c>
      <c r="BG325" s="14" t="s">
        <v>2</v>
      </c>
      <c r="BH325" s="14" t="s">
        <v>2</v>
      </c>
      <c r="BI325" s="14" t="s">
        <v>2</v>
      </c>
      <c r="BJ325" s="14" t="s">
        <v>2</v>
      </c>
      <c r="BK325" s="14" t="s">
        <v>2</v>
      </c>
      <c r="BL325" s="14" t="s">
        <v>2</v>
      </c>
      <c r="BM325" s="14" t="s">
        <v>2</v>
      </c>
      <c r="BN325" s="14" t="s">
        <v>2</v>
      </c>
      <c r="BO325" s="14" t="s">
        <v>2</v>
      </c>
      <c r="BP325" s="14" t="s">
        <v>2</v>
      </c>
      <c r="BQ325" s="14" t="s">
        <v>2</v>
      </c>
      <c r="BR325" s="14" t="s">
        <v>2</v>
      </c>
      <c r="BS325" s="14" t="s">
        <v>2</v>
      </c>
      <c r="BT325" s="14" t="s">
        <v>2</v>
      </c>
      <c r="BU325" s="14" t="s">
        <v>2</v>
      </c>
      <c r="BV325" s="14" t="s">
        <v>2</v>
      </c>
      <c r="BW325" s="14" t="s">
        <v>2</v>
      </c>
      <c r="BX325" s="14" t="s">
        <v>2</v>
      </c>
      <c r="BY325" s="14" t="s">
        <v>2</v>
      </c>
      <c r="BZ325" s="14" t="s">
        <v>2</v>
      </c>
      <c r="CA325" s="14" t="s">
        <v>2</v>
      </c>
      <c r="CB325" s="14" t="s">
        <v>2</v>
      </c>
      <c r="CC325" s="14" t="s">
        <v>2</v>
      </c>
      <c r="CD325" s="14" t="s">
        <v>2</v>
      </c>
      <c r="CE325" s="14" t="s">
        <v>2</v>
      </c>
      <c r="CF325" s="14" t="s">
        <v>2</v>
      </c>
      <c r="CG325" s="14" t="s">
        <v>2</v>
      </c>
      <c r="CH325" s="14" t="s">
        <v>2</v>
      </c>
      <c r="CI325" s="14" t="s">
        <v>2</v>
      </c>
      <c r="CJ325" s="14" t="s">
        <v>2</v>
      </c>
      <c r="CK325" s="14" t="s">
        <v>2</v>
      </c>
      <c r="CL325" s="14" t="s">
        <v>2</v>
      </c>
      <c r="CM325" s="14" t="s">
        <v>2</v>
      </c>
      <c r="CN325" s="14" t="s">
        <v>2</v>
      </c>
      <c r="CO325" s="14" t="s">
        <v>2</v>
      </c>
      <c r="CP325" s="14" t="s">
        <v>2</v>
      </c>
      <c r="CQ325" s="14" t="s">
        <v>2</v>
      </c>
      <c r="CR325" s="14" t="s">
        <v>2</v>
      </c>
      <c r="CS325" s="14" t="s">
        <v>2</v>
      </c>
      <c r="CT325" s="14" t="s">
        <v>2</v>
      </c>
      <c r="CU325" s="14" t="s">
        <v>2</v>
      </c>
      <c r="CV325" s="14" t="s">
        <v>2</v>
      </c>
      <c r="CW325" s="14" t="s">
        <v>2</v>
      </c>
      <c r="CX325" s="14" t="s">
        <v>2</v>
      </c>
      <c r="CY325" s="14" t="s">
        <v>2</v>
      </c>
      <c r="CZ325" s="14" t="s">
        <v>2</v>
      </c>
      <c r="DA325" s="14" t="s">
        <v>2</v>
      </c>
      <c r="DB325" s="14" t="s">
        <v>2</v>
      </c>
      <c r="DC325" s="14" t="s">
        <v>2</v>
      </c>
      <c r="DD325" s="14" t="s">
        <v>2</v>
      </c>
      <c r="DE325" s="14" t="s">
        <v>2</v>
      </c>
      <c r="DF325" s="14" t="s">
        <v>2</v>
      </c>
      <c r="DG325" s="14" t="s">
        <v>2</v>
      </c>
      <c r="DH325" s="14" t="s">
        <v>2</v>
      </c>
      <c r="DI325" s="14" t="s">
        <v>2</v>
      </c>
      <c r="DJ325" s="14" t="s">
        <v>2</v>
      </c>
      <c r="DK325" s="14" t="s">
        <v>2</v>
      </c>
      <c r="DL325" s="14" t="s">
        <v>2</v>
      </c>
      <c r="DM325" s="14" t="s">
        <v>2</v>
      </c>
      <c r="DN325" s="14" t="s">
        <v>2</v>
      </c>
      <c r="DO325" s="14" t="s">
        <v>2</v>
      </c>
      <c r="DP325" s="14" t="s">
        <v>2</v>
      </c>
      <c r="DQ325" s="14" t="s">
        <v>2</v>
      </c>
      <c r="DR325" s="14" t="s">
        <v>2</v>
      </c>
      <c r="DS325" s="14" t="s">
        <v>2</v>
      </c>
      <c r="DT325" s="14" t="s">
        <v>2</v>
      </c>
      <c r="DU325" s="14" t="s">
        <v>2</v>
      </c>
      <c r="DV325" s="15" t="s">
        <v>1</v>
      </c>
      <c r="DW325" s="15" t="s">
        <v>1</v>
      </c>
      <c r="DX325" s="15" t="s">
        <v>1</v>
      </c>
    </row>
    <row r="326" spans="1:128" s="12" customFormat="1" ht="30" customHeight="1" x14ac:dyDescent="0.25">
      <c r="B326" s="15" t="s">
        <v>1</v>
      </c>
      <c r="C326" s="15" t="s">
        <v>1</v>
      </c>
      <c r="D326" s="15" t="s">
        <v>1</v>
      </c>
      <c r="E326" s="15" t="s">
        <v>1</v>
      </c>
      <c r="F326" s="15" t="s">
        <v>1</v>
      </c>
      <c r="G326" s="15" t="s">
        <v>1</v>
      </c>
      <c r="H326" s="15" t="s">
        <v>1</v>
      </c>
      <c r="I326" s="15" t="s">
        <v>1</v>
      </c>
      <c r="J326" s="15" t="s">
        <v>1</v>
      </c>
      <c r="K326" s="15" t="s">
        <v>1</v>
      </c>
      <c r="L326" s="15" t="s">
        <v>1</v>
      </c>
      <c r="M326" s="16" t="s">
        <v>1</v>
      </c>
      <c r="N326" s="16" t="s">
        <v>1</v>
      </c>
      <c r="O326" s="16" t="s">
        <v>1</v>
      </c>
      <c r="P326" s="16" t="s">
        <v>1</v>
      </c>
      <c r="Q326" s="16" t="s">
        <v>1</v>
      </c>
      <c r="R326" s="16" t="s">
        <v>1</v>
      </c>
      <c r="S326" s="16" t="s">
        <v>1</v>
      </c>
      <c r="T326" s="16" t="s">
        <v>1</v>
      </c>
      <c r="U326" s="16" t="s">
        <v>1</v>
      </c>
      <c r="V326" s="16" t="s">
        <v>1</v>
      </c>
      <c r="W326" s="16" t="s">
        <v>1</v>
      </c>
      <c r="X326" s="16" t="s">
        <v>1</v>
      </c>
      <c r="Y326" s="16" t="s">
        <v>1</v>
      </c>
      <c r="Z326" s="16" t="s">
        <v>1</v>
      </c>
      <c r="AA326" s="16" t="s">
        <v>1</v>
      </c>
      <c r="AB326" s="16" t="s">
        <v>1</v>
      </c>
      <c r="AC326" s="16" t="s">
        <v>1</v>
      </c>
      <c r="AD326" s="16" t="s">
        <v>1</v>
      </c>
      <c r="AE326" s="16" t="s">
        <v>1</v>
      </c>
      <c r="AF326" s="16" t="s">
        <v>1</v>
      </c>
      <c r="AG326" s="16" t="s">
        <v>1</v>
      </c>
      <c r="AH326" s="16" t="s">
        <v>1</v>
      </c>
      <c r="AI326" s="16" t="s">
        <v>1</v>
      </c>
      <c r="AJ326" s="16" t="s">
        <v>1</v>
      </c>
      <c r="AK326" s="16" t="s">
        <v>1</v>
      </c>
      <c r="AL326" s="16" t="s">
        <v>1</v>
      </c>
      <c r="AM326" s="16" t="s">
        <v>1</v>
      </c>
      <c r="AN326" s="16" t="s">
        <v>1</v>
      </c>
      <c r="AO326" s="16" t="s">
        <v>1</v>
      </c>
      <c r="AP326" s="16" t="s">
        <v>1</v>
      </c>
      <c r="AQ326" s="16" t="s">
        <v>1</v>
      </c>
      <c r="AR326" s="16" t="s">
        <v>1</v>
      </c>
      <c r="AS326" s="16" t="s">
        <v>1</v>
      </c>
      <c r="AT326" s="16" t="s">
        <v>1</v>
      </c>
      <c r="AU326" s="16" t="s">
        <v>1</v>
      </c>
      <c r="AV326" s="16" t="s">
        <v>1</v>
      </c>
      <c r="AW326" s="16" t="s">
        <v>1</v>
      </c>
      <c r="AX326" s="16" t="s">
        <v>1</v>
      </c>
      <c r="AY326" s="16" t="s">
        <v>1</v>
      </c>
      <c r="AZ326" s="16" t="s">
        <v>1</v>
      </c>
      <c r="BA326" s="16" t="s">
        <v>1</v>
      </c>
      <c r="BB326" s="16" t="s">
        <v>1</v>
      </c>
      <c r="BC326" s="16" t="s">
        <v>1</v>
      </c>
      <c r="BD326" s="16" t="s">
        <v>1</v>
      </c>
      <c r="BE326" s="16" t="s">
        <v>1</v>
      </c>
      <c r="BF326" s="16" t="s">
        <v>1</v>
      </c>
      <c r="BG326" s="16" t="s">
        <v>1</v>
      </c>
      <c r="BH326" s="16" t="s">
        <v>1</v>
      </c>
      <c r="BI326" s="16" t="s">
        <v>1</v>
      </c>
      <c r="BJ326" s="16" t="s">
        <v>1</v>
      </c>
      <c r="BK326" s="16" t="s">
        <v>1</v>
      </c>
      <c r="BL326" s="16" t="s">
        <v>1</v>
      </c>
      <c r="BM326" s="16" t="s">
        <v>1</v>
      </c>
      <c r="BN326" s="16" t="s">
        <v>1</v>
      </c>
      <c r="BO326" s="16" t="s">
        <v>1</v>
      </c>
      <c r="BP326" s="16" t="s">
        <v>1</v>
      </c>
      <c r="BQ326" s="16" t="s">
        <v>1</v>
      </c>
      <c r="BR326" s="16" t="s">
        <v>1</v>
      </c>
      <c r="BS326" s="16" t="s">
        <v>1</v>
      </c>
      <c r="BT326" s="16" t="s">
        <v>1</v>
      </c>
      <c r="BU326" s="16" t="s">
        <v>1</v>
      </c>
      <c r="BV326" s="16" t="s">
        <v>1</v>
      </c>
      <c r="BW326" s="16" t="s">
        <v>1</v>
      </c>
      <c r="BX326" s="16" t="s">
        <v>1</v>
      </c>
      <c r="BY326" s="16" t="s">
        <v>1</v>
      </c>
      <c r="BZ326" s="16" t="s">
        <v>1</v>
      </c>
      <c r="CA326" s="16" t="s">
        <v>1</v>
      </c>
      <c r="CB326" s="16" t="s">
        <v>1</v>
      </c>
      <c r="CC326" s="16" t="s">
        <v>1</v>
      </c>
      <c r="CD326" s="16" t="s">
        <v>1</v>
      </c>
      <c r="CE326" s="16" t="s">
        <v>1</v>
      </c>
      <c r="CF326" s="16" t="s">
        <v>1</v>
      </c>
      <c r="CG326" s="16" t="s">
        <v>1</v>
      </c>
      <c r="CH326" s="16" t="s">
        <v>1</v>
      </c>
      <c r="CI326" s="16" t="s">
        <v>1</v>
      </c>
      <c r="CJ326" s="16" t="s">
        <v>1</v>
      </c>
      <c r="CK326" s="16" t="s">
        <v>1</v>
      </c>
      <c r="CL326" s="16" t="s">
        <v>1</v>
      </c>
      <c r="CM326" s="16" t="s">
        <v>1</v>
      </c>
      <c r="CN326" s="16" t="s">
        <v>1</v>
      </c>
      <c r="CO326" s="16" t="s">
        <v>1</v>
      </c>
      <c r="CP326" s="16" t="s">
        <v>1</v>
      </c>
      <c r="CQ326" s="16" t="s">
        <v>1</v>
      </c>
      <c r="CR326" s="16" t="s">
        <v>1</v>
      </c>
      <c r="CS326" s="16" t="s">
        <v>1</v>
      </c>
      <c r="CT326" s="16" t="s">
        <v>1</v>
      </c>
      <c r="CU326" s="16" t="s">
        <v>1</v>
      </c>
      <c r="CV326" s="16" t="s">
        <v>1</v>
      </c>
      <c r="CW326" s="16" t="s">
        <v>1</v>
      </c>
      <c r="CX326" s="16" t="s">
        <v>1</v>
      </c>
      <c r="CY326" s="16" t="s">
        <v>1</v>
      </c>
      <c r="CZ326" s="16" t="s">
        <v>1</v>
      </c>
      <c r="DA326" s="16" t="s">
        <v>1</v>
      </c>
      <c r="DB326" s="16" t="s">
        <v>1</v>
      </c>
      <c r="DC326" s="16" t="s">
        <v>1</v>
      </c>
      <c r="DD326" s="16" t="s">
        <v>1</v>
      </c>
      <c r="DE326" s="16" t="s">
        <v>1</v>
      </c>
      <c r="DF326" s="16" t="s">
        <v>1</v>
      </c>
      <c r="DG326" s="16" t="s">
        <v>1</v>
      </c>
      <c r="DH326" s="16" t="s">
        <v>1</v>
      </c>
      <c r="DI326" s="16" t="s">
        <v>1</v>
      </c>
      <c r="DJ326" s="16" t="s">
        <v>1</v>
      </c>
      <c r="DK326" s="16" t="s">
        <v>1</v>
      </c>
      <c r="DL326" s="16" t="s">
        <v>1</v>
      </c>
      <c r="DM326" s="16" t="s">
        <v>1</v>
      </c>
      <c r="DN326" s="16" t="s">
        <v>1</v>
      </c>
      <c r="DO326" s="16" t="s">
        <v>1</v>
      </c>
      <c r="DP326" s="16" t="s">
        <v>1</v>
      </c>
      <c r="DQ326" s="16" t="s">
        <v>1</v>
      </c>
      <c r="DR326" s="16" t="s">
        <v>1</v>
      </c>
      <c r="DS326" s="16" t="s">
        <v>1</v>
      </c>
      <c r="DT326" s="16" t="s">
        <v>1</v>
      </c>
      <c r="DU326" s="16" t="s">
        <v>1</v>
      </c>
      <c r="DV326" s="15" t="s">
        <v>1</v>
      </c>
      <c r="DW326" s="15" t="s">
        <v>1</v>
      </c>
      <c r="DX326" s="15" t="s">
        <v>1</v>
      </c>
    </row>
    <row r="327" spans="1:128" s="12" customFormat="1" ht="30" customHeight="1" x14ac:dyDescent="0.25">
      <c r="B327" s="15" t="s">
        <v>1</v>
      </c>
      <c r="C327" s="15" t="s">
        <v>1</v>
      </c>
      <c r="D327" s="15" t="s">
        <v>1</v>
      </c>
      <c r="E327" s="15" t="s">
        <v>1</v>
      </c>
      <c r="F327" s="15" t="s">
        <v>1</v>
      </c>
      <c r="G327" s="15" t="s">
        <v>1</v>
      </c>
      <c r="H327" s="15" t="s">
        <v>1</v>
      </c>
      <c r="I327" s="15" t="s">
        <v>1</v>
      </c>
      <c r="J327" s="15" t="s">
        <v>1</v>
      </c>
      <c r="K327" s="15" t="s">
        <v>1</v>
      </c>
      <c r="L327" s="15" t="s">
        <v>1</v>
      </c>
      <c r="M327" s="16" t="s">
        <v>1</v>
      </c>
      <c r="N327" s="16" t="s">
        <v>1</v>
      </c>
      <c r="O327" s="16" t="s">
        <v>1</v>
      </c>
      <c r="P327" s="16" t="s">
        <v>1</v>
      </c>
      <c r="Q327" s="16" t="s">
        <v>1</v>
      </c>
      <c r="R327" s="16" t="s">
        <v>1</v>
      </c>
      <c r="S327" s="16" t="s">
        <v>1</v>
      </c>
      <c r="T327" s="16" t="s">
        <v>1</v>
      </c>
      <c r="U327" s="16" t="s">
        <v>1</v>
      </c>
      <c r="V327" s="16" t="s">
        <v>1</v>
      </c>
      <c r="W327" s="16" t="s">
        <v>1</v>
      </c>
      <c r="X327" s="16" t="s">
        <v>1</v>
      </c>
      <c r="Y327" s="16" t="s">
        <v>1</v>
      </c>
      <c r="Z327" s="16" t="s">
        <v>1</v>
      </c>
      <c r="AA327" s="16" t="s">
        <v>1</v>
      </c>
      <c r="AB327" s="16" t="s">
        <v>1</v>
      </c>
      <c r="AC327" s="16" t="s">
        <v>1</v>
      </c>
      <c r="AD327" s="16" t="s">
        <v>1</v>
      </c>
      <c r="AE327" s="16" t="s">
        <v>1</v>
      </c>
      <c r="AF327" s="16" t="s">
        <v>1</v>
      </c>
      <c r="AG327" s="16" t="s">
        <v>1</v>
      </c>
      <c r="AH327" s="16" t="s">
        <v>1</v>
      </c>
      <c r="AI327" s="16" t="s">
        <v>1</v>
      </c>
      <c r="AJ327" s="16" t="s">
        <v>1</v>
      </c>
      <c r="AK327" s="16" t="s">
        <v>1</v>
      </c>
      <c r="AL327" s="16" t="s">
        <v>1</v>
      </c>
      <c r="AM327" s="16" t="s">
        <v>1</v>
      </c>
      <c r="AN327" s="16" t="s">
        <v>1</v>
      </c>
      <c r="AO327" s="16" t="s">
        <v>1</v>
      </c>
      <c r="AP327" s="16" t="s">
        <v>1</v>
      </c>
      <c r="AQ327" s="16" t="s">
        <v>1</v>
      </c>
      <c r="AR327" s="16" t="s">
        <v>1</v>
      </c>
      <c r="AS327" s="16" t="s">
        <v>1</v>
      </c>
      <c r="AT327" s="16" t="s">
        <v>1</v>
      </c>
      <c r="AU327" s="16" t="s">
        <v>1</v>
      </c>
      <c r="AV327" s="16" t="s">
        <v>1</v>
      </c>
      <c r="AW327" s="16" t="s">
        <v>1</v>
      </c>
      <c r="AX327" s="16" t="s">
        <v>1</v>
      </c>
      <c r="AY327" s="16" t="s">
        <v>1</v>
      </c>
      <c r="AZ327" s="16" t="s">
        <v>1</v>
      </c>
      <c r="BA327" s="16" t="s">
        <v>1</v>
      </c>
      <c r="BB327" s="16" t="s">
        <v>1</v>
      </c>
      <c r="BC327" s="16" t="s">
        <v>1</v>
      </c>
      <c r="BD327" s="16" t="s">
        <v>1</v>
      </c>
      <c r="BE327" s="16" t="s">
        <v>1</v>
      </c>
      <c r="BF327" s="16" t="s">
        <v>1</v>
      </c>
      <c r="BG327" s="16" t="s">
        <v>1</v>
      </c>
      <c r="BH327" s="16" t="s">
        <v>1</v>
      </c>
      <c r="BI327" s="16" t="s">
        <v>1</v>
      </c>
      <c r="BJ327" s="16" t="s">
        <v>1</v>
      </c>
      <c r="BK327" s="16" t="s">
        <v>1</v>
      </c>
      <c r="BL327" s="16" t="s">
        <v>1</v>
      </c>
      <c r="BM327" s="16" t="s">
        <v>1</v>
      </c>
      <c r="BN327" s="16" t="s">
        <v>1</v>
      </c>
      <c r="BO327" s="16" t="s">
        <v>1</v>
      </c>
      <c r="BP327" s="16" t="s">
        <v>1</v>
      </c>
      <c r="BQ327" s="16" t="s">
        <v>1</v>
      </c>
      <c r="BR327" s="16" t="s">
        <v>1</v>
      </c>
      <c r="BS327" s="16" t="s">
        <v>1</v>
      </c>
      <c r="BT327" s="16" t="s">
        <v>1</v>
      </c>
      <c r="BU327" s="16" t="s">
        <v>1</v>
      </c>
      <c r="BV327" s="16" t="s">
        <v>1</v>
      </c>
      <c r="BW327" s="16" t="s">
        <v>1</v>
      </c>
      <c r="BX327" s="16" t="s">
        <v>1</v>
      </c>
      <c r="BY327" s="16" t="s">
        <v>1</v>
      </c>
      <c r="BZ327" s="16" t="s">
        <v>1</v>
      </c>
      <c r="CA327" s="16" t="s">
        <v>1</v>
      </c>
      <c r="CB327" s="16" t="s">
        <v>1</v>
      </c>
      <c r="CC327" s="16" t="s">
        <v>1</v>
      </c>
      <c r="CD327" s="16" t="s">
        <v>1</v>
      </c>
      <c r="CE327" s="16" t="s">
        <v>1</v>
      </c>
      <c r="CF327" s="16" t="s">
        <v>1</v>
      </c>
      <c r="CG327" s="16" t="s">
        <v>1</v>
      </c>
      <c r="CH327" s="16" t="s">
        <v>1</v>
      </c>
      <c r="CI327" s="16" t="s">
        <v>1</v>
      </c>
      <c r="CJ327" s="16" t="s">
        <v>1</v>
      </c>
      <c r="CK327" s="16" t="s">
        <v>1</v>
      </c>
      <c r="CL327" s="16" t="s">
        <v>1</v>
      </c>
      <c r="CM327" s="16" t="s">
        <v>1</v>
      </c>
      <c r="CN327" s="16" t="s">
        <v>1</v>
      </c>
      <c r="CO327" s="16" t="s">
        <v>1</v>
      </c>
      <c r="CP327" s="16" t="s">
        <v>1</v>
      </c>
      <c r="CQ327" s="16" t="s">
        <v>1</v>
      </c>
      <c r="CR327" s="16" t="s">
        <v>1</v>
      </c>
      <c r="CS327" s="16" t="s">
        <v>1</v>
      </c>
      <c r="CT327" s="16" t="s">
        <v>1</v>
      </c>
      <c r="CU327" s="16" t="s">
        <v>1</v>
      </c>
      <c r="CV327" s="16" t="s">
        <v>1</v>
      </c>
      <c r="CW327" s="16" t="s">
        <v>1</v>
      </c>
      <c r="CX327" s="16" t="s">
        <v>1</v>
      </c>
      <c r="CY327" s="16" t="s">
        <v>1</v>
      </c>
      <c r="CZ327" s="16" t="s">
        <v>1</v>
      </c>
      <c r="DA327" s="16" t="s">
        <v>1</v>
      </c>
      <c r="DB327" s="16" t="s">
        <v>1</v>
      </c>
      <c r="DC327" s="16" t="s">
        <v>1</v>
      </c>
      <c r="DD327" s="16" t="s">
        <v>1</v>
      </c>
      <c r="DE327" s="16" t="s">
        <v>1</v>
      </c>
      <c r="DF327" s="16" t="s">
        <v>1</v>
      </c>
      <c r="DG327" s="16" t="s">
        <v>1</v>
      </c>
      <c r="DH327" s="16" t="s">
        <v>1</v>
      </c>
      <c r="DI327" s="16" t="s">
        <v>1</v>
      </c>
      <c r="DJ327" s="16" t="s">
        <v>1</v>
      </c>
      <c r="DK327" s="16" t="s">
        <v>1</v>
      </c>
      <c r="DL327" s="16" t="s">
        <v>1</v>
      </c>
      <c r="DM327" s="16" t="s">
        <v>1</v>
      </c>
      <c r="DN327" s="16" t="s">
        <v>1</v>
      </c>
      <c r="DO327" s="16" t="s">
        <v>1</v>
      </c>
      <c r="DP327" s="16" t="s">
        <v>1</v>
      </c>
      <c r="DQ327" s="16" t="s">
        <v>1</v>
      </c>
      <c r="DR327" s="16" t="s">
        <v>1</v>
      </c>
      <c r="DS327" s="16" t="s">
        <v>1</v>
      </c>
      <c r="DT327" s="16" t="s">
        <v>1</v>
      </c>
      <c r="DU327" s="16" t="s">
        <v>1</v>
      </c>
      <c r="DV327" s="15" t="s">
        <v>1</v>
      </c>
      <c r="DW327" s="15" t="s">
        <v>1</v>
      </c>
      <c r="DX327" s="15" t="s">
        <v>1</v>
      </c>
    </row>
    <row r="328" spans="1:128" s="12" customFormat="1" ht="30" customHeight="1" x14ac:dyDescent="0.25">
      <c r="B328" s="15" t="s">
        <v>1</v>
      </c>
      <c r="C328" s="15" t="s">
        <v>1</v>
      </c>
      <c r="D328" s="15" t="s">
        <v>1</v>
      </c>
      <c r="E328" s="15" t="s">
        <v>1</v>
      </c>
      <c r="F328" s="15" t="s">
        <v>1</v>
      </c>
      <c r="G328" s="15" t="s">
        <v>1</v>
      </c>
      <c r="H328" s="15" t="s">
        <v>1</v>
      </c>
      <c r="I328" s="15" t="s">
        <v>1</v>
      </c>
      <c r="J328" s="15" t="s">
        <v>1</v>
      </c>
      <c r="K328" s="15" t="s">
        <v>1</v>
      </c>
      <c r="L328" s="15" t="s">
        <v>1</v>
      </c>
      <c r="M328" s="16" t="s">
        <v>1</v>
      </c>
      <c r="N328" s="16" t="s">
        <v>1</v>
      </c>
      <c r="O328" s="16" t="s">
        <v>1</v>
      </c>
      <c r="P328" s="16" t="s">
        <v>1</v>
      </c>
      <c r="Q328" s="16" t="s">
        <v>1</v>
      </c>
      <c r="R328" s="16" t="s">
        <v>1</v>
      </c>
      <c r="S328" s="16" t="s">
        <v>1</v>
      </c>
      <c r="T328" s="16" t="s">
        <v>1</v>
      </c>
      <c r="U328" s="16" t="s">
        <v>1</v>
      </c>
      <c r="V328" s="16" t="s">
        <v>1</v>
      </c>
      <c r="W328" s="16" t="s">
        <v>1</v>
      </c>
      <c r="X328" s="16" t="s">
        <v>1</v>
      </c>
      <c r="Y328" s="16" t="s">
        <v>1</v>
      </c>
      <c r="Z328" s="16" t="s">
        <v>1</v>
      </c>
      <c r="AA328" s="16" t="s">
        <v>1</v>
      </c>
      <c r="AB328" s="16" t="s">
        <v>1</v>
      </c>
      <c r="AC328" s="16" t="s">
        <v>1</v>
      </c>
      <c r="AD328" s="16" t="s">
        <v>1</v>
      </c>
      <c r="AE328" s="16" t="s">
        <v>1</v>
      </c>
      <c r="AF328" s="16" t="s">
        <v>1</v>
      </c>
      <c r="AG328" s="16" t="s">
        <v>1</v>
      </c>
      <c r="AH328" s="16" t="s">
        <v>1</v>
      </c>
      <c r="AI328" s="16" t="s">
        <v>1</v>
      </c>
      <c r="AJ328" s="16" t="s">
        <v>1</v>
      </c>
      <c r="AK328" s="16" t="s">
        <v>1</v>
      </c>
      <c r="AL328" s="16" t="s">
        <v>1</v>
      </c>
      <c r="AM328" s="16" t="s">
        <v>1</v>
      </c>
      <c r="AN328" s="16" t="s">
        <v>1</v>
      </c>
      <c r="AO328" s="16" t="s">
        <v>1</v>
      </c>
      <c r="AP328" s="16" t="s">
        <v>1</v>
      </c>
      <c r="AQ328" s="16" t="s">
        <v>1</v>
      </c>
      <c r="AR328" s="16" t="s">
        <v>1</v>
      </c>
      <c r="AS328" s="16" t="s">
        <v>1</v>
      </c>
      <c r="AT328" s="16" t="s">
        <v>1</v>
      </c>
      <c r="AU328" s="16" t="s">
        <v>1</v>
      </c>
      <c r="AV328" s="16" t="s">
        <v>1</v>
      </c>
      <c r="AW328" s="16" t="s">
        <v>1</v>
      </c>
      <c r="AX328" s="16" t="s">
        <v>1</v>
      </c>
      <c r="AY328" s="16" t="s">
        <v>1</v>
      </c>
      <c r="AZ328" s="16" t="s">
        <v>1</v>
      </c>
      <c r="BA328" s="16" t="s">
        <v>1</v>
      </c>
      <c r="BB328" s="16" t="s">
        <v>1</v>
      </c>
      <c r="BC328" s="16" t="s">
        <v>1</v>
      </c>
      <c r="BD328" s="16" t="s">
        <v>1</v>
      </c>
      <c r="BE328" s="16" t="s">
        <v>1</v>
      </c>
      <c r="BF328" s="16" t="s">
        <v>1</v>
      </c>
      <c r="BG328" s="16" t="s">
        <v>1</v>
      </c>
      <c r="BH328" s="16" t="s">
        <v>1</v>
      </c>
      <c r="BI328" s="16" t="s">
        <v>1</v>
      </c>
      <c r="BJ328" s="16" t="s">
        <v>1</v>
      </c>
      <c r="BK328" s="16" t="s">
        <v>1</v>
      </c>
      <c r="BL328" s="16" t="s">
        <v>1</v>
      </c>
      <c r="BM328" s="16" t="s">
        <v>1</v>
      </c>
      <c r="BN328" s="16" t="s">
        <v>1</v>
      </c>
      <c r="BO328" s="16" t="s">
        <v>1</v>
      </c>
      <c r="BP328" s="16" t="s">
        <v>1</v>
      </c>
      <c r="BQ328" s="16" t="s">
        <v>1</v>
      </c>
      <c r="BR328" s="16" t="s">
        <v>1</v>
      </c>
      <c r="BS328" s="16" t="s">
        <v>1</v>
      </c>
      <c r="BT328" s="16" t="s">
        <v>1</v>
      </c>
      <c r="BU328" s="16" t="s">
        <v>1</v>
      </c>
      <c r="BV328" s="16" t="s">
        <v>1</v>
      </c>
      <c r="BW328" s="16" t="s">
        <v>1</v>
      </c>
      <c r="BX328" s="16" t="s">
        <v>1</v>
      </c>
      <c r="BY328" s="16" t="s">
        <v>1</v>
      </c>
      <c r="BZ328" s="16" t="s">
        <v>1</v>
      </c>
      <c r="CA328" s="16" t="s">
        <v>1</v>
      </c>
      <c r="CB328" s="16" t="s">
        <v>1</v>
      </c>
      <c r="CC328" s="16" t="s">
        <v>1</v>
      </c>
      <c r="CD328" s="16" t="s">
        <v>1</v>
      </c>
      <c r="CE328" s="16" t="s">
        <v>1</v>
      </c>
      <c r="CF328" s="16" t="s">
        <v>1</v>
      </c>
      <c r="CG328" s="16" t="s">
        <v>1</v>
      </c>
      <c r="CH328" s="16" t="s">
        <v>1</v>
      </c>
      <c r="CI328" s="16" t="s">
        <v>1</v>
      </c>
      <c r="CJ328" s="16" t="s">
        <v>1</v>
      </c>
      <c r="CK328" s="16" t="s">
        <v>1</v>
      </c>
      <c r="CL328" s="16" t="s">
        <v>1</v>
      </c>
      <c r="CM328" s="16" t="s">
        <v>1</v>
      </c>
      <c r="CN328" s="16" t="s">
        <v>1</v>
      </c>
      <c r="CO328" s="16" t="s">
        <v>1</v>
      </c>
      <c r="CP328" s="16" t="s">
        <v>1</v>
      </c>
      <c r="CQ328" s="16" t="s">
        <v>1</v>
      </c>
      <c r="CR328" s="16" t="s">
        <v>1</v>
      </c>
      <c r="CS328" s="16" t="s">
        <v>1</v>
      </c>
      <c r="CT328" s="16" t="s">
        <v>1</v>
      </c>
      <c r="CU328" s="16" t="s">
        <v>1</v>
      </c>
      <c r="CV328" s="16" t="s">
        <v>1</v>
      </c>
      <c r="CW328" s="16" t="s">
        <v>1</v>
      </c>
      <c r="CX328" s="16" t="s">
        <v>1</v>
      </c>
      <c r="CY328" s="16" t="s">
        <v>1</v>
      </c>
      <c r="CZ328" s="16" t="s">
        <v>1</v>
      </c>
      <c r="DA328" s="16" t="s">
        <v>1</v>
      </c>
      <c r="DB328" s="16" t="s">
        <v>1</v>
      </c>
      <c r="DC328" s="16" t="s">
        <v>1</v>
      </c>
      <c r="DD328" s="16" t="s">
        <v>1</v>
      </c>
      <c r="DE328" s="16" t="s">
        <v>1</v>
      </c>
      <c r="DF328" s="16" t="s">
        <v>1</v>
      </c>
      <c r="DG328" s="16" t="s">
        <v>1</v>
      </c>
      <c r="DH328" s="16" t="s">
        <v>1</v>
      </c>
      <c r="DI328" s="16" t="s">
        <v>1</v>
      </c>
      <c r="DJ328" s="16" t="s">
        <v>1</v>
      </c>
      <c r="DK328" s="16" t="s">
        <v>1</v>
      </c>
      <c r="DL328" s="16" t="s">
        <v>1</v>
      </c>
      <c r="DM328" s="16" t="s">
        <v>1</v>
      </c>
      <c r="DN328" s="16" t="s">
        <v>1</v>
      </c>
      <c r="DO328" s="16" t="s">
        <v>1</v>
      </c>
      <c r="DP328" s="16" t="s">
        <v>1</v>
      </c>
      <c r="DQ328" s="16" t="s">
        <v>1</v>
      </c>
      <c r="DR328" s="16" t="s">
        <v>1</v>
      </c>
      <c r="DS328" s="16" t="s">
        <v>1</v>
      </c>
      <c r="DT328" s="16" t="s">
        <v>1</v>
      </c>
      <c r="DU328" s="16" t="s">
        <v>1</v>
      </c>
      <c r="DV328" s="15" t="s">
        <v>1</v>
      </c>
      <c r="DW328" s="15" t="s">
        <v>1</v>
      </c>
      <c r="DX328" s="15" t="s">
        <v>1</v>
      </c>
    </row>
    <row r="329" spans="1:128" s="12" customFormat="1" ht="30" customHeight="1" x14ac:dyDescent="0.25">
      <c r="B329" s="15" t="s">
        <v>1</v>
      </c>
      <c r="C329" s="15" t="s">
        <v>1</v>
      </c>
      <c r="D329" s="15" t="s">
        <v>1</v>
      </c>
      <c r="E329" s="15" t="s">
        <v>1</v>
      </c>
      <c r="F329" s="15" t="s">
        <v>1</v>
      </c>
      <c r="G329" s="15" t="s">
        <v>1</v>
      </c>
      <c r="H329" s="15" t="s">
        <v>1</v>
      </c>
      <c r="I329" s="15" t="s">
        <v>1</v>
      </c>
      <c r="J329" s="15" t="s">
        <v>1</v>
      </c>
      <c r="K329" s="15" t="s">
        <v>1</v>
      </c>
      <c r="L329" s="15" t="s">
        <v>1</v>
      </c>
      <c r="M329" s="16" t="s">
        <v>1</v>
      </c>
      <c r="N329" s="16" t="s">
        <v>1</v>
      </c>
      <c r="O329" s="16" t="s">
        <v>1</v>
      </c>
      <c r="P329" s="16" t="s">
        <v>1</v>
      </c>
      <c r="Q329" s="16" t="s">
        <v>1</v>
      </c>
      <c r="R329" s="16" t="s">
        <v>1</v>
      </c>
      <c r="S329" s="16" t="s">
        <v>1</v>
      </c>
      <c r="T329" s="16" t="s">
        <v>1</v>
      </c>
      <c r="U329" s="16" t="s">
        <v>1</v>
      </c>
      <c r="V329" s="16" t="s">
        <v>1</v>
      </c>
      <c r="W329" s="16" t="s">
        <v>1</v>
      </c>
      <c r="X329" s="16" t="s">
        <v>1</v>
      </c>
      <c r="Y329" s="16" t="s">
        <v>1</v>
      </c>
      <c r="Z329" s="16" t="s">
        <v>1</v>
      </c>
      <c r="AA329" s="16" t="s">
        <v>1</v>
      </c>
      <c r="AB329" s="16" t="s">
        <v>1</v>
      </c>
      <c r="AC329" s="16" t="s">
        <v>1</v>
      </c>
      <c r="AD329" s="16" t="s">
        <v>1</v>
      </c>
      <c r="AE329" s="16" t="s">
        <v>1</v>
      </c>
      <c r="AF329" s="16" t="s">
        <v>1</v>
      </c>
      <c r="AG329" s="16" t="s">
        <v>1</v>
      </c>
      <c r="AH329" s="16" t="s">
        <v>1</v>
      </c>
      <c r="AI329" s="16" t="s">
        <v>1</v>
      </c>
      <c r="AJ329" s="16" t="s">
        <v>1</v>
      </c>
      <c r="AK329" s="16" t="s">
        <v>1</v>
      </c>
      <c r="AL329" s="16" t="s">
        <v>1</v>
      </c>
      <c r="AM329" s="16" t="s">
        <v>1</v>
      </c>
      <c r="AN329" s="16" t="s">
        <v>1</v>
      </c>
      <c r="AO329" s="16" t="s">
        <v>1</v>
      </c>
      <c r="AP329" s="16" t="s">
        <v>1</v>
      </c>
      <c r="AQ329" s="16" t="s">
        <v>1</v>
      </c>
      <c r="AR329" s="16" t="s">
        <v>1</v>
      </c>
      <c r="AS329" s="16" t="s">
        <v>1</v>
      </c>
      <c r="AT329" s="16" t="s">
        <v>1</v>
      </c>
      <c r="AU329" s="16" t="s">
        <v>1</v>
      </c>
      <c r="AV329" s="16" t="s">
        <v>1</v>
      </c>
      <c r="AW329" s="16" t="s">
        <v>1</v>
      </c>
      <c r="AX329" s="16" t="s">
        <v>1</v>
      </c>
      <c r="AY329" s="16" t="s">
        <v>1</v>
      </c>
      <c r="AZ329" s="16" t="s">
        <v>1</v>
      </c>
      <c r="BA329" s="16" t="s">
        <v>1</v>
      </c>
      <c r="BB329" s="16" t="s">
        <v>1</v>
      </c>
      <c r="BC329" s="16" t="s">
        <v>1</v>
      </c>
      <c r="BD329" s="16" t="s">
        <v>1</v>
      </c>
      <c r="BE329" s="16" t="s">
        <v>1</v>
      </c>
      <c r="BF329" s="16" t="s">
        <v>1</v>
      </c>
      <c r="BG329" s="16" t="s">
        <v>1</v>
      </c>
      <c r="BH329" s="16" t="s">
        <v>1</v>
      </c>
      <c r="BI329" s="16" t="s">
        <v>1</v>
      </c>
      <c r="BJ329" s="16" t="s">
        <v>1</v>
      </c>
      <c r="BK329" s="16" t="s">
        <v>1</v>
      </c>
      <c r="BL329" s="16" t="s">
        <v>1</v>
      </c>
      <c r="BM329" s="16" t="s">
        <v>1</v>
      </c>
      <c r="BN329" s="16" t="s">
        <v>1</v>
      </c>
      <c r="BO329" s="16" t="s">
        <v>1</v>
      </c>
      <c r="BP329" s="16" t="s">
        <v>1</v>
      </c>
      <c r="BQ329" s="16" t="s">
        <v>1</v>
      </c>
      <c r="BR329" s="16" t="s">
        <v>1</v>
      </c>
      <c r="BS329" s="16" t="s">
        <v>1</v>
      </c>
      <c r="BT329" s="16" t="s">
        <v>1</v>
      </c>
      <c r="BU329" s="16" t="s">
        <v>1</v>
      </c>
      <c r="BV329" s="16" t="s">
        <v>1</v>
      </c>
      <c r="BW329" s="16" t="s">
        <v>1</v>
      </c>
      <c r="BX329" s="16" t="s">
        <v>1</v>
      </c>
      <c r="BY329" s="16" t="s">
        <v>1</v>
      </c>
      <c r="BZ329" s="16" t="s">
        <v>1</v>
      </c>
      <c r="CA329" s="16" t="s">
        <v>1</v>
      </c>
      <c r="CB329" s="16" t="s">
        <v>1</v>
      </c>
      <c r="CC329" s="16" t="s">
        <v>1</v>
      </c>
      <c r="CD329" s="16" t="s">
        <v>1</v>
      </c>
      <c r="CE329" s="16" t="s">
        <v>1</v>
      </c>
      <c r="CF329" s="16" t="s">
        <v>1</v>
      </c>
      <c r="CG329" s="16" t="s">
        <v>1</v>
      </c>
      <c r="CH329" s="16" t="s">
        <v>1</v>
      </c>
      <c r="CI329" s="16" t="s">
        <v>1</v>
      </c>
      <c r="CJ329" s="16" t="s">
        <v>1</v>
      </c>
      <c r="CK329" s="16" t="s">
        <v>1</v>
      </c>
      <c r="CL329" s="16" t="s">
        <v>1</v>
      </c>
      <c r="CM329" s="16" t="s">
        <v>1</v>
      </c>
      <c r="CN329" s="16" t="s">
        <v>1</v>
      </c>
      <c r="CO329" s="16" t="s">
        <v>1</v>
      </c>
      <c r="CP329" s="16" t="s">
        <v>1</v>
      </c>
      <c r="CQ329" s="16" t="s">
        <v>1</v>
      </c>
      <c r="CR329" s="16" t="s">
        <v>1</v>
      </c>
      <c r="CS329" s="16" t="s">
        <v>1</v>
      </c>
      <c r="CT329" s="16" t="s">
        <v>1</v>
      </c>
      <c r="CU329" s="16" t="s">
        <v>1</v>
      </c>
      <c r="CV329" s="16" t="s">
        <v>1</v>
      </c>
      <c r="CW329" s="16" t="s">
        <v>1</v>
      </c>
      <c r="CX329" s="16" t="s">
        <v>1</v>
      </c>
      <c r="CY329" s="16" t="s">
        <v>1</v>
      </c>
      <c r="CZ329" s="16" t="s">
        <v>1</v>
      </c>
      <c r="DA329" s="16" t="s">
        <v>1</v>
      </c>
      <c r="DB329" s="16" t="s">
        <v>1</v>
      </c>
      <c r="DC329" s="16" t="s">
        <v>1</v>
      </c>
      <c r="DD329" s="16" t="s">
        <v>1</v>
      </c>
      <c r="DE329" s="16" t="s">
        <v>1</v>
      </c>
      <c r="DF329" s="16" t="s">
        <v>1</v>
      </c>
      <c r="DG329" s="16" t="s">
        <v>1</v>
      </c>
      <c r="DH329" s="16" t="s">
        <v>1</v>
      </c>
      <c r="DI329" s="16" t="s">
        <v>1</v>
      </c>
      <c r="DJ329" s="16" t="s">
        <v>1</v>
      </c>
      <c r="DK329" s="16" t="s">
        <v>1</v>
      </c>
      <c r="DL329" s="16" t="s">
        <v>1</v>
      </c>
      <c r="DM329" s="16" t="s">
        <v>1</v>
      </c>
      <c r="DN329" s="16" t="s">
        <v>1</v>
      </c>
      <c r="DO329" s="16" t="s">
        <v>1</v>
      </c>
      <c r="DP329" s="16" t="s">
        <v>1</v>
      </c>
      <c r="DQ329" s="16" t="s">
        <v>1</v>
      </c>
      <c r="DR329" s="16" t="s">
        <v>1</v>
      </c>
      <c r="DS329" s="16" t="s">
        <v>1</v>
      </c>
      <c r="DT329" s="16" t="s">
        <v>1</v>
      </c>
      <c r="DU329" s="16" t="s">
        <v>1</v>
      </c>
      <c r="DV329" s="15" t="s">
        <v>1</v>
      </c>
      <c r="DW329" s="15" t="s">
        <v>1</v>
      </c>
      <c r="DX329" s="15" t="s">
        <v>1</v>
      </c>
    </row>
    <row r="330" spans="1:128" s="12" customFormat="1" ht="30" customHeight="1" x14ac:dyDescent="0.25">
      <c r="B330" s="15" t="s">
        <v>1</v>
      </c>
      <c r="C330" s="15" t="s">
        <v>1</v>
      </c>
      <c r="D330" s="15" t="s">
        <v>1</v>
      </c>
      <c r="E330" s="15" t="s">
        <v>1</v>
      </c>
      <c r="F330" s="15" t="s">
        <v>1</v>
      </c>
      <c r="G330" s="15" t="s">
        <v>1</v>
      </c>
      <c r="H330" s="15" t="s">
        <v>1</v>
      </c>
      <c r="I330" s="15" t="s">
        <v>1</v>
      </c>
      <c r="J330" s="15" t="s">
        <v>1</v>
      </c>
      <c r="K330" s="15" t="s">
        <v>1</v>
      </c>
      <c r="L330" s="15" t="s">
        <v>1</v>
      </c>
      <c r="M330" s="16" t="s">
        <v>1</v>
      </c>
      <c r="N330" s="16" t="s">
        <v>1</v>
      </c>
      <c r="O330" s="16" t="s">
        <v>1</v>
      </c>
      <c r="P330" s="16" t="s">
        <v>1</v>
      </c>
      <c r="Q330" s="16" t="s">
        <v>1</v>
      </c>
      <c r="R330" s="16" t="s">
        <v>1</v>
      </c>
      <c r="S330" s="16" t="s">
        <v>1</v>
      </c>
      <c r="T330" s="16" t="s">
        <v>1</v>
      </c>
      <c r="U330" s="16" t="s">
        <v>1</v>
      </c>
      <c r="V330" s="16" t="s">
        <v>1</v>
      </c>
      <c r="W330" s="16" t="s">
        <v>1</v>
      </c>
      <c r="X330" s="16" t="s">
        <v>1</v>
      </c>
      <c r="Y330" s="16" t="s">
        <v>1</v>
      </c>
      <c r="Z330" s="16" t="s">
        <v>1</v>
      </c>
      <c r="AA330" s="16" t="s">
        <v>1</v>
      </c>
      <c r="AB330" s="16" t="s">
        <v>1</v>
      </c>
      <c r="AC330" s="16" t="s">
        <v>1</v>
      </c>
      <c r="AD330" s="16" t="s">
        <v>1</v>
      </c>
      <c r="AE330" s="16" t="s">
        <v>1</v>
      </c>
      <c r="AF330" s="16" t="s">
        <v>1</v>
      </c>
      <c r="AG330" s="16" t="s">
        <v>1</v>
      </c>
      <c r="AH330" s="16" t="s">
        <v>1</v>
      </c>
      <c r="AI330" s="16" t="s">
        <v>1</v>
      </c>
      <c r="AJ330" s="16" t="s">
        <v>1</v>
      </c>
      <c r="AK330" s="16" t="s">
        <v>1</v>
      </c>
      <c r="AL330" s="16" t="s">
        <v>1</v>
      </c>
      <c r="AM330" s="16" t="s">
        <v>1</v>
      </c>
      <c r="AN330" s="16" t="s">
        <v>1</v>
      </c>
      <c r="AO330" s="16" t="s">
        <v>1</v>
      </c>
      <c r="AP330" s="16" t="s">
        <v>1</v>
      </c>
      <c r="AQ330" s="16" t="s">
        <v>1</v>
      </c>
      <c r="AR330" s="16" t="s">
        <v>1</v>
      </c>
      <c r="AS330" s="16" t="s">
        <v>1</v>
      </c>
      <c r="AT330" s="16" t="s">
        <v>1</v>
      </c>
      <c r="AU330" s="16" t="s">
        <v>1</v>
      </c>
      <c r="AV330" s="16" t="s">
        <v>1</v>
      </c>
      <c r="AW330" s="16" t="s">
        <v>1</v>
      </c>
      <c r="AX330" s="16" t="s">
        <v>1</v>
      </c>
      <c r="AY330" s="16" t="s">
        <v>1</v>
      </c>
      <c r="AZ330" s="16" t="s">
        <v>1</v>
      </c>
      <c r="BA330" s="16" t="s">
        <v>1</v>
      </c>
      <c r="BB330" s="16" t="s">
        <v>1</v>
      </c>
      <c r="BC330" s="16" t="s">
        <v>1</v>
      </c>
      <c r="BD330" s="16" t="s">
        <v>1</v>
      </c>
      <c r="BE330" s="16" t="s">
        <v>1</v>
      </c>
      <c r="BF330" s="16" t="s">
        <v>1</v>
      </c>
      <c r="BG330" s="16" t="s">
        <v>1</v>
      </c>
      <c r="BH330" s="16" t="s">
        <v>1</v>
      </c>
      <c r="BI330" s="16" t="s">
        <v>1</v>
      </c>
      <c r="BJ330" s="16" t="s">
        <v>1</v>
      </c>
      <c r="BK330" s="16" t="s">
        <v>1</v>
      </c>
      <c r="BL330" s="16" t="s">
        <v>1</v>
      </c>
      <c r="BM330" s="16" t="s">
        <v>1</v>
      </c>
      <c r="BN330" s="16" t="s">
        <v>1</v>
      </c>
      <c r="BO330" s="16" t="s">
        <v>1</v>
      </c>
      <c r="BP330" s="16" t="s">
        <v>1</v>
      </c>
      <c r="BQ330" s="16" t="s">
        <v>1</v>
      </c>
      <c r="BR330" s="16" t="s">
        <v>1</v>
      </c>
      <c r="BS330" s="16" t="s">
        <v>1</v>
      </c>
      <c r="BT330" s="16" t="s">
        <v>1</v>
      </c>
      <c r="BU330" s="16" t="s">
        <v>1</v>
      </c>
      <c r="BV330" s="16" t="s">
        <v>1</v>
      </c>
      <c r="BW330" s="16" t="s">
        <v>1</v>
      </c>
      <c r="BX330" s="16" t="s">
        <v>1</v>
      </c>
      <c r="BY330" s="16" t="s">
        <v>1</v>
      </c>
      <c r="BZ330" s="16" t="s">
        <v>1</v>
      </c>
      <c r="CA330" s="16" t="s">
        <v>1</v>
      </c>
      <c r="CB330" s="16" t="s">
        <v>1</v>
      </c>
      <c r="CC330" s="16" t="s">
        <v>1</v>
      </c>
      <c r="CD330" s="16" t="s">
        <v>1</v>
      </c>
      <c r="CE330" s="16" t="s">
        <v>1</v>
      </c>
      <c r="CF330" s="16" t="s">
        <v>1</v>
      </c>
      <c r="CG330" s="16" t="s">
        <v>1</v>
      </c>
      <c r="CH330" s="16" t="s">
        <v>1</v>
      </c>
      <c r="CI330" s="16" t="s">
        <v>1</v>
      </c>
      <c r="CJ330" s="16" t="s">
        <v>1</v>
      </c>
      <c r="CK330" s="16" t="s">
        <v>1</v>
      </c>
      <c r="CL330" s="16" t="s">
        <v>1</v>
      </c>
      <c r="CM330" s="16" t="s">
        <v>1</v>
      </c>
      <c r="CN330" s="16" t="s">
        <v>1</v>
      </c>
      <c r="CO330" s="16" t="s">
        <v>1</v>
      </c>
      <c r="CP330" s="16" t="s">
        <v>1</v>
      </c>
      <c r="CQ330" s="16" t="s">
        <v>1</v>
      </c>
      <c r="CR330" s="16" t="s">
        <v>1</v>
      </c>
      <c r="CS330" s="16" t="s">
        <v>1</v>
      </c>
      <c r="CT330" s="16" t="s">
        <v>1</v>
      </c>
      <c r="CU330" s="16" t="s">
        <v>1</v>
      </c>
      <c r="CV330" s="16" t="s">
        <v>1</v>
      </c>
      <c r="CW330" s="16" t="s">
        <v>1</v>
      </c>
      <c r="CX330" s="16" t="s">
        <v>1</v>
      </c>
      <c r="CY330" s="16" t="s">
        <v>1</v>
      </c>
      <c r="CZ330" s="16" t="s">
        <v>1</v>
      </c>
      <c r="DA330" s="16" t="s">
        <v>1</v>
      </c>
      <c r="DB330" s="16" t="s">
        <v>1</v>
      </c>
      <c r="DC330" s="16" t="s">
        <v>1</v>
      </c>
      <c r="DD330" s="16" t="s">
        <v>1</v>
      </c>
      <c r="DE330" s="16" t="s">
        <v>1</v>
      </c>
      <c r="DF330" s="16" t="s">
        <v>1</v>
      </c>
      <c r="DG330" s="16" t="s">
        <v>1</v>
      </c>
      <c r="DH330" s="16" t="s">
        <v>1</v>
      </c>
      <c r="DI330" s="16" t="s">
        <v>1</v>
      </c>
      <c r="DJ330" s="16" t="s">
        <v>1</v>
      </c>
      <c r="DK330" s="16" t="s">
        <v>1</v>
      </c>
      <c r="DL330" s="16" t="s">
        <v>1</v>
      </c>
      <c r="DM330" s="16" t="s">
        <v>1</v>
      </c>
      <c r="DN330" s="16" t="s">
        <v>1</v>
      </c>
      <c r="DO330" s="16" t="s">
        <v>1</v>
      </c>
      <c r="DP330" s="16" t="s">
        <v>1</v>
      </c>
      <c r="DQ330" s="16" t="s">
        <v>1</v>
      </c>
      <c r="DR330" s="16" t="s">
        <v>1</v>
      </c>
      <c r="DS330" s="16" t="s">
        <v>1</v>
      </c>
      <c r="DT330" s="16" t="s">
        <v>1</v>
      </c>
      <c r="DU330" s="16" t="s">
        <v>1</v>
      </c>
      <c r="DV330" s="15" t="s">
        <v>1</v>
      </c>
      <c r="DW330" s="15" t="s">
        <v>1</v>
      </c>
      <c r="DX330" s="15" t="s">
        <v>1</v>
      </c>
    </row>
    <row r="331" spans="1:128" s="12" customFormat="1" ht="30" customHeight="1" x14ac:dyDescent="0.25">
      <c r="B331" s="15" t="s">
        <v>1</v>
      </c>
      <c r="C331" s="15" t="s">
        <v>1</v>
      </c>
      <c r="D331" s="15" t="s">
        <v>1</v>
      </c>
      <c r="E331" s="15" t="s">
        <v>1</v>
      </c>
      <c r="F331" s="15" t="s">
        <v>1</v>
      </c>
      <c r="G331" s="15" t="s">
        <v>1</v>
      </c>
      <c r="H331" s="15" t="s">
        <v>1</v>
      </c>
      <c r="I331" s="15" t="s">
        <v>1</v>
      </c>
      <c r="J331" s="15" t="s">
        <v>1</v>
      </c>
      <c r="K331" s="15" t="s">
        <v>1</v>
      </c>
      <c r="L331" s="15" t="s">
        <v>1</v>
      </c>
      <c r="M331" s="16" t="s">
        <v>1</v>
      </c>
      <c r="N331" s="16" t="s">
        <v>1</v>
      </c>
      <c r="O331" s="16" t="s">
        <v>1</v>
      </c>
      <c r="P331" s="16" t="s">
        <v>1</v>
      </c>
      <c r="Q331" s="16" t="s">
        <v>1</v>
      </c>
      <c r="R331" s="16" t="s">
        <v>1</v>
      </c>
      <c r="S331" s="16" t="s">
        <v>1</v>
      </c>
      <c r="T331" s="16" t="s">
        <v>1</v>
      </c>
      <c r="U331" s="16" t="s">
        <v>1</v>
      </c>
      <c r="V331" s="16" t="s">
        <v>1</v>
      </c>
      <c r="W331" s="16" t="s">
        <v>1</v>
      </c>
      <c r="X331" s="16" t="s">
        <v>1</v>
      </c>
      <c r="Y331" s="16" t="s">
        <v>1</v>
      </c>
      <c r="Z331" s="16" t="s">
        <v>1</v>
      </c>
      <c r="AA331" s="16" t="s">
        <v>1</v>
      </c>
      <c r="AB331" s="16" t="s">
        <v>1</v>
      </c>
      <c r="AC331" s="16" t="s">
        <v>1</v>
      </c>
      <c r="AD331" s="16" t="s">
        <v>1</v>
      </c>
      <c r="AE331" s="16" t="s">
        <v>1</v>
      </c>
      <c r="AF331" s="16" t="s">
        <v>1</v>
      </c>
      <c r="AG331" s="16" t="s">
        <v>1</v>
      </c>
      <c r="AH331" s="16" t="s">
        <v>1</v>
      </c>
      <c r="AI331" s="16" t="s">
        <v>1</v>
      </c>
      <c r="AJ331" s="16" t="s">
        <v>1</v>
      </c>
      <c r="AK331" s="16" t="s">
        <v>1</v>
      </c>
      <c r="AL331" s="16" t="s">
        <v>1</v>
      </c>
      <c r="AM331" s="16" t="s">
        <v>1</v>
      </c>
      <c r="AN331" s="16" t="s">
        <v>1</v>
      </c>
      <c r="AO331" s="16" t="s">
        <v>1</v>
      </c>
      <c r="AP331" s="16" t="s">
        <v>1</v>
      </c>
      <c r="AQ331" s="16" t="s">
        <v>1</v>
      </c>
      <c r="AR331" s="16" t="s">
        <v>1</v>
      </c>
      <c r="AS331" s="16" t="s">
        <v>1</v>
      </c>
      <c r="AT331" s="16" t="s">
        <v>1</v>
      </c>
      <c r="AU331" s="16" t="s">
        <v>1</v>
      </c>
      <c r="AV331" s="16" t="s">
        <v>1</v>
      </c>
      <c r="AW331" s="16" t="s">
        <v>1</v>
      </c>
      <c r="AX331" s="16" t="s">
        <v>1</v>
      </c>
      <c r="AY331" s="16" t="s">
        <v>1</v>
      </c>
      <c r="AZ331" s="16" t="s">
        <v>1</v>
      </c>
      <c r="BA331" s="16" t="s">
        <v>1</v>
      </c>
      <c r="BB331" s="16" t="s">
        <v>1</v>
      </c>
      <c r="BC331" s="16" t="s">
        <v>1</v>
      </c>
      <c r="BD331" s="16" t="s">
        <v>1</v>
      </c>
      <c r="BE331" s="16" t="s">
        <v>1</v>
      </c>
      <c r="BF331" s="16" t="s">
        <v>1</v>
      </c>
      <c r="BG331" s="16" t="s">
        <v>1</v>
      </c>
      <c r="BH331" s="16" t="s">
        <v>1</v>
      </c>
      <c r="BI331" s="16" t="s">
        <v>1</v>
      </c>
      <c r="BJ331" s="16" t="s">
        <v>1</v>
      </c>
      <c r="BK331" s="16" t="s">
        <v>1</v>
      </c>
      <c r="BL331" s="16" t="s">
        <v>1</v>
      </c>
      <c r="BM331" s="16" t="s">
        <v>1</v>
      </c>
      <c r="BN331" s="16" t="s">
        <v>1</v>
      </c>
      <c r="BO331" s="16" t="s">
        <v>1</v>
      </c>
      <c r="BP331" s="16" t="s">
        <v>1</v>
      </c>
      <c r="BQ331" s="16" t="s">
        <v>1</v>
      </c>
      <c r="BR331" s="16" t="s">
        <v>1</v>
      </c>
      <c r="BS331" s="16" t="s">
        <v>1</v>
      </c>
      <c r="BT331" s="16" t="s">
        <v>1</v>
      </c>
      <c r="BU331" s="16" t="s">
        <v>1</v>
      </c>
      <c r="BV331" s="16" t="s">
        <v>1</v>
      </c>
      <c r="BW331" s="16" t="s">
        <v>1</v>
      </c>
      <c r="BX331" s="16" t="s">
        <v>1</v>
      </c>
      <c r="BY331" s="16" t="s">
        <v>1</v>
      </c>
      <c r="BZ331" s="16" t="s">
        <v>1</v>
      </c>
      <c r="CA331" s="16" t="s">
        <v>1</v>
      </c>
      <c r="CB331" s="16" t="s">
        <v>1</v>
      </c>
      <c r="CC331" s="16" t="s">
        <v>1</v>
      </c>
      <c r="CD331" s="16" t="s">
        <v>1</v>
      </c>
      <c r="CE331" s="16" t="s">
        <v>1</v>
      </c>
      <c r="CF331" s="16" t="s">
        <v>1</v>
      </c>
      <c r="CG331" s="16" t="s">
        <v>1</v>
      </c>
      <c r="CH331" s="16" t="s">
        <v>1</v>
      </c>
      <c r="CI331" s="16" t="s">
        <v>1</v>
      </c>
      <c r="CJ331" s="16" t="s">
        <v>1</v>
      </c>
      <c r="CK331" s="16" t="s">
        <v>1</v>
      </c>
      <c r="CL331" s="16" t="s">
        <v>1</v>
      </c>
      <c r="CM331" s="16" t="s">
        <v>1</v>
      </c>
      <c r="CN331" s="16" t="s">
        <v>1</v>
      </c>
      <c r="CO331" s="16" t="s">
        <v>1</v>
      </c>
      <c r="CP331" s="16" t="s">
        <v>1</v>
      </c>
      <c r="CQ331" s="16" t="s">
        <v>1</v>
      </c>
      <c r="CR331" s="16" t="s">
        <v>1</v>
      </c>
      <c r="CS331" s="16" t="s">
        <v>1</v>
      </c>
      <c r="CT331" s="16" t="s">
        <v>1</v>
      </c>
      <c r="CU331" s="16" t="s">
        <v>1</v>
      </c>
      <c r="CV331" s="16" t="s">
        <v>1</v>
      </c>
      <c r="CW331" s="16" t="s">
        <v>1</v>
      </c>
      <c r="CX331" s="16" t="s">
        <v>1</v>
      </c>
      <c r="CY331" s="16" t="s">
        <v>1</v>
      </c>
      <c r="CZ331" s="16" t="s">
        <v>1</v>
      </c>
      <c r="DA331" s="16" t="s">
        <v>1</v>
      </c>
      <c r="DB331" s="16" t="s">
        <v>1</v>
      </c>
      <c r="DC331" s="16" t="s">
        <v>1</v>
      </c>
      <c r="DD331" s="16" t="s">
        <v>1</v>
      </c>
      <c r="DE331" s="16" t="s">
        <v>1</v>
      </c>
      <c r="DF331" s="16" t="s">
        <v>1</v>
      </c>
      <c r="DG331" s="16" t="s">
        <v>1</v>
      </c>
      <c r="DH331" s="16" t="s">
        <v>1</v>
      </c>
      <c r="DI331" s="16" t="s">
        <v>1</v>
      </c>
      <c r="DJ331" s="16" t="s">
        <v>1</v>
      </c>
      <c r="DK331" s="16" t="s">
        <v>1</v>
      </c>
      <c r="DL331" s="16" t="s">
        <v>1</v>
      </c>
      <c r="DM331" s="16" t="s">
        <v>1</v>
      </c>
      <c r="DN331" s="16" t="s">
        <v>1</v>
      </c>
      <c r="DO331" s="16" t="s">
        <v>1</v>
      </c>
      <c r="DP331" s="16" t="s">
        <v>1</v>
      </c>
      <c r="DQ331" s="16" t="s">
        <v>1</v>
      </c>
      <c r="DR331" s="16" t="s">
        <v>1</v>
      </c>
      <c r="DS331" s="16" t="s">
        <v>1</v>
      </c>
      <c r="DT331" s="16" t="s">
        <v>1</v>
      </c>
      <c r="DU331" s="16" t="s">
        <v>1</v>
      </c>
      <c r="DV331" s="15" t="s">
        <v>1</v>
      </c>
      <c r="DW331" s="15" t="s">
        <v>1</v>
      </c>
      <c r="DX331" s="15" t="s">
        <v>1</v>
      </c>
    </row>
    <row r="332" spans="1:128" s="12" customFormat="1" ht="30" customHeight="1" x14ac:dyDescent="0.25">
      <c r="B332" s="15" t="s">
        <v>1</v>
      </c>
      <c r="C332" s="15" t="s">
        <v>1</v>
      </c>
      <c r="D332" s="15" t="s">
        <v>1</v>
      </c>
      <c r="E332" s="15" t="s">
        <v>1</v>
      </c>
      <c r="F332" s="15" t="s">
        <v>1</v>
      </c>
      <c r="G332" s="15" t="s">
        <v>1</v>
      </c>
      <c r="H332" s="15" t="s">
        <v>1</v>
      </c>
      <c r="I332" s="15" t="s">
        <v>1</v>
      </c>
      <c r="J332" s="15" t="s">
        <v>1</v>
      </c>
      <c r="K332" s="15" t="s">
        <v>1</v>
      </c>
      <c r="L332" s="15" t="s">
        <v>1</v>
      </c>
      <c r="M332" s="16" t="s">
        <v>1</v>
      </c>
      <c r="N332" s="16" t="s">
        <v>1</v>
      </c>
      <c r="O332" s="16" t="s">
        <v>1</v>
      </c>
      <c r="P332" s="16" t="s">
        <v>1</v>
      </c>
      <c r="Q332" s="16" t="s">
        <v>1</v>
      </c>
      <c r="R332" s="16" t="s">
        <v>1</v>
      </c>
      <c r="S332" s="16" t="s">
        <v>1</v>
      </c>
      <c r="T332" s="16" t="s">
        <v>1</v>
      </c>
      <c r="U332" s="16" t="s">
        <v>1</v>
      </c>
      <c r="V332" s="16" t="s">
        <v>1</v>
      </c>
      <c r="W332" s="16" t="s">
        <v>1</v>
      </c>
      <c r="X332" s="16" t="s">
        <v>1</v>
      </c>
      <c r="Y332" s="16" t="s">
        <v>1</v>
      </c>
      <c r="Z332" s="16" t="s">
        <v>1</v>
      </c>
      <c r="AA332" s="16" t="s">
        <v>1</v>
      </c>
      <c r="AB332" s="16" t="s">
        <v>1</v>
      </c>
      <c r="AC332" s="16" t="s">
        <v>1</v>
      </c>
      <c r="AD332" s="16" t="s">
        <v>1</v>
      </c>
      <c r="AE332" s="16" t="s">
        <v>1</v>
      </c>
      <c r="AF332" s="16" t="s">
        <v>1</v>
      </c>
      <c r="AG332" s="16" t="s">
        <v>1</v>
      </c>
      <c r="AH332" s="16" t="s">
        <v>1</v>
      </c>
      <c r="AI332" s="16" t="s">
        <v>1</v>
      </c>
      <c r="AJ332" s="16" t="s">
        <v>1</v>
      </c>
      <c r="AK332" s="16" t="s">
        <v>1</v>
      </c>
      <c r="AL332" s="16" t="s">
        <v>1</v>
      </c>
      <c r="AM332" s="16" t="s">
        <v>1</v>
      </c>
      <c r="AN332" s="16" t="s">
        <v>1</v>
      </c>
      <c r="AO332" s="16" t="s">
        <v>1</v>
      </c>
      <c r="AP332" s="16" t="s">
        <v>1</v>
      </c>
      <c r="AQ332" s="16" t="s">
        <v>1</v>
      </c>
      <c r="AR332" s="16" t="s">
        <v>1</v>
      </c>
      <c r="AS332" s="16" t="s">
        <v>1</v>
      </c>
      <c r="AT332" s="16" t="s">
        <v>1</v>
      </c>
      <c r="AU332" s="16" t="s">
        <v>1</v>
      </c>
      <c r="AV332" s="16" t="s">
        <v>1</v>
      </c>
      <c r="AW332" s="16" t="s">
        <v>1</v>
      </c>
      <c r="AX332" s="16" t="s">
        <v>1</v>
      </c>
      <c r="AY332" s="16" t="s">
        <v>1</v>
      </c>
      <c r="AZ332" s="16" t="s">
        <v>1</v>
      </c>
      <c r="BA332" s="16" t="s">
        <v>1</v>
      </c>
      <c r="BB332" s="16" t="s">
        <v>1</v>
      </c>
      <c r="BC332" s="16" t="s">
        <v>1</v>
      </c>
      <c r="BD332" s="16" t="s">
        <v>1</v>
      </c>
      <c r="BE332" s="16" t="s">
        <v>1</v>
      </c>
      <c r="BF332" s="16" t="s">
        <v>1</v>
      </c>
      <c r="BG332" s="16" t="s">
        <v>1</v>
      </c>
      <c r="BH332" s="16" t="s">
        <v>1</v>
      </c>
      <c r="BI332" s="16" t="s">
        <v>1</v>
      </c>
      <c r="BJ332" s="16" t="s">
        <v>1</v>
      </c>
      <c r="BK332" s="16" t="s">
        <v>1</v>
      </c>
      <c r="BL332" s="16" t="s">
        <v>1</v>
      </c>
      <c r="BM332" s="16" t="s">
        <v>1</v>
      </c>
      <c r="BN332" s="16" t="s">
        <v>1</v>
      </c>
      <c r="BO332" s="16" t="s">
        <v>1</v>
      </c>
      <c r="BP332" s="16" t="s">
        <v>1</v>
      </c>
      <c r="BQ332" s="16" t="s">
        <v>1</v>
      </c>
      <c r="BR332" s="16" t="s">
        <v>1</v>
      </c>
      <c r="BS332" s="16" t="s">
        <v>1</v>
      </c>
      <c r="BT332" s="16" t="s">
        <v>1</v>
      </c>
      <c r="BU332" s="16" t="s">
        <v>1</v>
      </c>
      <c r="BV332" s="16" t="s">
        <v>1</v>
      </c>
      <c r="BW332" s="16" t="s">
        <v>1</v>
      </c>
      <c r="BX332" s="16" t="s">
        <v>1</v>
      </c>
      <c r="BY332" s="16" t="s">
        <v>1</v>
      </c>
      <c r="BZ332" s="16" t="s">
        <v>1</v>
      </c>
      <c r="CA332" s="16" t="s">
        <v>1</v>
      </c>
      <c r="CB332" s="16" t="s">
        <v>1</v>
      </c>
      <c r="CC332" s="16" t="s">
        <v>1</v>
      </c>
      <c r="CD332" s="16" t="s">
        <v>1</v>
      </c>
      <c r="CE332" s="16" t="s">
        <v>1</v>
      </c>
      <c r="CF332" s="16" t="s">
        <v>1</v>
      </c>
      <c r="CG332" s="16" t="s">
        <v>1</v>
      </c>
      <c r="CH332" s="16" t="s">
        <v>1</v>
      </c>
      <c r="CI332" s="16" t="s">
        <v>1</v>
      </c>
      <c r="CJ332" s="16" t="s">
        <v>1</v>
      </c>
      <c r="CK332" s="16" t="s">
        <v>1</v>
      </c>
      <c r="CL332" s="16" t="s">
        <v>1</v>
      </c>
      <c r="CM332" s="16" t="s">
        <v>1</v>
      </c>
      <c r="CN332" s="16" t="s">
        <v>1</v>
      </c>
      <c r="CO332" s="16" t="s">
        <v>1</v>
      </c>
      <c r="CP332" s="16" t="s">
        <v>1</v>
      </c>
      <c r="CQ332" s="16" t="s">
        <v>1</v>
      </c>
      <c r="CR332" s="16" t="s">
        <v>1</v>
      </c>
      <c r="CS332" s="16" t="s">
        <v>1</v>
      </c>
      <c r="CT332" s="16" t="s">
        <v>1</v>
      </c>
      <c r="CU332" s="16" t="s">
        <v>1</v>
      </c>
      <c r="CV332" s="16" t="s">
        <v>1</v>
      </c>
      <c r="CW332" s="16" t="s">
        <v>1</v>
      </c>
      <c r="CX332" s="16" t="s">
        <v>1</v>
      </c>
      <c r="CY332" s="16" t="s">
        <v>1</v>
      </c>
      <c r="CZ332" s="16" t="s">
        <v>1</v>
      </c>
      <c r="DA332" s="16" t="s">
        <v>1</v>
      </c>
      <c r="DB332" s="16" t="s">
        <v>1</v>
      </c>
      <c r="DC332" s="16" t="s">
        <v>1</v>
      </c>
      <c r="DD332" s="16" t="s">
        <v>1</v>
      </c>
      <c r="DE332" s="16" t="s">
        <v>1</v>
      </c>
      <c r="DF332" s="16" t="s">
        <v>1</v>
      </c>
      <c r="DG332" s="16" t="s">
        <v>1</v>
      </c>
      <c r="DH332" s="16" t="s">
        <v>1</v>
      </c>
      <c r="DI332" s="16" t="s">
        <v>1</v>
      </c>
      <c r="DJ332" s="16" t="s">
        <v>1</v>
      </c>
      <c r="DK332" s="16" t="s">
        <v>1</v>
      </c>
      <c r="DL332" s="16" t="s">
        <v>1</v>
      </c>
      <c r="DM332" s="16" t="s">
        <v>1</v>
      </c>
      <c r="DN332" s="16" t="s">
        <v>1</v>
      </c>
      <c r="DO332" s="16" t="s">
        <v>1</v>
      </c>
      <c r="DP332" s="16" t="s">
        <v>1</v>
      </c>
      <c r="DQ332" s="16" t="s">
        <v>1</v>
      </c>
      <c r="DR332" s="16" t="s">
        <v>1</v>
      </c>
      <c r="DS332" s="16" t="s">
        <v>1</v>
      </c>
      <c r="DT332" s="16" t="s">
        <v>1</v>
      </c>
      <c r="DU332" s="16" t="s">
        <v>1</v>
      </c>
      <c r="DV332" s="15" t="s">
        <v>1</v>
      </c>
      <c r="DW332" s="15" t="s">
        <v>1</v>
      </c>
      <c r="DX332" s="15" t="s">
        <v>1</v>
      </c>
    </row>
    <row r="333" spans="1:128" s="12" customFormat="1" x14ac:dyDescent="0.25"/>
    <row r="334" spans="1:128" s="12" customFormat="1" x14ac:dyDescent="0.25"/>
    <row r="335" spans="1:128" s="12" customFormat="1" x14ac:dyDescent="0.25"/>
    <row r="336" spans="1:128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</sheetData>
  <mergeCells count="1">
    <mergeCell ref="C3:L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general2">
    <tabColor indexed="47"/>
  </sheetPr>
  <dimension ref="A1:N785"/>
  <sheetViews>
    <sheetView zoomScale="90" zoomScaleNormal="90" zoomScaleSheetLayoutView="100" workbookViewId="0">
      <pane xSplit="1" ySplit="5" topLeftCell="B19" activePane="bottomRight" state="frozen"/>
      <selection pane="topRight" activeCell="B1" sqref="B1"/>
      <selection pane="bottomLeft" activeCell="A6" sqref="A6"/>
      <selection pane="bottomRight" sqref="A1:K39"/>
    </sheetView>
  </sheetViews>
  <sheetFormatPr defaultColWidth="9.109375" defaultRowHeight="13.2" x14ac:dyDescent="0.25"/>
  <cols>
    <col min="1" max="1" width="57.6640625" style="3" customWidth="1"/>
    <col min="2" max="11" width="13.6640625" style="3" customWidth="1"/>
    <col min="12" max="14" width="20.6640625" style="3" customWidth="1"/>
    <col min="15" max="38" width="9.109375" style="3" customWidth="1"/>
    <col min="39" max="41" width="9.109375" style="3"/>
    <col min="42" max="42" width="15.5546875" style="3" customWidth="1"/>
    <col min="43" max="16384" width="9.109375" style="3"/>
  </cols>
  <sheetData>
    <row r="1" spans="1:14" ht="15" customHeight="1" x14ac:dyDescent="0.25">
      <c r="A1" s="2" t="s">
        <v>122</v>
      </c>
      <c r="L1" s="4" t="s">
        <v>1</v>
      </c>
      <c r="M1" s="4" t="s">
        <v>1</v>
      </c>
      <c r="N1" s="4" t="s">
        <v>1</v>
      </c>
    </row>
    <row r="2" spans="1:14" ht="15" customHeight="1" x14ac:dyDescent="0.25">
      <c r="A2" s="2" t="s">
        <v>123</v>
      </c>
      <c r="L2" s="4" t="s">
        <v>1</v>
      </c>
      <c r="M2" s="4" t="s">
        <v>1</v>
      </c>
      <c r="N2" s="4" t="s">
        <v>1</v>
      </c>
    </row>
    <row r="3" spans="1:14" ht="15" customHeight="1" x14ac:dyDescent="0.25">
      <c r="A3" s="6" t="s">
        <v>164</v>
      </c>
      <c r="B3" s="69" t="s">
        <v>3</v>
      </c>
      <c r="C3" s="69"/>
      <c r="D3" s="69"/>
      <c r="E3" s="69"/>
      <c r="F3" s="69"/>
      <c r="G3" s="69"/>
      <c r="H3" s="69"/>
      <c r="I3" s="69"/>
      <c r="J3" s="69"/>
      <c r="K3" s="69"/>
      <c r="L3" s="4" t="s">
        <v>1</v>
      </c>
      <c r="M3" s="4" t="s">
        <v>1</v>
      </c>
      <c r="N3" s="4" t="s">
        <v>1</v>
      </c>
    </row>
    <row r="4" spans="1:14" ht="15" customHeight="1" x14ac:dyDescent="0.25">
      <c r="A4" s="2" t="s">
        <v>201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9" t="s">
        <v>116</v>
      </c>
      <c r="I4" s="9" t="s">
        <v>117</v>
      </c>
      <c r="J4" s="9" t="s">
        <v>118</v>
      </c>
      <c r="K4" s="9" t="s">
        <v>119</v>
      </c>
      <c r="L4" s="4" t="s">
        <v>1</v>
      </c>
      <c r="M4" s="4" t="s">
        <v>1</v>
      </c>
      <c r="N4" s="4" t="s">
        <v>1</v>
      </c>
    </row>
    <row r="5" spans="1:14" ht="15" customHeight="1" thickBot="1" x14ac:dyDescent="0.3">
      <c r="A5" s="10"/>
      <c r="B5" s="11" t="s">
        <v>120</v>
      </c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L5" s="4" t="s">
        <v>1</v>
      </c>
      <c r="M5" s="4" t="s">
        <v>1</v>
      </c>
      <c r="N5" s="4" t="s">
        <v>1</v>
      </c>
    </row>
    <row r="6" spans="1:14" s="12" customFormat="1" ht="13.8" x14ac:dyDescent="0.25">
      <c r="A6" s="13" t="s">
        <v>126</v>
      </c>
      <c r="L6" s="15" t="s">
        <v>1</v>
      </c>
      <c r="M6" s="15" t="s">
        <v>1</v>
      </c>
      <c r="N6" s="15" t="s">
        <v>1</v>
      </c>
    </row>
    <row r="7" spans="1:14" s="12" customFormat="1" x14ac:dyDescent="0.25">
      <c r="A7" s="17" t="s">
        <v>127</v>
      </c>
      <c r="L7" s="15" t="s">
        <v>1</v>
      </c>
      <c r="M7" s="15" t="s">
        <v>1</v>
      </c>
      <c r="N7" s="15" t="s">
        <v>1</v>
      </c>
    </row>
    <row r="8" spans="1:14" s="12" customFormat="1" x14ac:dyDescent="0.25">
      <c r="A8" s="12" t="s">
        <v>128</v>
      </c>
      <c r="B8" s="12">
        <v>507769.18322523404</v>
      </c>
      <c r="C8" s="12">
        <v>386065.28064895328</v>
      </c>
      <c r="D8" s="12">
        <v>352765.31997463037</v>
      </c>
      <c r="E8" s="12">
        <v>325877.51495386707</v>
      </c>
      <c r="F8" s="12">
        <v>293621.53223358979</v>
      </c>
      <c r="G8" s="12">
        <v>256446.78956571338</v>
      </c>
      <c r="H8" s="12">
        <v>216873.26385583752</v>
      </c>
      <c r="I8" s="12">
        <v>173471.45330717275</v>
      </c>
      <c r="J8" s="12">
        <v>122898.92531142058</v>
      </c>
      <c r="K8" s="12">
        <v>63148.859071508981</v>
      </c>
      <c r="L8" s="15" t="s">
        <v>1</v>
      </c>
      <c r="M8" s="15" t="s">
        <v>1</v>
      </c>
      <c r="N8" s="15" t="s">
        <v>1</v>
      </c>
    </row>
    <row r="9" spans="1:14" s="12" customFormat="1" x14ac:dyDescent="0.25">
      <c r="A9" s="12" t="s">
        <v>129</v>
      </c>
      <c r="B9" s="12">
        <v>17056160.970175683</v>
      </c>
      <c r="C9" s="12">
        <v>12968080.358716348</v>
      </c>
      <c r="D9" s="12">
        <v>11849521.950043013</v>
      </c>
      <c r="E9" s="12">
        <v>10946350.300956521</v>
      </c>
      <c r="F9" s="12">
        <v>9862859.5108425133</v>
      </c>
      <c r="G9" s="12">
        <v>8614145.6937873606</v>
      </c>
      <c r="H9" s="12">
        <v>7284855.8373652808</v>
      </c>
      <c r="I9" s="12">
        <v>5826972.4297644524</v>
      </c>
      <c r="J9" s="12">
        <v>4128221.881955706</v>
      </c>
      <c r="K9" s="12">
        <v>2121194.3162151859</v>
      </c>
      <c r="L9" s="15" t="s">
        <v>1</v>
      </c>
      <c r="M9" s="15" t="s">
        <v>1</v>
      </c>
      <c r="N9" s="15" t="s">
        <v>1</v>
      </c>
    </row>
    <row r="10" spans="1:14" s="12" customFormat="1" x14ac:dyDescent="0.25">
      <c r="A10" s="12" t="s">
        <v>130</v>
      </c>
      <c r="B10" s="12">
        <v>4313852.9908425044</v>
      </c>
      <c r="C10" s="12">
        <v>4314841.1432490135</v>
      </c>
      <c r="D10" s="12">
        <v>4337166.9394514021</v>
      </c>
      <c r="E10" s="12">
        <v>4450291.1638003979</v>
      </c>
      <c r="F10" s="12">
        <v>4567389.5097192517</v>
      </c>
      <c r="G10" s="12">
        <v>4675987.6714862464</v>
      </c>
      <c r="H10" s="12">
        <v>4892086.730796529</v>
      </c>
      <c r="I10" s="12">
        <v>4941620.0155415069</v>
      </c>
      <c r="J10" s="12">
        <v>5099360.0301663512</v>
      </c>
      <c r="K10" s="12">
        <v>5218015.7735646637</v>
      </c>
      <c r="L10" s="15" t="s">
        <v>1</v>
      </c>
      <c r="M10" s="15" t="s">
        <v>1</v>
      </c>
      <c r="N10" s="15" t="s">
        <v>1</v>
      </c>
    </row>
    <row r="11" spans="1:14" s="12" customFormat="1" x14ac:dyDescent="0.25">
      <c r="A11" s="12" t="s">
        <v>131</v>
      </c>
      <c r="B11" s="12">
        <v>1653777.8284644766</v>
      </c>
      <c r="C11" s="12">
        <v>1590502.5283914774</v>
      </c>
      <c r="D11" s="12">
        <v>1639369.7914982697</v>
      </c>
      <c r="E11" s="12">
        <v>1696778.1271911794</v>
      </c>
      <c r="F11" s="12">
        <v>1750401.0566238924</v>
      </c>
      <c r="G11" s="12">
        <v>1814290.6937861275</v>
      </c>
      <c r="H11" s="12">
        <v>1872728.2807687251</v>
      </c>
      <c r="I11" s="12">
        <v>1942500.1225432821</v>
      </c>
      <c r="J11" s="12">
        <v>2006760.7340732184</v>
      </c>
      <c r="K11" s="12">
        <v>2082969.8968369544</v>
      </c>
      <c r="L11" s="15" t="s">
        <v>1</v>
      </c>
      <c r="M11" s="15" t="s">
        <v>1</v>
      </c>
      <c r="N11" s="15" t="s">
        <v>1</v>
      </c>
    </row>
    <row r="12" spans="1:14" s="12" customFormat="1" x14ac:dyDescent="0.25">
      <c r="A12" s="12" t="s">
        <v>132</v>
      </c>
      <c r="B12" s="12">
        <v>586781.6491145395</v>
      </c>
      <c r="C12" s="12">
        <v>573586.71201018069</v>
      </c>
      <c r="D12" s="12">
        <v>604694.76807514252</v>
      </c>
      <c r="E12" s="12">
        <v>624801.46435222751</v>
      </c>
      <c r="F12" s="12">
        <v>651464.21044717403</v>
      </c>
      <c r="G12" s="12">
        <v>682137.64173691918</v>
      </c>
      <c r="H12" s="12">
        <v>720034.1186303146</v>
      </c>
      <c r="I12" s="12">
        <v>745844.82995832548</v>
      </c>
      <c r="J12" s="12">
        <v>778986.00657595671</v>
      </c>
      <c r="K12" s="12">
        <v>816940.5010793024</v>
      </c>
      <c r="L12" s="15" t="s">
        <v>1</v>
      </c>
      <c r="M12" s="15" t="s">
        <v>1</v>
      </c>
      <c r="N12" s="15" t="s">
        <v>1</v>
      </c>
    </row>
    <row r="13" spans="1:14" s="12" customFormat="1" hidden="1" x14ac:dyDescent="0.25">
      <c r="A13" s="14" t="s">
        <v>133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5" t="s">
        <v>1</v>
      </c>
      <c r="M13" s="15" t="s">
        <v>1</v>
      </c>
      <c r="N13" s="15" t="s">
        <v>1</v>
      </c>
    </row>
    <row r="14" spans="1:14" s="12" customFormat="1" x14ac:dyDescent="0.25">
      <c r="A14" s="17" t="s">
        <v>134</v>
      </c>
      <c r="B14" s="32">
        <v>24118342.621822435</v>
      </c>
      <c r="C14" s="32">
        <v>19833076.023015972</v>
      </c>
      <c r="D14" s="32">
        <v>18783518.769042458</v>
      </c>
      <c r="E14" s="32">
        <v>18044098.571254194</v>
      </c>
      <c r="F14" s="32">
        <v>17125735.819866423</v>
      </c>
      <c r="G14" s="32">
        <v>16043008.490362369</v>
      </c>
      <c r="H14" s="32">
        <v>14986578.231416686</v>
      </c>
      <c r="I14" s="32">
        <v>13630408.851114741</v>
      </c>
      <c r="J14" s="32">
        <v>12136227.578082653</v>
      </c>
      <c r="K14" s="32">
        <v>10302269.346767616</v>
      </c>
      <c r="L14" s="15" t="s">
        <v>1</v>
      </c>
      <c r="M14" s="15" t="s">
        <v>1</v>
      </c>
      <c r="N14" s="15" t="s">
        <v>1</v>
      </c>
    </row>
    <row r="15" spans="1:14" s="12" customFormat="1" x14ac:dyDescent="0.25">
      <c r="L15" s="15" t="s">
        <v>1</v>
      </c>
      <c r="M15" s="15" t="s">
        <v>1</v>
      </c>
      <c r="N15" s="15" t="s">
        <v>1</v>
      </c>
    </row>
    <row r="16" spans="1:14" s="12" customFormat="1" x14ac:dyDescent="0.25">
      <c r="A16" s="17" t="s">
        <v>135</v>
      </c>
      <c r="L16" s="15" t="s">
        <v>1</v>
      </c>
      <c r="M16" s="15" t="s">
        <v>1</v>
      </c>
      <c r="N16" s="15" t="s">
        <v>1</v>
      </c>
    </row>
    <row r="17" spans="1:14" s="12" customFormat="1" x14ac:dyDescent="0.25">
      <c r="A17" s="12" t="s">
        <v>129</v>
      </c>
      <c r="B17" s="12">
        <v>7824529.0078607993</v>
      </c>
      <c r="C17" s="12">
        <v>5949118.3930823784</v>
      </c>
      <c r="D17" s="12">
        <v>5435978.7287138747</v>
      </c>
      <c r="E17" s="12">
        <v>5021647.9317829674</v>
      </c>
      <c r="F17" s="12">
        <v>4524595.5686033908</v>
      </c>
      <c r="G17" s="12">
        <v>3951746.9949325966</v>
      </c>
      <c r="H17" s="12">
        <v>3341934.0915707592</v>
      </c>
      <c r="I17" s="12">
        <v>2673128.7822870174</v>
      </c>
      <c r="J17" s="12">
        <v>1893825.4583039039</v>
      </c>
      <c r="K17" s="12">
        <v>973099.77828874916</v>
      </c>
      <c r="L17" s="15" t="s">
        <v>1</v>
      </c>
      <c r="M17" s="15" t="s">
        <v>1</v>
      </c>
      <c r="N17" s="15" t="s">
        <v>1</v>
      </c>
    </row>
    <row r="18" spans="1:14" s="12" customFormat="1" x14ac:dyDescent="0.25">
      <c r="A18" s="12" t="s">
        <v>136</v>
      </c>
      <c r="B18" s="12">
        <v>356549779</v>
      </c>
      <c r="C18" s="12">
        <v>356339455</v>
      </c>
      <c r="D18" s="12">
        <v>350660931</v>
      </c>
      <c r="E18" s="12">
        <v>344745857</v>
      </c>
      <c r="F18" s="12">
        <v>338872583</v>
      </c>
      <c r="G18" s="12">
        <v>333084809</v>
      </c>
      <c r="H18" s="12">
        <v>327468985</v>
      </c>
      <c r="I18" s="12">
        <v>321875011</v>
      </c>
      <c r="J18" s="12">
        <v>316301937</v>
      </c>
      <c r="K18" s="12">
        <v>311029063</v>
      </c>
      <c r="L18" s="15" t="s">
        <v>1</v>
      </c>
      <c r="M18" s="15" t="s">
        <v>1</v>
      </c>
      <c r="N18" s="15" t="s">
        <v>1</v>
      </c>
    </row>
    <row r="19" spans="1:14" s="12" customFormat="1" x14ac:dyDescent="0.25">
      <c r="A19" s="17" t="s">
        <v>137</v>
      </c>
      <c r="B19" s="32">
        <v>364374308.00786078</v>
      </c>
      <c r="C19" s="32">
        <v>362288573.39308238</v>
      </c>
      <c r="D19" s="32">
        <v>356096909.72871387</v>
      </c>
      <c r="E19" s="32">
        <v>349767504.93178296</v>
      </c>
      <c r="F19" s="32">
        <v>343397178.5686034</v>
      </c>
      <c r="G19" s="32">
        <v>337036555.99493259</v>
      </c>
      <c r="H19" s="32">
        <v>330810919.09157073</v>
      </c>
      <c r="I19" s="32">
        <v>324548139.782287</v>
      </c>
      <c r="J19" s="32">
        <v>318195762.45830393</v>
      </c>
      <c r="K19" s="32">
        <v>312002162.77828872</v>
      </c>
      <c r="L19" s="15" t="s">
        <v>1</v>
      </c>
      <c r="M19" s="15" t="s">
        <v>1</v>
      </c>
      <c r="N19" s="15" t="s">
        <v>1</v>
      </c>
    </row>
    <row r="20" spans="1:14" s="12" customFormat="1" ht="13.8" thickBot="1" x14ac:dyDescent="0.3">
      <c r="A20" s="17" t="s">
        <v>138</v>
      </c>
      <c r="B20" s="51">
        <v>388492650.6296832</v>
      </c>
      <c r="C20" s="51">
        <v>382121649.41609836</v>
      </c>
      <c r="D20" s="51">
        <v>374880428.4977563</v>
      </c>
      <c r="E20" s="51">
        <v>367811603.50303715</v>
      </c>
      <c r="F20" s="51">
        <v>360522914.38846982</v>
      </c>
      <c r="G20" s="51">
        <v>353079564.48529494</v>
      </c>
      <c r="H20" s="51">
        <v>345797497.32298744</v>
      </c>
      <c r="I20" s="51">
        <v>338178548.63340175</v>
      </c>
      <c r="J20" s="51">
        <v>330331990.03638661</v>
      </c>
      <c r="K20" s="51">
        <v>322304432.12505633</v>
      </c>
      <c r="L20" s="15" t="s">
        <v>1</v>
      </c>
      <c r="M20" s="15" t="s">
        <v>1</v>
      </c>
      <c r="N20" s="15" t="s">
        <v>1</v>
      </c>
    </row>
    <row r="21" spans="1:14" s="12" customFormat="1" x14ac:dyDescent="0.25">
      <c r="L21" s="15" t="s">
        <v>1</v>
      </c>
      <c r="M21" s="15" t="s">
        <v>1</v>
      </c>
      <c r="N21" s="15" t="s">
        <v>1</v>
      </c>
    </row>
    <row r="22" spans="1:14" s="12" customFormat="1" ht="13.8" x14ac:dyDescent="0.25">
      <c r="A22" s="13" t="s">
        <v>139</v>
      </c>
      <c r="L22" s="15" t="s">
        <v>1</v>
      </c>
      <c r="M22" s="15" t="s">
        <v>1</v>
      </c>
      <c r="N22" s="15" t="s">
        <v>1</v>
      </c>
    </row>
    <row r="23" spans="1:14" s="12" customFormat="1" x14ac:dyDescent="0.25">
      <c r="A23" s="17" t="s">
        <v>140</v>
      </c>
      <c r="L23" s="15" t="s">
        <v>1</v>
      </c>
      <c r="M23" s="15" t="s">
        <v>1</v>
      </c>
      <c r="N23" s="15" t="s">
        <v>1</v>
      </c>
    </row>
    <row r="24" spans="1:14" s="12" customFormat="1" x14ac:dyDescent="0.25">
      <c r="A24" s="12" t="s">
        <v>141</v>
      </c>
      <c r="B24" s="12">
        <v>5187081.5296832444</v>
      </c>
      <c r="C24" s="12">
        <v>5064854.4160983749</v>
      </c>
      <c r="D24" s="12">
        <v>5336025.4777563615</v>
      </c>
      <c r="E24" s="12">
        <v>5475019.6230371865</v>
      </c>
      <c r="F24" s="12">
        <v>5694349.7884698194</v>
      </c>
      <c r="G24" s="12">
        <v>5939972.6452949392</v>
      </c>
      <c r="H24" s="12">
        <v>6280098.1629874036</v>
      </c>
      <c r="I24" s="12">
        <v>6463244.9334017215</v>
      </c>
      <c r="J24" s="12">
        <v>6741133.7663865117</v>
      </c>
      <c r="K24" s="12">
        <v>7051927.4550562659</v>
      </c>
      <c r="L24" s="15" t="s">
        <v>1</v>
      </c>
      <c r="M24" s="15" t="s">
        <v>1</v>
      </c>
      <c r="N24" s="15" t="s">
        <v>1</v>
      </c>
    </row>
    <row r="25" spans="1:14" s="12" customFormat="1" x14ac:dyDescent="0.25">
      <c r="A25" s="12" t="s">
        <v>142</v>
      </c>
      <c r="B25" s="12">
        <v>2024449.9899999998</v>
      </c>
      <c r="C25" s="12">
        <v>1816890.94</v>
      </c>
      <c r="D25" s="12">
        <v>1558720.26</v>
      </c>
      <c r="E25" s="12">
        <v>1668071.41</v>
      </c>
      <c r="F25" s="12">
        <v>1732314.03</v>
      </c>
      <c r="G25" s="12">
        <v>1579477.2</v>
      </c>
      <c r="H25" s="12">
        <v>1506230.44</v>
      </c>
      <c r="I25" s="12">
        <v>1605880.01</v>
      </c>
      <c r="J25" s="12">
        <v>1417521.73</v>
      </c>
      <c r="K25" s="12">
        <v>436185.98</v>
      </c>
      <c r="L25" s="15" t="s">
        <v>1</v>
      </c>
      <c r="M25" s="15" t="s">
        <v>1</v>
      </c>
      <c r="N25" s="15" t="s">
        <v>1</v>
      </c>
    </row>
    <row r="26" spans="1:14" s="12" customFormat="1" x14ac:dyDescent="0.25">
      <c r="A26" s="12" t="s">
        <v>143</v>
      </c>
      <c r="B26" s="12">
        <v>5182927.784824919</v>
      </c>
      <c r="C26" s="12">
        <v>5588603.4621214373</v>
      </c>
      <c r="D26" s="12">
        <v>6009933.018020534</v>
      </c>
      <c r="E26" s="12">
        <v>6448364.941763619</v>
      </c>
      <c r="F26" s="12">
        <v>6904595.2528737774</v>
      </c>
      <c r="G26" s="12">
        <v>7379348.3628099114</v>
      </c>
      <c r="H26" s="12">
        <v>7873378.2722761733</v>
      </c>
      <c r="I26" s="12">
        <v>8387469.6507632444</v>
      </c>
      <c r="J26" s="12">
        <v>8922439.2301379982</v>
      </c>
      <c r="K26" s="12">
        <v>9479137.0215809494</v>
      </c>
      <c r="L26" s="15" t="s">
        <v>1</v>
      </c>
      <c r="M26" s="15" t="s">
        <v>1</v>
      </c>
      <c r="N26" s="15" t="s">
        <v>1</v>
      </c>
    </row>
    <row r="27" spans="1:14" s="12" customFormat="1" x14ac:dyDescent="0.25">
      <c r="A27" s="17" t="s">
        <v>144</v>
      </c>
      <c r="B27" s="32">
        <v>12394459.304508163</v>
      </c>
      <c r="C27" s="32">
        <v>12470348.818219811</v>
      </c>
      <c r="D27" s="32">
        <v>12904678.755776895</v>
      </c>
      <c r="E27" s="32">
        <v>13591455.974800806</v>
      </c>
      <c r="F27" s="32">
        <v>14331259.071343597</v>
      </c>
      <c r="G27" s="32">
        <v>14898798.208104851</v>
      </c>
      <c r="H27" s="32">
        <v>15659706.875263575</v>
      </c>
      <c r="I27" s="32">
        <v>16456594.594164966</v>
      </c>
      <c r="J27" s="32">
        <v>17081094.726524509</v>
      </c>
      <c r="K27" s="32">
        <v>16967250.456637215</v>
      </c>
      <c r="L27" s="15" t="s">
        <v>1</v>
      </c>
      <c r="M27" s="15" t="s">
        <v>1</v>
      </c>
      <c r="N27" s="15" t="s">
        <v>1</v>
      </c>
    </row>
    <row r="28" spans="1:14" s="12" customFormat="1" x14ac:dyDescent="0.25">
      <c r="L28" s="15" t="s">
        <v>1</v>
      </c>
      <c r="M28" s="15" t="s">
        <v>1</v>
      </c>
      <c r="N28" s="15" t="s">
        <v>1</v>
      </c>
    </row>
    <row r="29" spans="1:14" s="12" customFormat="1" x14ac:dyDescent="0.25">
      <c r="A29" s="17" t="s">
        <v>145</v>
      </c>
      <c r="L29" s="15" t="s">
        <v>1</v>
      </c>
      <c r="M29" s="15" t="s">
        <v>1</v>
      </c>
      <c r="N29" s="15" t="s">
        <v>1</v>
      </c>
    </row>
    <row r="30" spans="1:14" s="12" customFormat="1" x14ac:dyDescent="0.25">
      <c r="A30" s="12" t="s">
        <v>142</v>
      </c>
      <c r="B30" s="12">
        <v>14571583.220000001</v>
      </c>
      <c r="C30" s="12">
        <v>12754692.280000001</v>
      </c>
      <c r="D30" s="12">
        <v>11195972.020000001</v>
      </c>
      <c r="E30" s="12">
        <v>9527900.6099999994</v>
      </c>
      <c r="F30" s="12">
        <v>7795586.5799999991</v>
      </c>
      <c r="G30" s="12">
        <v>6216109.3799999999</v>
      </c>
      <c r="H30" s="12">
        <v>4709878.9399999995</v>
      </c>
      <c r="I30" s="12">
        <v>3103998.9299999997</v>
      </c>
      <c r="J30" s="12">
        <v>1686477.2000000002</v>
      </c>
      <c r="K30" s="12">
        <v>1250291.2200000002</v>
      </c>
      <c r="L30" s="15" t="s">
        <v>1</v>
      </c>
      <c r="M30" s="15" t="s">
        <v>1</v>
      </c>
      <c r="N30" s="15" t="s">
        <v>1</v>
      </c>
    </row>
    <row r="31" spans="1:14" s="12" customFormat="1" x14ac:dyDescent="0.25">
      <c r="A31" s="12" t="s">
        <v>143</v>
      </c>
      <c r="B31" s="12">
        <v>12948223.235175081</v>
      </c>
      <c r="C31" s="12">
        <v>12955911.317878561</v>
      </c>
      <c r="D31" s="12">
        <v>12963896.061979465</v>
      </c>
      <c r="E31" s="12">
        <v>12972204.91823638</v>
      </c>
      <c r="F31" s="12">
        <v>12980851.077126222</v>
      </c>
      <c r="G31" s="12">
        <v>12989848.267190088</v>
      </c>
      <c r="H31" s="12">
        <v>12999210.777723826</v>
      </c>
      <c r="I31" s="12">
        <v>13008953.479236756</v>
      </c>
      <c r="J31" s="12">
        <v>13019091.849862002</v>
      </c>
      <c r="K31" s="12">
        <v>13029641.998419048</v>
      </c>
      <c r="L31" s="15" t="s">
        <v>1</v>
      </c>
      <c r="M31" s="15" t="s">
        <v>1</v>
      </c>
      <c r="N31" s="15" t="s">
        <v>1</v>
      </c>
    </row>
    <row r="32" spans="1:14" s="12" customFormat="1" x14ac:dyDescent="0.25">
      <c r="A32" s="17" t="s">
        <v>146</v>
      </c>
      <c r="B32" s="32">
        <v>27519806.455175079</v>
      </c>
      <c r="C32" s="32">
        <v>25710603.59787856</v>
      </c>
      <c r="D32" s="32">
        <v>24159868.081979468</v>
      </c>
      <c r="E32" s="32">
        <v>22500105.528236382</v>
      </c>
      <c r="F32" s="32">
        <v>20776437.657126222</v>
      </c>
      <c r="G32" s="32">
        <v>19205957.647190087</v>
      </c>
      <c r="H32" s="32">
        <v>17709089.717723824</v>
      </c>
      <c r="I32" s="32">
        <v>16112952.409236755</v>
      </c>
      <c r="J32" s="32">
        <v>14705569.049862001</v>
      </c>
      <c r="K32" s="32">
        <v>14279933.218419049</v>
      </c>
      <c r="L32" s="15" t="s">
        <v>1</v>
      </c>
      <c r="M32" s="15" t="s">
        <v>1</v>
      </c>
      <c r="N32" s="15" t="s">
        <v>1</v>
      </c>
    </row>
    <row r="33" spans="1:14" s="12" customFormat="1" ht="13.8" thickBot="1" x14ac:dyDescent="0.3">
      <c r="A33" s="17" t="s">
        <v>147</v>
      </c>
      <c r="B33" s="51">
        <v>39914265.759683244</v>
      </c>
      <c r="C33" s="51">
        <v>38180952.416098371</v>
      </c>
      <c r="D33" s="51">
        <v>37064546.837756366</v>
      </c>
      <c r="E33" s="51">
        <v>36091561.503037184</v>
      </c>
      <c r="F33" s="51">
        <v>35107696.728469819</v>
      </c>
      <c r="G33" s="51">
        <v>34104755.855294935</v>
      </c>
      <c r="H33" s="51">
        <v>33368796.5929874</v>
      </c>
      <c r="I33" s="51">
        <v>32569547.003401719</v>
      </c>
      <c r="J33" s="51">
        <v>31786663.776386511</v>
      </c>
      <c r="K33" s="51">
        <v>31247183.675056264</v>
      </c>
      <c r="L33" s="15" t="s">
        <v>1</v>
      </c>
      <c r="M33" s="15" t="s">
        <v>1</v>
      </c>
      <c r="N33" s="15" t="s">
        <v>1</v>
      </c>
    </row>
    <row r="34" spans="1:14" s="12" customFormat="1" ht="14.4" thickBot="1" x14ac:dyDescent="0.3">
      <c r="A34" s="13" t="s">
        <v>148</v>
      </c>
      <c r="B34" s="52">
        <v>348578384.86999995</v>
      </c>
      <c r="C34" s="52">
        <v>343940697</v>
      </c>
      <c r="D34" s="52">
        <v>337815881.65999997</v>
      </c>
      <c r="E34" s="52">
        <v>331720042</v>
      </c>
      <c r="F34" s="52">
        <v>325415217.65999997</v>
      </c>
      <c r="G34" s="52">
        <v>318974808.63</v>
      </c>
      <c r="H34" s="52">
        <v>312428700.73000002</v>
      </c>
      <c r="I34" s="52">
        <v>305609001.63000005</v>
      </c>
      <c r="J34" s="52">
        <v>298545326.26000011</v>
      </c>
      <c r="K34" s="52">
        <v>291057248.45000005</v>
      </c>
      <c r="L34" s="15" t="s">
        <v>1</v>
      </c>
      <c r="M34" s="15" t="s">
        <v>1</v>
      </c>
      <c r="N34" s="15" t="s">
        <v>1</v>
      </c>
    </row>
    <row r="35" spans="1:14" s="12" customFormat="1" ht="13.8" thickTop="1" x14ac:dyDescent="0.25">
      <c r="L35" s="15" t="s">
        <v>1</v>
      </c>
      <c r="M35" s="15" t="s">
        <v>1</v>
      </c>
      <c r="N35" s="15" t="s">
        <v>1</v>
      </c>
    </row>
    <row r="36" spans="1:14" s="12" customFormat="1" ht="13.8" x14ac:dyDescent="0.25">
      <c r="A36" s="13" t="s">
        <v>149</v>
      </c>
      <c r="L36" s="15" t="s">
        <v>1</v>
      </c>
      <c r="M36" s="15" t="s">
        <v>1</v>
      </c>
      <c r="N36" s="15" t="s">
        <v>1</v>
      </c>
    </row>
    <row r="37" spans="1:14" s="12" customFormat="1" x14ac:dyDescent="0.25">
      <c r="A37" s="12" t="s">
        <v>150</v>
      </c>
      <c r="B37" s="12">
        <v>284060384.87</v>
      </c>
      <c r="C37" s="12">
        <v>279422697</v>
      </c>
      <c r="D37" s="12">
        <v>273297881.65999997</v>
      </c>
      <c r="E37" s="12">
        <v>267202041.99999997</v>
      </c>
      <c r="F37" s="12">
        <v>260897217.66</v>
      </c>
      <c r="G37" s="12">
        <v>254456808.63000003</v>
      </c>
      <c r="H37" s="12">
        <v>247910700.73000005</v>
      </c>
      <c r="I37" s="12">
        <v>241091001.63000005</v>
      </c>
      <c r="J37" s="12">
        <v>234027326.26000005</v>
      </c>
      <c r="K37" s="12">
        <v>226539248.45000011</v>
      </c>
      <c r="L37" s="15" t="s">
        <v>1</v>
      </c>
      <c r="M37" s="15" t="s">
        <v>1</v>
      </c>
      <c r="N37" s="15" t="s">
        <v>1</v>
      </c>
    </row>
    <row r="38" spans="1:14" s="12" customFormat="1" x14ac:dyDescent="0.25">
      <c r="A38" s="12" t="s">
        <v>151</v>
      </c>
      <c r="B38" s="12">
        <v>64518000</v>
      </c>
      <c r="C38" s="12">
        <v>64518000</v>
      </c>
      <c r="D38" s="12">
        <v>64518000</v>
      </c>
      <c r="E38" s="12">
        <v>64518000</v>
      </c>
      <c r="F38" s="12">
        <v>64518000</v>
      </c>
      <c r="G38" s="12">
        <v>64518000</v>
      </c>
      <c r="H38" s="12">
        <v>64518000</v>
      </c>
      <c r="I38" s="12">
        <v>64518000</v>
      </c>
      <c r="J38" s="12">
        <v>64518000</v>
      </c>
      <c r="K38" s="12">
        <v>64518000</v>
      </c>
      <c r="L38" s="15" t="s">
        <v>1</v>
      </c>
      <c r="M38" s="15" t="s">
        <v>1</v>
      </c>
      <c r="N38" s="15" t="s">
        <v>1</v>
      </c>
    </row>
    <row r="39" spans="1:14" s="12" customFormat="1" ht="14.4" thickBot="1" x14ac:dyDescent="0.3">
      <c r="A39" s="13" t="s">
        <v>152</v>
      </c>
      <c r="B39" s="40">
        <v>348578384.87</v>
      </c>
      <c r="C39" s="40">
        <v>343940697</v>
      </c>
      <c r="D39" s="40">
        <v>337815881.65999997</v>
      </c>
      <c r="E39" s="40">
        <v>331720042</v>
      </c>
      <c r="F39" s="40">
        <v>325415217.65999997</v>
      </c>
      <c r="G39" s="40">
        <v>318974808.63</v>
      </c>
      <c r="H39" s="40">
        <v>312428700.73000002</v>
      </c>
      <c r="I39" s="40">
        <v>305609001.63000005</v>
      </c>
      <c r="J39" s="40">
        <v>298545326.26000005</v>
      </c>
      <c r="K39" s="40">
        <v>291057248.45000011</v>
      </c>
      <c r="L39" s="15" t="s">
        <v>1</v>
      </c>
      <c r="M39" s="15" t="s">
        <v>1</v>
      </c>
      <c r="N39" s="15" t="s">
        <v>1</v>
      </c>
    </row>
    <row r="40" spans="1:14" s="12" customFormat="1" ht="13.8" thickTop="1" x14ac:dyDescent="0.25">
      <c r="L40" s="15" t="s">
        <v>1</v>
      </c>
      <c r="M40" s="15" t="s">
        <v>1</v>
      </c>
      <c r="N40" s="15" t="s">
        <v>1</v>
      </c>
    </row>
    <row r="41" spans="1:14" s="12" customFormat="1" ht="14.25" hidden="1" customHeight="1" x14ac:dyDescent="0.25">
      <c r="L41" s="15" t="s">
        <v>1</v>
      </c>
      <c r="M41" s="15" t="s">
        <v>1</v>
      </c>
      <c r="N41" s="15" t="s">
        <v>1</v>
      </c>
    </row>
    <row r="42" spans="1:14" s="12" customFormat="1" ht="13.8" hidden="1" thickBot="1" x14ac:dyDescent="0.3">
      <c r="A42" s="16" t="s">
        <v>153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15" t="s">
        <v>1</v>
      </c>
      <c r="M42" s="15" t="s">
        <v>1</v>
      </c>
      <c r="N42" s="15" t="s">
        <v>1</v>
      </c>
    </row>
    <row r="43" spans="1:14" s="12" customFormat="1" hidden="1" x14ac:dyDescent="0.25">
      <c r="A43" s="53" t="s">
        <v>154</v>
      </c>
      <c r="B43" s="54" t="s">
        <v>121</v>
      </c>
      <c r="C43" s="54" t="s">
        <v>121</v>
      </c>
      <c r="D43" s="54" t="s">
        <v>121</v>
      </c>
      <c r="E43" s="54" t="s">
        <v>121</v>
      </c>
      <c r="F43" s="54" t="s">
        <v>121</v>
      </c>
      <c r="G43" s="54" t="s">
        <v>121</v>
      </c>
      <c r="H43" s="54" t="s">
        <v>121</v>
      </c>
      <c r="I43" s="54" t="s">
        <v>121</v>
      </c>
      <c r="J43" s="54" t="s">
        <v>121</v>
      </c>
      <c r="K43" s="54" t="s">
        <v>121</v>
      </c>
      <c r="L43" s="15" t="s">
        <v>1</v>
      </c>
      <c r="M43" s="15" t="s">
        <v>1</v>
      </c>
      <c r="N43" s="15" t="s">
        <v>1</v>
      </c>
    </row>
    <row r="44" spans="1:14" s="12" customFormat="1" hidden="1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15" t="s">
        <v>1</v>
      </c>
      <c r="M44" s="15" t="s">
        <v>1</v>
      </c>
      <c r="N44" s="15" t="s">
        <v>1</v>
      </c>
    </row>
    <row r="45" spans="1:14" s="12" customFormat="1" hidden="1" x14ac:dyDescent="0.25">
      <c r="B45" s="12">
        <v>2</v>
      </c>
      <c r="C45" s="12">
        <v>3</v>
      </c>
      <c r="D45" s="12">
        <v>4</v>
      </c>
      <c r="E45" s="12">
        <v>5</v>
      </c>
      <c r="F45" s="12">
        <v>6</v>
      </c>
      <c r="G45" s="12">
        <v>7</v>
      </c>
      <c r="H45" s="12">
        <v>8</v>
      </c>
      <c r="I45" s="12">
        <v>9</v>
      </c>
      <c r="J45" s="12">
        <v>10</v>
      </c>
      <c r="K45" s="12">
        <v>11</v>
      </c>
      <c r="L45" s="15" t="s">
        <v>1</v>
      </c>
      <c r="M45" s="15" t="s">
        <v>1</v>
      </c>
      <c r="N45" s="15" t="s">
        <v>1</v>
      </c>
    </row>
    <row r="46" spans="1:14" s="12" customFormat="1" hidden="1" x14ac:dyDescent="0.25">
      <c r="L46" s="15" t="s">
        <v>1</v>
      </c>
      <c r="M46" s="15" t="s">
        <v>1</v>
      </c>
      <c r="N46" s="15" t="s">
        <v>1</v>
      </c>
    </row>
    <row r="47" spans="1:14" s="12" customFormat="1" hidden="1" x14ac:dyDescent="0.25">
      <c r="A47" s="16" t="s">
        <v>155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5" t="s">
        <v>1</v>
      </c>
      <c r="M47" s="15" t="s">
        <v>1</v>
      </c>
      <c r="N47" s="15" t="s">
        <v>1</v>
      </c>
    </row>
    <row r="48" spans="1:14" s="12" customFormat="1" hidden="1" x14ac:dyDescent="0.25">
      <c r="A48" s="16" t="s">
        <v>156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5" t="s">
        <v>1</v>
      </c>
      <c r="M48" s="15" t="s">
        <v>1</v>
      </c>
      <c r="N48" s="15" t="s">
        <v>1</v>
      </c>
    </row>
    <row r="49" spans="1:14" s="12" customFormat="1" hidden="1" x14ac:dyDescent="0.25">
      <c r="L49" s="15" t="s">
        <v>1</v>
      </c>
      <c r="M49" s="15" t="s">
        <v>1</v>
      </c>
      <c r="N49" s="15" t="s">
        <v>1</v>
      </c>
    </row>
    <row r="50" spans="1:14" s="12" customFormat="1" hidden="1" x14ac:dyDescent="0.25">
      <c r="L50" s="15" t="s">
        <v>1</v>
      </c>
      <c r="M50" s="15" t="s">
        <v>1</v>
      </c>
      <c r="N50" s="15" t="s">
        <v>1</v>
      </c>
    </row>
    <row r="51" spans="1:14" s="12" customFormat="1" ht="13.8" hidden="1" thickBo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15" t="s">
        <v>1</v>
      </c>
      <c r="M51" s="15" t="s">
        <v>1</v>
      </c>
      <c r="N51" s="15" t="s">
        <v>1</v>
      </c>
    </row>
    <row r="52" spans="1:14" s="12" customFormat="1" hidden="1" x14ac:dyDescent="0.25">
      <c r="L52" s="15" t="s">
        <v>1</v>
      </c>
      <c r="M52" s="15" t="s">
        <v>1</v>
      </c>
      <c r="N52" s="15" t="s">
        <v>1</v>
      </c>
    </row>
    <row r="53" spans="1:14" s="12" customFormat="1" hidden="1" x14ac:dyDescent="0.25">
      <c r="A53" s="17"/>
      <c r="L53" s="15" t="s">
        <v>1</v>
      </c>
      <c r="M53" s="15" t="s">
        <v>1</v>
      </c>
      <c r="N53" s="15" t="s">
        <v>1</v>
      </c>
    </row>
    <row r="54" spans="1:14" hidden="1" x14ac:dyDescent="0.25">
      <c r="A54" s="3" t="s">
        <v>157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15" t="s">
        <v>1</v>
      </c>
      <c r="M54" s="15" t="s">
        <v>1</v>
      </c>
      <c r="N54" s="15" t="s">
        <v>1</v>
      </c>
    </row>
    <row r="55" spans="1:14" hidden="1" x14ac:dyDescent="0.25">
      <c r="A55" s="3" t="s">
        <v>158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15" t="s">
        <v>1</v>
      </c>
      <c r="M55" s="15" t="s">
        <v>1</v>
      </c>
      <c r="N55" s="15" t="s">
        <v>1</v>
      </c>
    </row>
    <row r="56" spans="1:14" hidden="1" x14ac:dyDescent="0.25">
      <c r="L56" s="15" t="s">
        <v>1</v>
      </c>
      <c r="M56" s="15" t="s">
        <v>1</v>
      </c>
      <c r="N56" s="15" t="s">
        <v>1</v>
      </c>
    </row>
    <row r="57" spans="1:14" hidden="1" x14ac:dyDescent="0.25">
      <c r="A57" s="3" t="s">
        <v>159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15" t="s">
        <v>1</v>
      </c>
      <c r="M57" s="15" t="s">
        <v>1</v>
      </c>
      <c r="N57" s="15" t="s">
        <v>1</v>
      </c>
    </row>
    <row r="58" spans="1:14" hidden="1" x14ac:dyDescent="0.25">
      <c r="A58" s="3" t="s">
        <v>160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15" t="s">
        <v>1</v>
      </c>
      <c r="M58" s="15" t="s">
        <v>1</v>
      </c>
      <c r="N58" s="15" t="s">
        <v>1</v>
      </c>
    </row>
    <row r="59" spans="1:14" hidden="1" x14ac:dyDescent="0.25">
      <c r="L59" s="15" t="s">
        <v>1</v>
      </c>
      <c r="M59" s="15" t="s">
        <v>1</v>
      </c>
      <c r="N59" s="15" t="s">
        <v>1</v>
      </c>
    </row>
    <row r="60" spans="1:14" hidden="1" x14ac:dyDescent="0.25">
      <c r="A60" s="16" t="s">
        <v>161</v>
      </c>
      <c r="B60" s="3">
        <v>507769.18322523404</v>
      </c>
      <c r="C60" s="3">
        <v>386065.28064895328</v>
      </c>
      <c r="D60" s="3">
        <v>352765.31997463037</v>
      </c>
      <c r="E60" s="3">
        <v>325877.51495386707</v>
      </c>
      <c r="F60" s="3">
        <v>293621.53223358979</v>
      </c>
      <c r="G60" s="3">
        <v>256446.78956571338</v>
      </c>
      <c r="H60" s="3">
        <v>216873.26385583752</v>
      </c>
      <c r="I60" s="3">
        <v>173471.45330717275</v>
      </c>
      <c r="J60" s="3">
        <v>122898.92531142058</v>
      </c>
      <c r="K60" s="3">
        <v>63148.859071508981</v>
      </c>
      <c r="L60" s="15" t="s">
        <v>1</v>
      </c>
      <c r="M60" s="15" t="s">
        <v>1</v>
      </c>
      <c r="N60" s="15" t="s">
        <v>1</v>
      </c>
    </row>
    <row r="61" spans="1:14" hidden="1" x14ac:dyDescent="0.25">
      <c r="A61" s="16" t="s">
        <v>162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15" t="s">
        <v>1</v>
      </c>
      <c r="M61" s="15" t="s">
        <v>1</v>
      </c>
      <c r="N61" s="15" t="s">
        <v>1</v>
      </c>
    </row>
    <row r="62" spans="1:14" hidden="1" x14ac:dyDescent="0.25">
      <c r="L62" s="15" t="s">
        <v>1</v>
      </c>
      <c r="M62" s="15" t="s">
        <v>1</v>
      </c>
      <c r="N62" s="15" t="s">
        <v>1</v>
      </c>
    </row>
    <row r="63" spans="1:14" hidden="1" x14ac:dyDescent="0.25">
      <c r="L63" s="15" t="s">
        <v>1</v>
      </c>
      <c r="M63" s="15" t="s">
        <v>1</v>
      </c>
      <c r="N63" s="15" t="s">
        <v>1</v>
      </c>
    </row>
    <row r="64" spans="1:14" hidden="1" x14ac:dyDescent="0.25">
      <c r="L64" s="15" t="s">
        <v>1</v>
      </c>
      <c r="M64" s="15" t="s">
        <v>1</v>
      </c>
      <c r="N64" s="15" t="s">
        <v>1</v>
      </c>
    </row>
    <row r="65" spans="1:14" hidden="1" x14ac:dyDescent="0.25">
      <c r="L65" s="15" t="s">
        <v>1</v>
      </c>
      <c r="M65" s="15" t="s">
        <v>1</v>
      </c>
      <c r="N65" s="15" t="s">
        <v>1</v>
      </c>
    </row>
    <row r="66" spans="1:14" hidden="1" x14ac:dyDescent="0.25">
      <c r="A66" s="1" t="s">
        <v>2</v>
      </c>
      <c r="B66" s="1" t="s">
        <v>2</v>
      </c>
      <c r="C66" s="1" t="s">
        <v>2</v>
      </c>
      <c r="D66" s="1" t="s">
        <v>2</v>
      </c>
      <c r="E66" s="1" t="s">
        <v>2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5" t="s">
        <v>1</v>
      </c>
      <c r="M66" s="15" t="s">
        <v>1</v>
      </c>
      <c r="N66" s="15" t="s">
        <v>1</v>
      </c>
    </row>
    <row r="67" spans="1:14" ht="30" customHeight="1" x14ac:dyDescent="0.25">
      <c r="A67" s="4" t="s">
        <v>1</v>
      </c>
      <c r="B67" s="4" t="s">
        <v>1</v>
      </c>
      <c r="C67" s="4" t="s">
        <v>1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15" t="s">
        <v>1</v>
      </c>
      <c r="M67" s="15" t="s">
        <v>1</v>
      </c>
      <c r="N67" s="15" t="s">
        <v>1</v>
      </c>
    </row>
    <row r="68" spans="1:14" ht="30" customHeight="1" x14ac:dyDescent="0.25">
      <c r="A68" s="4" t="s">
        <v>1</v>
      </c>
      <c r="B68" s="4" t="s">
        <v>1</v>
      </c>
      <c r="C68" s="4" t="s">
        <v>1</v>
      </c>
      <c r="D68" s="4" t="s">
        <v>1</v>
      </c>
      <c r="E68" s="4" t="s">
        <v>1</v>
      </c>
      <c r="F68" s="4" t="s">
        <v>1</v>
      </c>
      <c r="G68" s="4" t="s">
        <v>1</v>
      </c>
      <c r="H68" s="4" t="s">
        <v>1</v>
      </c>
      <c r="I68" s="4" t="s">
        <v>1</v>
      </c>
      <c r="J68" s="4" t="s">
        <v>1</v>
      </c>
      <c r="K68" s="4" t="s">
        <v>1</v>
      </c>
      <c r="L68" s="15" t="s">
        <v>1</v>
      </c>
      <c r="M68" s="15" t="s">
        <v>1</v>
      </c>
      <c r="N68" s="15" t="s">
        <v>1</v>
      </c>
    </row>
    <row r="69" spans="1:14" ht="30" customHeight="1" x14ac:dyDescent="0.25">
      <c r="A69" s="4" t="s">
        <v>1</v>
      </c>
      <c r="B69" s="4" t="s">
        <v>1</v>
      </c>
      <c r="C69" s="4" t="s">
        <v>1</v>
      </c>
      <c r="D69" s="4" t="s">
        <v>1</v>
      </c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  <c r="J69" s="4" t="s">
        <v>1</v>
      </c>
      <c r="K69" s="4" t="s">
        <v>1</v>
      </c>
      <c r="L69" s="15" t="s">
        <v>1</v>
      </c>
      <c r="M69" s="15" t="s">
        <v>1</v>
      </c>
      <c r="N69" s="15" t="s">
        <v>1</v>
      </c>
    </row>
    <row r="70" spans="1:14" ht="30" customHeight="1" x14ac:dyDescent="0.25">
      <c r="A70" s="4" t="s">
        <v>1</v>
      </c>
      <c r="B70" s="4" t="s">
        <v>1</v>
      </c>
      <c r="C70" s="4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15" t="s">
        <v>1</v>
      </c>
      <c r="M70" s="15" t="s">
        <v>1</v>
      </c>
      <c r="N70" s="15" t="s">
        <v>1</v>
      </c>
    </row>
    <row r="71" spans="1:14" ht="30" customHeight="1" x14ac:dyDescent="0.25">
      <c r="A71" s="4" t="s">
        <v>1</v>
      </c>
      <c r="B71" s="4" t="s">
        <v>1</v>
      </c>
      <c r="C71" s="4" t="s">
        <v>1</v>
      </c>
      <c r="D71" s="4" t="s">
        <v>1</v>
      </c>
      <c r="E71" s="4" t="s">
        <v>1</v>
      </c>
      <c r="F71" s="4" t="s">
        <v>1</v>
      </c>
      <c r="G71" s="4" t="s">
        <v>1</v>
      </c>
      <c r="H71" s="4" t="s">
        <v>1</v>
      </c>
      <c r="I71" s="4" t="s">
        <v>1</v>
      </c>
      <c r="J71" s="4" t="s">
        <v>1</v>
      </c>
      <c r="K71" s="4" t="s">
        <v>1</v>
      </c>
      <c r="L71" s="15" t="s">
        <v>1</v>
      </c>
      <c r="M71" s="15" t="s">
        <v>1</v>
      </c>
      <c r="N71" s="15" t="s">
        <v>1</v>
      </c>
    </row>
    <row r="72" spans="1:14" ht="30" customHeight="1" x14ac:dyDescent="0.25">
      <c r="A72" s="4" t="s">
        <v>1</v>
      </c>
      <c r="B72" s="4" t="s">
        <v>1</v>
      </c>
      <c r="C72" s="4" t="s">
        <v>1</v>
      </c>
      <c r="D72" s="4" t="s">
        <v>1</v>
      </c>
      <c r="E72" s="4" t="s">
        <v>1</v>
      </c>
      <c r="F72" s="4" t="s">
        <v>1</v>
      </c>
      <c r="G72" s="4" t="s">
        <v>1</v>
      </c>
      <c r="H72" s="4" t="s">
        <v>1</v>
      </c>
      <c r="I72" s="4" t="s">
        <v>1</v>
      </c>
      <c r="J72" s="4" t="s">
        <v>1</v>
      </c>
      <c r="K72" s="4" t="s">
        <v>1</v>
      </c>
      <c r="L72" s="15" t="s">
        <v>1</v>
      </c>
      <c r="M72" s="15" t="s">
        <v>1</v>
      </c>
      <c r="N72" s="15" t="s">
        <v>1</v>
      </c>
    </row>
    <row r="73" spans="1:14" ht="30" customHeight="1" x14ac:dyDescent="0.25">
      <c r="A73" s="4" t="s">
        <v>1</v>
      </c>
      <c r="B73" s="4" t="s">
        <v>1</v>
      </c>
      <c r="C73" s="4" t="s">
        <v>1</v>
      </c>
      <c r="D73" s="4" t="s">
        <v>1</v>
      </c>
      <c r="E73" s="4" t="s">
        <v>1</v>
      </c>
      <c r="F73" s="4" t="s">
        <v>1</v>
      </c>
      <c r="G73" s="4" t="s">
        <v>1</v>
      </c>
      <c r="H73" s="4" t="s">
        <v>1</v>
      </c>
      <c r="I73" s="4" t="s">
        <v>1</v>
      </c>
      <c r="J73" s="4" t="s">
        <v>1</v>
      </c>
      <c r="K73" s="4" t="s">
        <v>1</v>
      </c>
      <c r="L73" s="15" t="s">
        <v>1</v>
      </c>
      <c r="M73" s="15" t="s">
        <v>1</v>
      </c>
      <c r="N73" s="15" t="s">
        <v>1</v>
      </c>
    </row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</sheetData>
  <mergeCells count="1">
    <mergeCell ref="B3:K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general2">
    <tabColor indexed="47"/>
    <pageSetUpPr fitToPage="1"/>
  </sheetPr>
  <dimension ref="A1:AX149"/>
  <sheetViews>
    <sheetView tabSelected="1" zoomScale="90" zoomScaleNormal="90" zoomScaleSheetLayoutView="100" workbookViewId="0">
      <pane xSplit="1" ySplit="5" topLeftCell="B23" activePane="bottomRight" state="frozen"/>
      <selection activeCell="C51" sqref="C51:M51"/>
      <selection pane="topRight" activeCell="C51" sqref="C51:M51"/>
      <selection pane="bottomLeft" activeCell="C51" sqref="C51:M51"/>
      <selection pane="bottomRight" activeCell="A79" sqref="A79"/>
    </sheetView>
  </sheetViews>
  <sheetFormatPr defaultColWidth="9.109375" defaultRowHeight="13.2" x14ac:dyDescent="0.25"/>
  <cols>
    <col min="1" max="1" width="57.6640625" style="3" customWidth="1"/>
    <col min="2" max="11" width="13.6640625" style="3" customWidth="1"/>
    <col min="12" max="12" width="13.33203125" style="3" hidden="1" customWidth="1"/>
    <col min="13" max="13" width="48.109375" style="3" hidden="1" customWidth="1"/>
    <col min="14" max="14" width="45.5546875" style="3" hidden="1" customWidth="1"/>
    <col min="15" max="18" width="9.109375" style="3" hidden="1" customWidth="1"/>
    <col min="19" max="20" width="11.33203125" style="3" hidden="1" customWidth="1"/>
    <col min="21" max="47" width="9.109375" style="3" hidden="1" customWidth="1"/>
    <col min="48" max="50" width="20.6640625" style="3" customWidth="1"/>
    <col min="51" max="57" width="9.109375" style="3" customWidth="1"/>
    <col min="58" max="60" width="9.109375" style="3"/>
    <col min="61" max="61" width="12" style="3" customWidth="1"/>
    <col min="62" max="16384" width="9.109375" style="3"/>
  </cols>
  <sheetData>
    <row r="1" spans="1:50" ht="15" customHeight="1" x14ac:dyDescent="0.25">
      <c r="A1" s="2" t="s">
        <v>122</v>
      </c>
      <c r="L1" s="1" t="s">
        <v>2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4" t="s">
        <v>1</v>
      </c>
      <c r="AW1" s="4" t="s">
        <v>1</v>
      </c>
      <c r="AX1" s="4" t="s">
        <v>1</v>
      </c>
    </row>
    <row r="2" spans="1:50" ht="15" customHeight="1" x14ac:dyDescent="0.25">
      <c r="A2" s="2" t="s">
        <v>123</v>
      </c>
      <c r="AU2" s="1" t="s">
        <v>2</v>
      </c>
      <c r="AV2" s="4" t="s">
        <v>1</v>
      </c>
      <c r="AW2" s="4" t="s">
        <v>1</v>
      </c>
      <c r="AX2" s="4" t="s">
        <v>1</v>
      </c>
    </row>
    <row r="3" spans="1:50" ht="15" customHeight="1" x14ac:dyDescent="0.25">
      <c r="A3" s="6" t="s">
        <v>198</v>
      </c>
      <c r="B3" s="69" t="s">
        <v>3</v>
      </c>
      <c r="C3" s="69"/>
      <c r="D3" s="69"/>
      <c r="E3" s="69"/>
      <c r="F3" s="69"/>
      <c r="G3" s="69"/>
      <c r="H3" s="69"/>
      <c r="I3" s="69"/>
      <c r="J3" s="69"/>
      <c r="K3" s="69"/>
      <c r="AU3" s="1" t="s">
        <v>2</v>
      </c>
      <c r="AV3" s="4" t="s">
        <v>1</v>
      </c>
      <c r="AW3" s="4" t="s">
        <v>1</v>
      </c>
      <c r="AX3" s="4" t="s">
        <v>1</v>
      </c>
    </row>
    <row r="4" spans="1:50" ht="15" customHeight="1" x14ac:dyDescent="0.25">
      <c r="A4" s="2" t="s">
        <v>201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9" t="s">
        <v>116</v>
      </c>
      <c r="I4" s="9" t="s">
        <v>117</v>
      </c>
      <c r="J4" s="9" t="s">
        <v>118</v>
      </c>
      <c r="K4" s="9" t="s">
        <v>119</v>
      </c>
      <c r="Q4" s="7" t="e">
        <f>#REF!</f>
        <v>#REF!</v>
      </c>
      <c r="R4" s="7" t="str">
        <f t="shared" ref="R4:AA4" si="0">B4</f>
        <v>2014/15</v>
      </c>
      <c r="S4" s="7" t="str">
        <f t="shared" si="0"/>
        <v>2015/16</v>
      </c>
      <c r="T4" s="7" t="str">
        <f t="shared" si="0"/>
        <v>2016/17</v>
      </c>
      <c r="U4" s="7" t="str">
        <f t="shared" si="0"/>
        <v>2017/18</v>
      </c>
      <c r="V4" s="7" t="str">
        <f t="shared" si="0"/>
        <v>2018/19</v>
      </c>
      <c r="W4" s="7" t="str">
        <f t="shared" si="0"/>
        <v>2019/20</v>
      </c>
      <c r="X4" s="7" t="str">
        <f t="shared" si="0"/>
        <v>2020/21</v>
      </c>
      <c r="Y4" s="7" t="str">
        <f t="shared" si="0"/>
        <v>2021/22</v>
      </c>
      <c r="Z4" s="7" t="str">
        <f t="shared" si="0"/>
        <v>2022/23</v>
      </c>
      <c r="AA4" s="7" t="str">
        <f t="shared" si="0"/>
        <v>2023/24</v>
      </c>
      <c r="AQ4" s="7"/>
      <c r="AR4" s="7"/>
      <c r="AS4" s="7"/>
      <c r="AU4" s="1" t="s">
        <v>2</v>
      </c>
      <c r="AV4" s="4" t="s">
        <v>1</v>
      </c>
      <c r="AW4" s="4" t="s">
        <v>1</v>
      </c>
      <c r="AX4" s="4" t="s">
        <v>1</v>
      </c>
    </row>
    <row r="5" spans="1:50" ht="15" customHeight="1" thickBot="1" x14ac:dyDescent="0.3">
      <c r="A5" s="10"/>
      <c r="B5" s="11" t="s">
        <v>120</v>
      </c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AU5" s="1" t="s">
        <v>2</v>
      </c>
      <c r="AV5" s="4" t="s">
        <v>1</v>
      </c>
      <c r="AW5" s="4" t="s">
        <v>1</v>
      </c>
      <c r="AX5" s="4" t="s">
        <v>1</v>
      </c>
    </row>
    <row r="6" spans="1:50" ht="13.8" x14ac:dyDescent="0.25">
      <c r="A6" s="13" t="s">
        <v>165</v>
      </c>
      <c r="B6" s="12"/>
      <c r="C6" s="16"/>
      <c r="D6" s="12"/>
      <c r="E6" s="12"/>
      <c r="F6" s="12"/>
      <c r="G6" s="12"/>
      <c r="H6" s="12"/>
      <c r="I6" s="12"/>
      <c r="J6" s="12"/>
      <c r="K6" s="12"/>
      <c r="AU6" s="1" t="s">
        <v>2</v>
      </c>
      <c r="AV6" s="4" t="s">
        <v>1</v>
      </c>
      <c r="AW6" s="4" t="s">
        <v>1</v>
      </c>
      <c r="AX6" s="4" t="s">
        <v>1</v>
      </c>
    </row>
    <row r="7" spans="1:50" ht="13.8" thickBot="1" x14ac:dyDescent="0.3">
      <c r="A7" s="17" t="s">
        <v>166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M7" s="43" t="s">
        <v>167</v>
      </c>
      <c r="AU7" s="1" t="s">
        <v>2</v>
      </c>
      <c r="AV7" s="4" t="s">
        <v>1</v>
      </c>
      <c r="AW7" s="4" t="s">
        <v>1</v>
      </c>
      <c r="AX7" s="4" t="s">
        <v>1</v>
      </c>
    </row>
    <row r="8" spans="1:50" ht="13.8" thickTop="1" x14ac:dyDescent="0.25">
      <c r="A8" s="12" t="s">
        <v>11</v>
      </c>
      <c r="B8" s="12">
        <v>29590298.314959999</v>
      </c>
      <c r="C8" s="12">
        <v>30469636.046760004</v>
      </c>
      <c r="D8" s="12">
        <v>31706058.336659998</v>
      </c>
      <c r="E8" s="12">
        <v>32998552.239139989</v>
      </c>
      <c r="F8" s="12">
        <v>34343739.539060004</v>
      </c>
      <c r="G8" s="12">
        <v>35743768.69498001</v>
      </c>
      <c r="H8" s="12">
        <v>37200875.761819996</v>
      </c>
      <c r="I8" s="12">
        <v>38717387.964139998</v>
      </c>
      <c r="J8" s="12">
        <v>40295727.458160006</v>
      </c>
      <c r="K8" s="12">
        <v>41938415.149659999</v>
      </c>
      <c r="L8" s="57"/>
      <c r="M8" s="58" t="s">
        <v>11</v>
      </c>
      <c r="N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U8" s="1" t="s">
        <v>2</v>
      </c>
      <c r="AV8" s="4" t="s">
        <v>1</v>
      </c>
      <c r="AW8" s="4" t="s">
        <v>1</v>
      </c>
      <c r="AX8" s="4" t="s">
        <v>1</v>
      </c>
    </row>
    <row r="9" spans="1:50" x14ac:dyDescent="0.25">
      <c r="A9" s="12" t="s">
        <v>13</v>
      </c>
      <c r="B9" s="12">
        <v>4173110.7856298857</v>
      </c>
      <c r="C9" s="12">
        <v>4077469.7743655797</v>
      </c>
      <c r="D9" s="12">
        <v>4151613.1924329777</v>
      </c>
      <c r="E9" s="12">
        <v>4279348.2216956969</v>
      </c>
      <c r="F9" s="12">
        <v>4422906.0682231579</v>
      </c>
      <c r="G9" s="12">
        <v>4540346.6996449102</v>
      </c>
      <c r="H9" s="12">
        <v>4832435.396578243</v>
      </c>
      <c r="I9" s="12">
        <v>4926444.2847968042</v>
      </c>
      <c r="J9" s="12">
        <v>5064242.2285033558</v>
      </c>
      <c r="K9" s="12">
        <v>5230572.6824233569</v>
      </c>
      <c r="L9" s="57"/>
      <c r="M9" s="61" t="s">
        <v>13</v>
      </c>
      <c r="N9" s="62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U9" s="1" t="s">
        <v>2</v>
      </c>
      <c r="AV9" s="4" t="s">
        <v>1</v>
      </c>
      <c r="AW9" s="4" t="s">
        <v>1</v>
      </c>
      <c r="AX9" s="4" t="s">
        <v>1</v>
      </c>
    </row>
    <row r="10" spans="1:50" x14ac:dyDescent="0.25">
      <c r="A10" s="12" t="s">
        <v>168</v>
      </c>
      <c r="B10" s="12">
        <v>1373317.2853194827</v>
      </c>
      <c r="C10" s="12">
        <v>1283959.3587585273</v>
      </c>
      <c r="D10" s="12">
        <v>1242270.1990188654</v>
      </c>
      <c r="E10" s="12">
        <v>1272764.796187568</v>
      </c>
      <c r="F10" s="12">
        <v>1193444.8431398578</v>
      </c>
      <c r="G10" s="12">
        <v>1297783.7402757602</v>
      </c>
      <c r="H10" s="12">
        <v>1354592.0625985614</v>
      </c>
      <c r="I10" s="12">
        <v>1381811.2641273583</v>
      </c>
      <c r="J10" s="12">
        <v>1399732.2023929339</v>
      </c>
      <c r="K10" s="12">
        <v>1444908.1068938994</v>
      </c>
      <c r="L10" s="57"/>
      <c r="M10" s="61" t="s">
        <v>14</v>
      </c>
      <c r="N10" s="62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U10" s="1" t="s">
        <v>2</v>
      </c>
      <c r="AV10" s="4" t="s">
        <v>1</v>
      </c>
      <c r="AW10" s="4" t="s">
        <v>1</v>
      </c>
      <c r="AX10" s="4" t="s">
        <v>1</v>
      </c>
    </row>
    <row r="11" spans="1:50" x14ac:dyDescent="0.25">
      <c r="A11" s="12" t="s">
        <v>169</v>
      </c>
      <c r="B11" s="12">
        <v>10438586.375402246</v>
      </c>
      <c r="C11" s="12">
        <v>9220563.2369981613</v>
      </c>
      <c r="D11" s="12">
        <v>9364043.8276263736</v>
      </c>
      <c r="E11" s="12">
        <v>9529208.9762577005</v>
      </c>
      <c r="F11" s="12">
        <v>9705542.1937010847</v>
      </c>
      <c r="G11" s="12">
        <v>9886701.9893761296</v>
      </c>
      <c r="H11" s="12">
        <v>10075822.638313124</v>
      </c>
      <c r="I11" s="12">
        <v>10272397.606594659</v>
      </c>
      <c r="J11" s="12">
        <v>10476845.747912355</v>
      </c>
      <c r="K11" s="12">
        <v>10686574.350267436</v>
      </c>
      <c r="L11" s="57"/>
      <c r="M11" s="61" t="s">
        <v>17</v>
      </c>
      <c r="N11" s="62" t="s">
        <v>18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U11" s="1" t="s">
        <v>2</v>
      </c>
      <c r="AV11" s="4" t="s">
        <v>1</v>
      </c>
      <c r="AW11" s="4" t="s">
        <v>1</v>
      </c>
      <c r="AX11" s="4" t="s">
        <v>1</v>
      </c>
    </row>
    <row r="12" spans="1:50" x14ac:dyDescent="0.25">
      <c r="A12" s="12" t="s">
        <v>132</v>
      </c>
      <c r="B12" s="12">
        <v>998911.05968032114</v>
      </c>
      <c r="C12" s="12">
        <v>835817.161371622</v>
      </c>
      <c r="D12" s="12">
        <v>613823.80545124691</v>
      </c>
      <c r="E12" s="12">
        <v>475467.01002763922</v>
      </c>
      <c r="F12" s="12">
        <v>478666.28661496425</v>
      </c>
      <c r="G12" s="12">
        <v>497936.24499137944</v>
      </c>
      <c r="H12" s="12">
        <v>507308.31951094</v>
      </c>
      <c r="I12" s="12">
        <v>543994.06356238434</v>
      </c>
      <c r="J12" s="12">
        <v>555318.81424799806</v>
      </c>
      <c r="K12" s="12">
        <v>580059.25265262963</v>
      </c>
      <c r="L12" s="57"/>
      <c r="M12" s="61" t="s">
        <v>16</v>
      </c>
      <c r="N12" s="62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U12" s="1" t="s">
        <v>2</v>
      </c>
      <c r="AV12" s="4" t="s">
        <v>1</v>
      </c>
      <c r="AW12" s="4" t="s">
        <v>1</v>
      </c>
      <c r="AX12" s="4" t="s">
        <v>1</v>
      </c>
    </row>
    <row r="13" spans="1:50" x14ac:dyDescent="0.25">
      <c r="A13" s="17" t="s">
        <v>170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7"/>
      <c r="M13" s="61"/>
      <c r="N13" s="62"/>
      <c r="AU13" s="1" t="s">
        <v>2</v>
      </c>
      <c r="AV13" s="4" t="s">
        <v>1</v>
      </c>
      <c r="AW13" s="4" t="s">
        <v>1</v>
      </c>
      <c r="AX13" s="4" t="s">
        <v>1</v>
      </c>
    </row>
    <row r="14" spans="1:50" x14ac:dyDescent="0.25">
      <c r="A14" s="12" t="s">
        <v>27</v>
      </c>
      <c r="B14" s="12">
        <v>-18347481.630255479</v>
      </c>
      <c r="C14" s="12">
        <v>-19462685.513918109</v>
      </c>
      <c r="D14" s="12">
        <v>-20692404.800000001</v>
      </c>
      <c r="E14" s="12">
        <v>-21585431.019999992</v>
      </c>
      <c r="F14" s="12">
        <v>-22496503.430000003</v>
      </c>
      <c r="G14" s="12">
        <v>-23428167.059999984</v>
      </c>
      <c r="H14" s="12">
        <v>-24376178.969999999</v>
      </c>
      <c r="I14" s="12">
        <v>-25500323.610000014</v>
      </c>
      <c r="J14" s="12">
        <v>-26671678.209999986</v>
      </c>
      <c r="K14" s="12">
        <v>-27876239.879999969</v>
      </c>
      <c r="L14" s="57"/>
      <c r="M14" s="61" t="s">
        <v>27</v>
      </c>
      <c r="N14" s="62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U14" s="1" t="s">
        <v>2</v>
      </c>
      <c r="AV14" s="4" t="s">
        <v>1</v>
      </c>
      <c r="AW14" s="4" t="s">
        <v>1</v>
      </c>
      <c r="AX14" s="4" t="s">
        <v>1</v>
      </c>
    </row>
    <row r="15" spans="1:50" x14ac:dyDescent="0.25">
      <c r="A15" s="12" t="s">
        <v>29</v>
      </c>
      <c r="B15" s="12">
        <v>-15843732.886656677</v>
      </c>
      <c r="C15" s="12">
        <v>-15186356.174478995</v>
      </c>
      <c r="D15" s="12">
        <v>-15976546.865166483</v>
      </c>
      <c r="E15" s="12">
        <v>-16787744.305439234</v>
      </c>
      <c r="F15" s="12">
        <v>-17348093.373077679</v>
      </c>
      <c r="G15" s="12">
        <v>-18085418.979187861</v>
      </c>
      <c r="H15" s="12">
        <v>-18671089.860252187</v>
      </c>
      <c r="I15" s="12">
        <v>-19650561.732081734</v>
      </c>
      <c r="J15" s="12">
        <v>-20324272.979034569</v>
      </c>
      <c r="K15" s="12">
        <v>-21187925.567033757</v>
      </c>
      <c r="L15" s="57"/>
      <c r="M15" s="61" t="s">
        <v>29</v>
      </c>
      <c r="N15" s="62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U15" s="1" t="s">
        <v>2</v>
      </c>
      <c r="AV15" s="4" t="s">
        <v>1</v>
      </c>
      <c r="AW15" s="4" t="s">
        <v>1</v>
      </c>
      <c r="AX15" s="4" t="s">
        <v>1</v>
      </c>
    </row>
    <row r="16" spans="1:50" x14ac:dyDescent="0.25">
      <c r="A16" s="12" t="s">
        <v>28</v>
      </c>
      <c r="B16" s="12">
        <v>-1168773.2367594512</v>
      </c>
      <c r="C16" s="12">
        <v>-1059593.4786708225</v>
      </c>
      <c r="D16" s="12">
        <v>-935598.53973912785</v>
      </c>
      <c r="E16" s="12">
        <v>-832460.43890752899</v>
      </c>
      <c r="F16" s="12">
        <v>-734461.0836752496</v>
      </c>
      <c r="G16" s="12">
        <v>-627039.22347416601</v>
      </c>
      <c r="H16" s="12">
        <v>-515731.54406248243</v>
      </c>
      <c r="I16" s="12">
        <v>-414704.3585727021</v>
      </c>
      <c r="J16" s="12">
        <v>-315561.3819697008</v>
      </c>
      <c r="K16" s="12">
        <v>-207858.00685918971</v>
      </c>
      <c r="L16" s="57"/>
      <c r="M16" s="61" t="s">
        <v>28</v>
      </c>
      <c r="N16" s="62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U16" s="1" t="s">
        <v>2</v>
      </c>
      <c r="AV16" s="4" t="s">
        <v>1</v>
      </c>
      <c r="AW16" s="4" t="s">
        <v>1</v>
      </c>
      <c r="AX16" s="4" t="s">
        <v>1</v>
      </c>
    </row>
    <row r="17" spans="1:50" ht="13.8" thickBot="1" x14ac:dyDescent="0.3">
      <c r="A17" s="12" t="s">
        <v>132</v>
      </c>
      <c r="B17" s="12">
        <v>-4670880.0999999996</v>
      </c>
      <c r="C17" s="12">
        <v>-4940023.5500000007</v>
      </c>
      <c r="D17" s="12">
        <v>-5490034.2500000037</v>
      </c>
      <c r="E17" s="12">
        <v>-5540593.4700000007</v>
      </c>
      <c r="F17" s="12">
        <v>-5873386.7699999977</v>
      </c>
      <c r="G17" s="12">
        <v>-6230253.209999999</v>
      </c>
      <c r="H17" s="12">
        <v>-6913200.8899999969</v>
      </c>
      <c r="I17" s="12">
        <v>-7024423.5700000022</v>
      </c>
      <c r="J17" s="12">
        <v>-7466318.2699999986</v>
      </c>
      <c r="K17" s="12">
        <v>-7941505.6699999981</v>
      </c>
      <c r="L17" s="12"/>
      <c r="M17" s="12" t="e">
        <f>-'[1]CF workings'!R116-SUM(#REF!)+M62+'[1]BS workings'!R905+'[1]BS workings'!R906</f>
        <v>#VALUE!</v>
      </c>
      <c r="N17" s="63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U17" s="1" t="s">
        <v>2</v>
      </c>
      <c r="AV17" s="4" t="s">
        <v>1</v>
      </c>
      <c r="AW17" s="4" t="s">
        <v>1</v>
      </c>
      <c r="AX17" s="4" t="s">
        <v>1</v>
      </c>
    </row>
    <row r="18" spans="1:50" ht="13.8" thickTop="1" x14ac:dyDescent="0.25">
      <c r="A18" s="17" t="s">
        <v>171</v>
      </c>
      <c r="B18" s="32">
        <v>6543355.9673203323</v>
      </c>
      <c r="C18" s="32">
        <v>5238786.8611859605</v>
      </c>
      <c r="D18" s="32">
        <v>3983224.9062838387</v>
      </c>
      <c r="E18" s="32">
        <v>3809112.0089618415</v>
      </c>
      <c r="F18" s="32">
        <v>3691854.2739861365</v>
      </c>
      <c r="G18" s="32">
        <v>3595658.8966061771</v>
      </c>
      <c r="H18" s="32">
        <v>3494832.9145061988</v>
      </c>
      <c r="I18" s="32">
        <v>3252021.9125667531</v>
      </c>
      <c r="J18" s="32">
        <v>3014035.6102123903</v>
      </c>
      <c r="K18" s="32">
        <v>2667000.4180044141</v>
      </c>
      <c r="L18" s="57"/>
      <c r="AU18" s="1" t="s">
        <v>2</v>
      </c>
      <c r="AV18" s="4" t="s">
        <v>1</v>
      </c>
      <c r="AW18" s="4" t="s">
        <v>1</v>
      </c>
      <c r="AX18" s="4" t="s">
        <v>1</v>
      </c>
    </row>
    <row r="19" spans="1:5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57"/>
      <c r="AU19" s="1" t="s">
        <v>2</v>
      </c>
      <c r="AV19" s="4" t="s">
        <v>1</v>
      </c>
      <c r="AW19" s="4" t="s">
        <v>1</v>
      </c>
      <c r="AX19" s="4" t="s">
        <v>1</v>
      </c>
    </row>
    <row r="20" spans="1:50" ht="13.8" x14ac:dyDescent="0.25">
      <c r="A20" s="13" t="s">
        <v>172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57"/>
      <c r="AU20" s="1" t="s">
        <v>2</v>
      </c>
      <c r="AV20" s="4" t="s">
        <v>1</v>
      </c>
      <c r="AW20" s="4" t="s">
        <v>1</v>
      </c>
      <c r="AX20" s="4" t="s">
        <v>1</v>
      </c>
    </row>
    <row r="21" spans="1:50" x14ac:dyDescent="0.25">
      <c r="A21" s="17" t="s">
        <v>166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57"/>
      <c r="AU21" s="1" t="s">
        <v>2</v>
      </c>
      <c r="AV21" s="4" t="s">
        <v>1</v>
      </c>
      <c r="AW21" s="4" t="s">
        <v>1</v>
      </c>
      <c r="AX21" s="4" t="s">
        <v>1</v>
      </c>
    </row>
    <row r="22" spans="1:50" x14ac:dyDescent="0.25">
      <c r="A22" s="16" t="s">
        <v>173</v>
      </c>
      <c r="B22" s="12">
        <v>8240498.6516260868</v>
      </c>
      <c r="C22" s="12">
        <v>6050909.2262377543</v>
      </c>
      <c r="D22" s="12">
        <v>1719116.0730418384</v>
      </c>
      <c r="E22" s="12">
        <v>1404920.4460173994</v>
      </c>
      <c r="F22" s="12">
        <v>1667961.1532935849</v>
      </c>
      <c r="G22" s="12">
        <v>1908980.3907259468</v>
      </c>
      <c r="H22" s="12">
        <v>2026520.7597839185</v>
      </c>
      <c r="I22" s="12">
        <v>2214106.7168845707</v>
      </c>
      <c r="J22" s="12">
        <v>2565471.8717918606</v>
      </c>
      <c r="K22" s="12">
        <v>3015171.2457556748</v>
      </c>
      <c r="L22" s="57"/>
      <c r="AU22" s="1" t="s">
        <v>2</v>
      </c>
      <c r="AV22" s="4" t="s">
        <v>1</v>
      </c>
      <c r="AW22" s="4" t="s">
        <v>1</v>
      </c>
      <c r="AX22" s="4" t="s">
        <v>1</v>
      </c>
    </row>
    <row r="23" spans="1:50" x14ac:dyDescent="0.25">
      <c r="A23" s="17" t="s">
        <v>170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57"/>
      <c r="AU23" s="1" t="s">
        <v>2</v>
      </c>
      <c r="AV23" s="4" t="s">
        <v>1</v>
      </c>
      <c r="AW23" s="4" t="s">
        <v>1</v>
      </c>
      <c r="AX23" s="4" t="s">
        <v>1</v>
      </c>
    </row>
    <row r="24" spans="1:50" x14ac:dyDescent="0.25">
      <c r="A24" s="12" t="s">
        <v>174</v>
      </c>
      <c r="B24" s="12">
        <v>-13226000</v>
      </c>
      <c r="C24" s="12">
        <v>-9386950</v>
      </c>
      <c r="D24" s="12">
        <v>-3918750</v>
      </c>
      <c r="E24" s="12">
        <v>-3682200</v>
      </c>
      <c r="F24" s="12">
        <v>-3724000</v>
      </c>
      <c r="G24" s="12">
        <v>-3809500</v>
      </c>
      <c r="H24" s="12">
        <v>-3981450</v>
      </c>
      <c r="I24" s="12">
        <v>-4003300</v>
      </c>
      <c r="J24" s="12">
        <v>-4024200</v>
      </c>
      <c r="K24" s="12">
        <v>-4324400</v>
      </c>
      <c r="L24" s="57"/>
      <c r="AU24" s="1" t="s">
        <v>2</v>
      </c>
      <c r="AV24" s="4" t="s">
        <v>1</v>
      </c>
      <c r="AW24" s="4" t="s">
        <v>1</v>
      </c>
      <c r="AX24" s="4" t="s">
        <v>1</v>
      </c>
    </row>
    <row r="25" spans="1:50" x14ac:dyDescent="0.25">
      <c r="A25" s="17" t="s">
        <v>175</v>
      </c>
      <c r="B25" s="32">
        <v>-4985501.3483739132</v>
      </c>
      <c r="C25" s="32">
        <v>-3336040.7737622457</v>
      </c>
      <c r="D25" s="32">
        <v>-2199633.9269581614</v>
      </c>
      <c r="E25" s="32">
        <v>-2277279.5539826006</v>
      </c>
      <c r="F25" s="32">
        <v>-2056038.8467064151</v>
      </c>
      <c r="G25" s="32">
        <v>-1900519.6092740532</v>
      </c>
      <c r="H25" s="32">
        <v>-1954929.2402160815</v>
      </c>
      <c r="I25" s="32">
        <v>-1789193.2831154293</v>
      </c>
      <c r="J25" s="32">
        <v>-1458728.1282081394</v>
      </c>
      <c r="K25" s="32">
        <v>-1309228.7542443252</v>
      </c>
      <c r="L25" s="57"/>
      <c r="AU25" s="1" t="s">
        <v>2</v>
      </c>
      <c r="AV25" s="4" t="s">
        <v>1</v>
      </c>
      <c r="AW25" s="4" t="s">
        <v>1</v>
      </c>
      <c r="AX25" s="4" t="s">
        <v>1</v>
      </c>
    </row>
    <row r="26" spans="1:5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57"/>
      <c r="AU26" s="1" t="s">
        <v>2</v>
      </c>
      <c r="AV26" s="4" t="s">
        <v>1</v>
      </c>
      <c r="AW26" s="4" t="s">
        <v>1</v>
      </c>
      <c r="AX26" s="4" t="s">
        <v>1</v>
      </c>
    </row>
    <row r="27" spans="1:50" ht="13.8" x14ac:dyDescent="0.25">
      <c r="A27" s="13" t="s">
        <v>176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57"/>
      <c r="AU27" s="1" t="s">
        <v>2</v>
      </c>
      <c r="AV27" s="4" t="s">
        <v>1</v>
      </c>
      <c r="AW27" s="4" t="s">
        <v>1</v>
      </c>
      <c r="AX27" s="4" t="s">
        <v>1</v>
      </c>
    </row>
    <row r="28" spans="1:50" x14ac:dyDescent="0.25">
      <c r="A28" s="17" t="s">
        <v>166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57"/>
      <c r="AU28" s="1" t="s">
        <v>2</v>
      </c>
      <c r="AV28" s="4" t="s">
        <v>1</v>
      </c>
      <c r="AW28" s="4" t="s">
        <v>1</v>
      </c>
      <c r="AX28" s="4" t="s">
        <v>1</v>
      </c>
    </row>
    <row r="29" spans="1:50" x14ac:dyDescent="0.25">
      <c r="A29" s="12" t="s">
        <v>177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57"/>
      <c r="AU29" s="1" t="s">
        <v>2</v>
      </c>
      <c r="AV29" s="4" t="s">
        <v>1</v>
      </c>
      <c r="AW29" s="4" t="s">
        <v>1</v>
      </c>
      <c r="AX29" s="4" t="s">
        <v>1</v>
      </c>
    </row>
    <row r="30" spans="1:50" x14ac:dyDescent="0.25">
      <c r="A30" s="17" t="s">
        <v>170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57"/>
      <c r="AU30" s="1" t="s">
        <v>2</v>
      </c>
      <c r="AV30" s="4" t="s">
        <v>1</v>
      </c>
      <c r="AW30" s="4" t="s">
        <v>1</v>
      </c>
      <c r="AX30" s="4" t="s">
        <v>1</v>
      </c>
    </row>
    <row r="31" spans="1:50" x14ac:dyDescent="0.25">
      <c r="A31" s="12" t="s">
        <v>178</v>
      </c>
      <c r="B31" s="12">
        <v>-1724244.02</v>
      </c>
      <c r="C31" s="12">
        <v>-2024449.9899999998</v>
      </c>
      <c r="D31" s="12">
        <v>-1816890.94</v>
      </c>
      <c r="E31" s="12">
        <v>-1558720.26</v>
      </c>
      <c r="F31" s="12">
        <v>-1668071.41</v>
      </c>
      <c r="G31" s="12">
        <v>-1732314.03</v>
      </c>
      <c r="H31" s="12">
        <v>-1579477.2</v>
      </c>
      <c r="I31" s="12">
        <v>-1506230.44</v>
      </c>
      <c r="J31" s="12">
        <v>-1605880.01</v>
      </c>
      <c r="K31" s="12">
        <v>-1417521.73</v>
      </c>
      <c r="L31" s="57"/>
      <c r="AU31" s="1" t="s">
        <v>2</v>
      </c>
      <c r="AV31" s="4" t="s">
        <v>1</v>
      </c>
      <c r="AW31" s="4" t="s">
        <v>1</v>
      </c>
      <c r="AX31" s="4" t="s">
        <v>1</v>
      </c>
    </row>
    <row r="32" spans="1:50" x14ac:dyDescent="0.25">
      <c r="A32" s="17" t="s">
        <v>179</v>
      </c>
      <c r="B32" s="32">
        <v>-1724244.02</v>
      </c>
      <c r="C32" s="32">
        <v>-2024449.9899999998</v>
      </c>
      <c r="D32" s="32">
        <v>-1816890.94</v>
      </c>
      <c r="E32" s="32">
        <v>-1558720.26</v>
      </c>
      <c r="F32" s="32">
        <v>-1668071.41</v>
      </c>
      <c r="G32" s="32">
        <v>-1732314.03</v>
      </c>
      <c r="H32" s="32">
        <v>-1579477.2</v>
      </c>
      <c r="I32" s="32">
        <v>-1506230.44</v>
      </c>
      <c r="J32" s="32">
        <v>-1605880.01</v>
      </c>
      <c r="K32" s="32">
        <v>-1417521.73</v>
      </c>
      <c r="L32" s="57"/>
      <c r="AU32" s="1" t="s">
        <v>2</v>
      </c>
      <c r="AV32" s="4" t="s">
        <v>1</v>
      </c>
      <c r="AW32" s="4" t="s">
        <v>1</v>
      </c>
      <c r="AX32" s="4" t="s">
        <v>1</v>
      </c>
    </row>
    <row r="33" spans="1:5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57"/>
      <c r="AU33" s="1" t="s">
        <v>2</v>
      </c>
      <c r="AV33" s="4" t="s">
        <v>1</v>
      </c>
      <c r="AW33" s="4" t="s">
        <v>1</v>
      </c>
      <c r="AX33" s="4" t="s">
        <v>1</v>
      </c>
    </row>
    <row r="34" spans="1:50" x14ac:dyDescent="0.25">
      <c r="A34" s="17" t="s">
        <v>180</v>
      </c>
      <c r="B34" s="12">
        <v>-166389.40105358092</v>
      </c>
      <c r="C34" s="12">
        <v>-121703.90257628495</v>
      </c>
      <c r="D34" s="12">
        <v>-33299.960674322676</v>
      </c>
      <c r="E34" s="12">
        <v>-26887.805020759115</v>
      </c>
      <c r="F34" s="12">
        <v>-32255.982720278436</v>
      </c>
      <c r="G34" s="12">
        <v>-37174.742667876184</v>
      </c>
      <c r="H34" s="12">
        <v>-39573.525709882611</v>
      </c>
      <c r="I34" s="12">
        <v>-43401.810548676178</v>
      </c>
      <c r="J34" s="12">
        <v>-50572.527995749144</v>
      </c>
      <c r="K34" s="12">
        <v>-59750.066239911132</v>
      </c>
      <c r="L34" s="57"/>
      <c r="AU34" s="1" t="s">
        <v>2</v>
      </c>
      <c r="AV34" s="4" t="s">
        <v>1</v>
      </c>
      <c r="AW34" s="4" t="s">
        <v>1</v>
      </c>
      <c r="AX34" s="4" t="s">
        <v>1</v>
      </c>
    </row>
    <row r="35" spans="1:5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57"/>
      <c r="AU35" s="1" t="s">
        <v>2</v>
      </c>
      <c r="AV35" s="4" t="s">
        <v>1</v>
      </c>
      <c r="AW35" s="4" t="s">
        <v>1</v>
      </c>
      <c r="AX35" s="4" t="s">
        <v>1</v>
      </c>
    </row>
    <row r="36" spans="1:50" x14ac:dyDescent="0.25">
      <c r="A36" s="17" t="s">
        <v>181</v>
      </c>
      <c r="B36" s="12">
        <v>674158.5842788266</v>
      </c>
      <c r="C36" s="12">
        <v>507769.18322524568</v>
      </c>
      <c r="D36" s="12">
        <v>386065.28064896073</v>
      </c>
      <c r="E36" s="12">
        <v>352765.31997463806</v>
      </c>
      <c r="F36" s="12">
        <v>325877.51495387894</v>
      </c>
      <c r="G36" s="12">
        <v>293621.5322336005</v>
      </c>
      <c r="H36" s="12">
        <v>256446.78956572432</v>
      </c>
      <c r="I36" s="12">
        <v>216873.26385584171</v>
      </c>
      <c r="J36" s="12">
        <v>173471.45330716553</v>
      </c>
      <c r="K36" s="12">
        <v>122898.92531141639</v>
      </c>
      <c r="L36" s="57"/>
      <c r="AU36" s="1" t="s">
        <v>2</v>
      </c>
      <c r="AV36" s="4" t="s">
        <v>1</v>
      </c>
      <c r="AW36" s="4" t="s">
        <v>1</v>
      </c>
      <c r="AX36" s="4" t="s">
        <v>1</v>
      </c>
    </row>
    <row r="37" spans="1:5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57"/>
      <c r="AU37" s="1" t="s">
        <v>2</v>
      </c>
      <c r="AV37" s="4" t="s">
        <v>1</v>
      </c>
      <c r="AW37" s="4" t="s">
        <v>1</v>
      </c>
      <c r="AX37" s="4" t="s">
        <v>1</v>
      </c>
    </row>
    <row r="38" spans="1:50" ht="13.8" thickBot="1" x14ac:dyDescent="0.3">
      <c r="A38" s="17" t="s">
        <v>182</v>
      </c>
      <c r="B38" s="51">
        <v>507769.18322524568</v>
      </c>
      <c r="C38" s="51">
        <v>386065.28064896073</v>
      </c>
      <c r="D38" s="51">
        <v>352765.31997463806</v>
      </c>
      <c r="E38" s="51">
        <v>325877.51495387894</v>
      </c>
      <c r="F38" s="51">
        <v>293621.5322336005</v>
      </c>
      <c r="G38" s="51">
        <v>256446.78956572432</v>
      </c>
      <c r="H38" s="51">
        <v>216873.26385584171</v>
      </c>
      <c r="I38" s="51">
        <v>173471.45330716553</v>
      </c>
      <c r="J38" s="51">
        <v>122898.92531141639</v>
      </c>
      <c r="K38" s="51">
        <v>63148.859071505256</v>
      </c>
      <c r="L38" s="57"/>
      <c r="AU38" s="1" t="s">
        <v>2</v>
      </c>
      <c r="AV38" s="4" t="s">
        <v>1</v>
      </c>
      <c r="AW38" s="4" t="s">
        <v>1</v>
      </c>
      <c r="AX38" s="4" t="s">
        <v>1</v>
      </c>
    </row>
    <row r="39" spans="1:5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57"/>
      <c r="AU39" s="1" t="s">
        <v>2</v>
      </c>
      <c r="AV39" s="4" t="s">
        <v>1</v>
      </c>
      <c r="AW39" s="4" t="s">
        <v>1</v>
      </c>
      <c r="AX39" s="4" t="s">
        <v>1</v>
      </c>
    </row>
    <row r="40" spans="1:50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57"/>
      <c r="AU40" s="1" t="s">
        <v>2</v>
      </c>
      <c r="AV40" s="4" t="s">
        <v>1</v>
      </c>
      <c r="AW40" s="4" t="s">
        <v>1</v>
      </c>
      <c r="AX40" s="4" t="s">
        <v>1</v>
      </c>
    </row>
    <row r="41" spans="1:5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57"/>
      <c r="AU41" s="1" t="s">
        <v>2</v>
      </c>
      <c r="AV41" s="4" t="s">
        <v>1</v>
      </c>
      <c r="AW41" s="4" t="s">
        <v>1</v>
      </c>
      <c r="AX41" s="4" t="s">
        <v>1</v>
      </c>
    </row>
    <row r="42" spans="1:50" x14ac:dyDescent="0.25">
      <c r="A42" s="16" t="s">
        <v>182</v>
      </c>
      <c r="B42" s="12">
        <v>507769.18322524568</v>
      </c>
      <c r="C42" s="12">
        <v>386065.28064896073</v>
      </c>
      <c r="D42" s="12">
        <v>352765.31997463806</v>
      </c>
      <c r="E42" s="12">
        <v>325877.51495387894</v>
      </c>
      <c r="F42" s="12">
        <v>293621.5322336005</v>
      </c>
      <c r="G42" s="12">
        <v>256446.78956572432</v>
      </c>
      <c r="H42" s="12">
        <v>216873.26385584171</v>
      </c>
      <c r="I42" s="12">
        <v>173471.45330716553</v>
      </c>
      <c r="J42" s="12">
        <v>122898.92531141639</v>
      </c>
      <c r="K42" s="12">
        <v>63148.859071505256</v>
      </c>
      <c r="L42" s="57"/>
      <c r="AU42" s="1" t="s">
        <v>2</v>
      </c>
      <c r="AV42" s="4" t="s">
        <v>1</v>
      </c>
      <c r="AW42" s="4" t="s">
        <v>1</v>
      </c>
      <c r="AX42" s="4" t="s">
        <v>1</v>
      </c>
    </row>
    <row r="43" spans="1:50" x14ac:dyDescent="0.25">
      <c r="A43" s="16" t="s">
        <v>183</v>
      </c>
      <c r="B43" s="12">
        <v>24880689.978036482</v>
      </c>
      <c r="C43" s="12">
        <v>18917198.751798727</v>
      </c>
      <c r="D43" s="12">
        <v>17285500.678756889</v>
      </c>
      <c r="E43" s="12">
        <v>15967998.23273949</v>
      </c>
      <c r="F43" s="12">
        <v>14387455.079445904</v>
      </c>
      <c r="G43" s="12">
        <v>12565892.688719958</v>
      </c>
      <c r="H43" s="12">
        <v>10626789.92893604</v>
      </c>
      <c r="I43" s="12">
        <v>8500101.2120514698</v>
      </c>
      <c r="J43" s="12">
        <v>6022047.3402596097</v>
      </c>
      <c r="K43" s="12">
        <v>3094294.094503935</v>
      </c>
      <c r="L43" s="57"/>
      <c r="AU43" s="1" t="s">
        <v>2</v>
      </c>
      <c r="AV43" s="4" t="s">
        <v>1</v>
      </c>
      <c r="AW43" s="4" t="s">
        <v>1</v>
      </c>
      <c r="AX43" s="4" t="s">
        <v>1</v>
      </c>
    </row>
    <row r="44" spans="1:50" x14ac:dyDescent="0.25">
      <c r="A44" s="65" t="s">
        <v>184</v>
      </c>
      <c r="B44" s="65">
        <v>25388459.161261726</v>
      </c>
      <c r="C44" s="65">
        <v>19303264.032447688</v>
      </c>
      <c r="D44" s="65">
        <v>17638265.998731527</v>
      </c>
      <c r="E44" s="65">
        <v>16293875.747693369</v>
      </c>
      <c r="F44" s="65">
        <v>14681076.611679506</v>
      </c>
      <c r="G44" s="65">
        <v>12822339.478285681</v>
      </c>
      <c r="H44" s="65">
        <v>10843663.192791881</v>
      </c>
      <c r="I44" s="65">
        <v>8673572.6653586347</v>
      </c>
      <c r="J44" s="65">
        <v>6144946.2655710261</v>
      </c>
      <c r="K44" s="65">
        <v>3157442.9535754402</v>
      </c>
      <c r="L44" s="57"/>
      <c r="AU44" s="1" t="s">
        <v>2</v>
      </c>
      <c r="AV44" s="4" t="s">
        <v>1</v>
      </c>
      <c r="AW44" s="4" t="s">
        <v>1</v>
      </c>
      <c r="AX44" s="4" t="s">
        <v>1</v>
      </c>
    </row>
    <row r="45" spans="1:5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57"/>
      <c r="AU45" s="1" t="s">
        <v>2</v>
      </c>
      <c r="AV45" s="4" t="s">
        <v>1</v>
      </c>
      <c r="AW45" s="4" t="s">
        <v>1</v>
      </c>
      <c r="AX45" s="4" t="s">
        <v>1</v>
      </c>
    </row>
    <row r="46" spans="1:50" hidden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57"/>
      <c r="AU46" s="1" t="s">
        <v>2</v>
      </c>
      <c r="AV46" s="4" t="s">
        <v>1</v>
      </c>
      <c r="AW46" s="4" t="s">
        <v>1</v>
      </c>
      <c r="AX46" s="4" t="s">
        <v>1</v>
      </c>
    </row>
    <row r="47" spans="1:50" hidden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57"/>
      <c r="AU47" s="1" t="s">
        <v>2</v>
      </c>
      <c r="AV47" s="4" t="s">
        <v>1</v>
      </c>
      <c r="AW47" s="4" t="s">
        <v>1</v>
      </c>
      <c r="AX47" s="4" t="s">
        <v>1</v>
      </c>
    </row>
    <row r="48" spans="1:50" hidden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57"/>
      <c r="AU48" s="1" t="s">
        <v>2</v>
      </c>
      <c r="AV48" s="4" t="s">
        <v>1</v>
      </c>
      <c r="AW48" s="4" t="s">
        <v>1</v>
      </c>
      <c r="AX48" s="4" t="s">
        <v>1</v>
      </c>
    </row>
    <row r="49" spans="1:50" hidden="1" x14ac:dyDescent="0.25">
      <c r="A49" s="16" t="s">
        <v>185</v>
      </c>
      <c r="B49" s="12">
        <v>507769.18322523404</v>
      </c>
      <c r="C49" s="12">
        <v>386065.28064895328</v>
      </c>
      <c r="D49" s="12">
        <v>352765.31997463037</v>
      </c>
      <c r="E49" s="12">
        <v>325877.51495386707</v>
      </c>
      <c r="F49" s="12">
        <v>293621.53223358979</v>
      </c>
      <c r="G49" s="12">
        <v>256446.78956571338</v>
      </c>
      <c r="H49" s="12">
        <v>216873.26385583752</v>
      </c>
      <c r="I49" s="12">
        <v>173471.45330717275</v>
      </c>
      <c r="J49" s="12">
        <v>122898.92531142058</v>
      </c>
      <c r="K49" s="12">
        <v>63148.859071508981</v>
      </c>
      <c r="L49" s="57"/>
      <c r="AU49" s="1" t="s">
        <v>2</v>
      </c>
      <c r="AV49" s="4" t="s">
        <v>1</v>
      </c>
      <c r="AW49" s="4" t="s">
        <v>1</v>
      </c>
      <c r="AX49" s="4" t="s">
        <v>1</v>
      </c>
    </row>
    <row r="50" spans="1:50" hidden="1" x14ac:dyDescent="0.25">
      <c r="A50" s="16" t="s">
        <v>186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57"/>
      <c r="AU50" s="1" t="s">
        <v>2</v>
      </c>
      <c r="AV50" s="4" t="s">
        <v>1</v>
      </c>
      <c r="AW50" s="4" t="s">
        <v>1</v>
      </c>
      <c r="AX50" s="4" t="s">
        <v>1</v>
      </c>
    </row>
    <row r="51" spans="1:50" hidden="1" x14ac:dyDescent="0.25">
      <c r="A51" s="53" t="s">
        <v>187</v>
      </c>
      <c r="B51" s="66" t="s">
        <v>121</v>
      </c>
      <c r="C51" s="66" t="s">
        <v>121</v>
      </c>
      <c r="D51" s="66" t="s">
        <v>121</v>
      </c>
      <c r="E51" s="66" t="s">
        <v>121</v>
      </c>
      <c r="F51" s="66" t="s">
        <v>121</v>
      </c>
      <c r="G51" s="66" t="s">
        <v>121</v>
      </c>
      <c r="H51" s="66" t="s">
        <v>121</v>
      </c>
      <c r="I51" s="66" t="s">
        <v>121</v>
      </c>
      <c r="J51" s="66" t="s">
        <v>121</v>
      </c>
      <c r="K51" s="66" t="s">
        <v>121</v>
      </c>
      <c r="L51" s="57"/>
      <c r="AU51" s="1" t="s">
        <v>2</v>
      </c>
      <c r="AV51" s="4" t="s">
        <v>1</v>
      </c>
      <c r="AW51" s="4" t="s">
        <v>1</v>
      </c>
      <c r="AX51" s="4" t="s">
        <v>1</v>
      </c>
    </row>
    <row r="52" spans="1:50" hidden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AU52" s="1" t="s">
        <v>2</v>
      </c>
      <c r="AV52" s="4" t="s">
        <v>1</v>
      </c>
      <c r="AW52" s="4" t="s">
        <v>1</v>
      </c>
      <c r="AX52" s="4" t="s">
        <v>1</v>
      </c>
    </row>
    <row r="53" spans="1:50" hidden="1" x14ac:dyDescent="0.25">
      <c r="A53" s="16" t="s">
        <v>188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AU53" s="1" t="s">
        <v>2</v>
      </c>
      <c r="AV53" s="4" t="s">
        <v>1</v>
      </c>
      <c r="AW53" s="4" t="s">
        <v>1</v>
      </c>
      <c r="AX53" s="4" t="s">
        <v>1</v>
      </c>
    </row>
    <row r="54" spans="1:50" hidden="1" x14ac:dyDescent="0.25">
      <c r="A54" s="16" t="s">
        <v>189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AU54" s="1" t="s">
        <v>2</v>
      </c>
      <c r="AV54" s="4" t="s">
        <v>1</v>
      </c>
      <c r="AW54" s="4" t="s">
        <v>1</v>
      </c>
      <c r="AX54" s="4" t="s">
        <v>1</v>
      </c>
    </row>
    <row r="55" spans="1:50" hidden="1" x14ac:dyDescent="0.25">
      <c r="A55" s="16" t="s">
        <v>190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AU55" s="1" t="s">
        <v>2</v>
      </c>
      <c r="AV55" s="4" t="s">
        <v>1</v>
      </c>
      <c r="AW55" s="4" t="s">
        <v>1</v>
      </c>
      <c r="AX55" s="4" t="s">
        <v>1</v>
      </c>
    </row>
    <row r="56" spans="1:50" hidden="1" x14ac:dyDescent="0.25">
      <c r="A56" s="16" t="s">
        <v>191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AU56" s="1" t="s">
        <v>2</v>
      </c>
      <c r="AV56" s="4" t="s">
        <v>1</v>
      </c>
      <c r="AW56" s="4" t="s">
        <v>1</v>
      </c>
      <c r="AX56" s="4" t="s">
        <v>1</v>
      </c>
    </row>
    <row r="57" spans="1:50" hidden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AU57" s="1" t="s">
        <v>2</v>
      </c>
      <c r="AV57" s="4" t="s">
        <v>1</v>
      </c>
      <c r="AW57" s="4" t="s">
        <v>1</v>
      </c>
      <c r="AX57" s="4" t="s">
        <v>1</v>
      </c>
    </row>
    <row r="58" spans="1:50" hidden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AU58" s="1" t="s">
        <v>2</v>
      </c>
      <c r="AV58" s="4" t="s">
        <v>1</v>
      </c>
      <c r="AW58" s="4" t="s">
        <v>1</v>
      </c>
      <c r="AX58" s="4" t="s">
        <v>1</v>
      </c>
    </row>
    <row r="59" spans="1:50" hidden="1" x14ac:dyDescent="0.25">
      <c r="A59" s="12"/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AU59" s="1" t="s">
        <v>2</v>
      </c>
      <c r="AV59" s="4" t="s">
        <v>1</v>
      </c>
      <c r="AW59" s="4" t="s">
        <v>1</v>
      </c>
      <c r="AX59" s="4" t="s">
        <v>1</v>
      </c>
    </row>
    <row r="60" spans="1:50" hidden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AU60" s="1" t="s">
        <v>2</v>
      </c>
      <c r="AV60" s="4" t="s">
        <v>1</v>
      </c>
      <c r="AW60" s="4" t="s">
        <v>1</v>
      </c>
      <c r="AX60" s="4" t="s">
        <v>1</v>
      </c>
    </row>
    <row r="61" spans="1:50" hidden="1" x14ac:dyDescent="0.25">
      <c r="A61" s="16" t="s">
        <v>192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AU61" s="1" t="s">
        <v>2</v>
      </c>
      <c r="AV61" s="4" t="s">
        <v>1</v>
      </c>
      <c r="AW61" s="4" t="s">
        <v>1</v>
      </c>
      <c r="AX61" s="4" t="s">
        <v>1</v>
      </c>
    </row>
    <row r="62" spans="1:50" hidden="1" x14ac:dyDescent="0.25">
      <c r="A62" s="16" t="s">
        <v>193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AU62" s="1" t="s">
        <v>2</v>
      </c>
      <c r="AV62" s="4" t="s">
        <v>1</v>
      </c>
      <c r="AW62" s="4" t="s">
        <v>1</v>
      </c>
      <c r="AX62" s="4" t="s">
        <v>1</v>
      </c>
    </row>
    <row r="63" spans="1:50" hidden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AU63" s="1" t="s">
        <v>2</v>
      </c>
      <c r="AV63" s="4" t="s">
        <v>1</v>
      </c>
      <c r="AW63" s="4" t="s">
        <v>1</v>
      </c>
      <c r="AX63" s="4" t="s">
        <v>1</v>
      </c>
    </row>
    <row r="64" spans="1:50" hidden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AU64" s="1" t="s">
        <v>2</v>
      </c>
      <c r="AV64" s="4" t="s">
        <v>1</v>
      </c>
      <c r="AW64" s="4" t="s">
        <v>1</v>
      </c>
      <c r="AX64" s="4" t="s">
        <v>1</v>
      </c>
    </row>
    <row r="65" spans="1:50" hidden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AU65" s="1" t="s">
        <v>2</v>
      </c>
      <c r="AV65" s="4" t="s">
        <v>1</v>
      </c>
      <c r="AW65" s="4" t="s">
        <v>1</v>
      </c>
      <c r="AX65" s="4" t="s">
        <v>1</v>
      </c>
    </row>
    <row r="66" spans="1:50" hidden="1" x14ac:dyDescent="0.25">
      <c r="A66" s="12" t="s">
        <v>194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AU66" s="1" t="s">
        <v>2</v>
      </c>
      <c r="AV66" s="4" t="s">
        <v>1</v>
      </c>
      <c r="AW66" s="4" t="s">
        <v>1</v>
      </c>
      <c r="AX66" s="4" t="s">
        <v>1</v>
      </c>
    </row>
    <row r="67" spans="1:50" hidden="1" x14ac:dyDescent="0.25">
      <c r="A67" s="12" t="s">
        <v>195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AU67" s="1" t="s">
        <v>2</v>
      </c>
      <c r="AV67" s="4" t="s">
        <v>1</v>
      </c>
      <c r="AW67" s="4" t="s">
        <v>1</v>
      </c>
      <c r="AX67" s="4" t="s">
        <v>1</v>
      </c>
    </row>
    <row r="68" spans="1:50" hidden="1" x14ac:dyDescent="0.25">
      <c r="A68" s="12" t="s">
        <v>196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AU68" s="1" t="s">
        <v>2</v>
      </c>
      <c r="AV68" s="4" t="s">
        <v>1</v>
      </c>
      <c r="AW68" s="4" t="s">
        <v>1</v>
      </c>
      <c r="AX68" s="4" t="s">
        <v>1</v>
      </c>
    </row>
    <row r="69" spans="1:50" hidden="1" x14ac:dyDescent="0.25">
      <c r="A69" s="12" t="s">
        <v>197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AU69" s="1" t="s">
        <v>2</v>
      </c>
      <c r="AV69" s="4" t="s">
        <v>1</v>
      </c>
      <c r="AW69" s="4" t="s">
        <v>1</v>
      </c>
      <c r="AX69" s="4" t="s">
        <v>1</v>
      </c>
    </row>
    <row r="70" spans="1:50" hidden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AU70" s="1" t="s">
        <v>2</v>
      </c>
      <c r="AV70" s="4" t="s">
        <v>1</v>
      </c>
      <c r="AW70" s="4" t="s">
        <v>1</v>
      </c>
      <c r="AX70" s="4" t="s">
        <v>1</v>
      </c>
    </row>
    <row r="71" spans="1:50" hidden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AU71" s="1" t="s">
        <v>2</v>
      </c>
      <c r="AV71" s="4" t="s">
        <v>1</v>
      </c>
      <c r="AW71" s="4" t="s">
        <v>1</v>
      </c>
      <c r="AX71" s="4" t="s">
        <v>1</v>
      </c>
    </row>
    <row r="72" spans="1:50" hidden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AU72" s="1" t="s">
        <v>2</v>
      </c>
      <c r="AV72" s="4" t="s">
        <v>1</v>
      </c>
      <c r="AW72" s="4" t="s">
        <v>1</v>
      </c>
      <c r="AX72" s="4" t="s">
        <v>1</v>
      </c>
    </row>
    <row r="73" spans="1:50" hidden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AU73" s="1" t="s">
        <v>2</v>
      </c>
      <c r="AV73" s="4" t="s">
        <v>1</v>
      </c>
      <c r="AW73" s="4" t="s">
        <v>1</v>
      </c>
      <c r="AX73" s="4" t="s">
        <v>1</v>
      </c>
    </row>
    <row r="74" spans="1:50" hidden="1" x14ac:dyDescent="0.25">
      <c r="A74" s="14" t="s">
        <v>2</v>
      </c>
      <c r="B74" s="14" t="s">
        <v>2</v>
      </c>
      <c r="C74" s="14" t="s">
        <v>2</v>
      </c>
      <c r="D74" s="14" t="s">
        <v>2</v>
      </c>
      <c r="E74" s="14" t="s">
        <v>2</v>
      </c>
      <c r="F74" s="14" t="s">
        <v>2</v>
      </c>
      <c r="G74" s="14" t="s">
        <v>2</v>
      </c>
      <c r="H74" s="14" t="s">
        <v>2</v>
      </c>
      <c r="I74" s="14" t="s">
        <v>2</v>
      </c>
      <c r="J74" s="14" t="s">
        <v>2</v>
      </c>
      <c r="K74" s="14" t="s">
        <v>2</v>
      </c>
      <c r="L74" s="1" t="s">
        <v>2</v>
      </c>
      <c r="M74" s="1" t="s">
        <v>2</v>
      </c>
      <c r="N74" s="1" t="s">
        <v>2</v>
      </c>
      <c r="O74" s="1" t="s">
        <v>2</v>
      </c>
      <c r="P74" s="1" t="s">
        <v>2</v>
      </c>
      <c r="Q74" s="1" t="s">
        <v>2</v>
      </c>
      <c r="R74" s="1" t="s">
        <v>2</v>
      </c>
      <c r="S74" s="1" t="s">
        <v>2</v>
      </c>
      <c r="T74" s="1" t="s">
        <v>2</v>
      </c>
      <c r="U74" s="1" t="s">
        <v>2</v>
      </c>
      <c r="V74" s="1" t="s">
        <v>2</v>
      </c>
      <c r="W74" s="1" t="s">
        <v>2</v>
      </c>
      <c r="X74" s="1" t="s">
        <v>2</v>
      </c>
      <c r="Y74" s="1" t="s">
        <v>2</v>
      </c>
      <c r="Z74" s="1" t="s">
        <v>2</v>
      </c>
      <c r="AA74" s="1" t="s">
        <v>2</v>
      </c>
      <c r="AB74" s="1" t="s">
        <v>2</v>
      </c>
      <c r="AC74" s="1" t="s">
        <v>2</v>
      </c>
      <c r="AD74" s="1" t="s">
        <v>2</v>
      </c>
      <c r="AE74" s="1" t="s">
        <v>2</v>
      </c>
      <c r="AF74" s="1" t="s">
        <v>2</v>
      </c>
      <c r="AG74" s="1" t="s">
        <v>2</v>
      </c>
      <c r="AH74" s="1" t="s">
        <v>2</v>
      </c>
      <c r="AI74" s="1" t="s">
        <v>2</v>
      </c>
      <c r="AJ74" s="1" t="s">
        <v>2</v>
      </c>
      <c r="AK74" s="1" t="s">
        <v>2</v>
      </c>
      <c r="AL74" s="1" t="s">
        <v>2</v>
      </c>
      <c r="AM74" s="1" t="s">
        <v>2</v>
      </c>
      <c r="AN74" s="1" t="s">
        <v>2</v>
      </c>
      <c r="AO74" s="1" t="s">
        <v>2</v>
      </c>
      <c r="AP74" s="1" t="s">
        <v>2</v>
      </c>
      <c r="AQ74" s="1" t="s">
        <v>2</v>
      </c>
      <c r="AR74" s="1" t="s">
        <v>2</v>
      </c>
      <c r="AS74" s="1" t="s">
        <v>2</v>
      </c>
      <c r="AT74" s="1" t="s">
        <v>2</v>
      </c>
      <c r="AU74" s="1" t="s">
        <v>2</v>
      </c>
      <c r="AV74" s="4" t="s">
        <v>1</v>
      </c>
      <c r="AW74" s="4" t="s">
        <v>1</v>
      </c>
      <c r="AX74" s="4" t="s">
        <v>1</v>
      </c>
    </row>
    <row r="75" spans="1:5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AV75" s="4" t="s">
        <v>1</v>
      </c>
      <c r="AW75" s="4" t="s">
        <v>1</v>
      </c>
      <c r="AX75" s="4" t="s">
        <v>1</v>
      </c>
    </row>
    <row r="76" spans="1:50" ht="30" customHeight="1" x14ac:dyDescent="0.25">
      <c r="A76" s="15" t="s">
        <v>1</v>
      </c>
      <c r="B76" s="15" t="s">
        <v>1</v>
      </c>
      <c r="C76" s="15" t="s">
        <v>1</v>
      </c>
      <c r="D76" s="15" t="s">
        <v>1</v>
      </c>
      <c r="E76" s="15" t="s">
        <v>1</v>
      </c>
      <c r="F76" s="15" t="s">
        <v>1</v>
      </c>
      <c r="G76" s="15" t="s">
        <v>1</v>
      </c>
      <c r="H76" s="15" t="s">
        <v>1</v>
      </c>
      <c r="I76" s="15" t="s">
        <v>1</v>
      </c>
      <c r="J76" s="15" t="s">
        <v>1</v>
      </c>
      <c r="K76" s="15" t="s">
        <v>1</v>
      </c>
      <c r="L76" s="4" t="s">
        <v>1</v>
      </c>
      <c r="M76" s="4" t="s">
        <v>1</v>
      </c>
      <c r="N76" s="4" t="s">
        <v>1</v>
      </c>
      <c r="O76" s="4" t="s">
        <v>1</v>
      </c>
      <c r="P76" s="4" t="s">
        <v>1</v>
      </c>
      <c r="Q76" s="4" t="s">
        <v>1</v>
      </c>
      <c r="R76" s="4" t="s">
        <v>1</v>
      </c>
      <c r="S76" s="4" t="s">
        <v>1</v>
      </c>
      <c r="T76" s="4" t="s">
        <v>1</v>
      </c>
      <c r="U76" s="4" t="s">
        <v>1</v>
      </c>
      <c r="V76" s="4" t="s">
        <v>1</v>
      </c>
      <c r="W76" s="4" t="s">
        <v>1</v>
      </c>
      <c r="X76" s="4" t="s">
        <v>1</v>
      </c>
      <c r="Y76" s="4" t="s">
        <v>1</v>
      </c>
      <c r="Z76" s="4" t="s">
        <v>1</v>
      </c>
      <c r="AA76" s="4" t="s">
        <v>1</v>
      </c>
      <c r="AB76" s="4" t="s">
        <v>1</v>
      </c>
      <c r="AC76" s="4" t="s">
        <v>1</v>
      </c>
      <c r="AD76" s="4" t="s">
        <v>1</v>
      </c>
      <c r="AE76" s="4" t="s">
        <v>1</v>
      </c>
      <c r="AF76" s="4" t="s">
        <v>1</v>
      </c>
      <c r="AG76" s="4" t="s">
        <v>1</v>
      </c>
      <c r="AH76" s="4" t="s">
        <v>1</v>
      </c>
      <c r="AI76" s="4" t="s">
        <v>1</v>
      </c>
      <c r="AJ76" s="4" t="s">
        <v>1</v>
      </c>
      <c r="AK76" s="4" t="s">
        <v>1</v>
      </c>
      <c r="AL76" s="4" t="s">
        <v>1</v>
      </c>
      <c r="AM76" s="4" t="s">
        <v>1</v>
      </c>
      <c r="AN76" s="4" t="s">
        <v>1</v>
      </c>
      <c r="AO76" s="4" t="s">
        <v>1</v>
      </c>
      <c r="AP76" s="4" t="s">
        <v>1</v>
      </c>
      <c r="AQ76" s="4" t="s">
        <v>1</v>
      </c>
      <c r="AR76" s="4" t="s">
        <v>1</v>
      </c>
      <c r="AS76" s="4" t="s">
        <v>1</v>
      </c>
      <c r="AT76" s="4" t="s">
        <v>1</v>
      </c>
      <c r="AU76" s="4" t="s">
        <v>1</v>
      </c>
      <c r="AV76" s="4" t="s">
        <v>1</v>
      </c>
      <c r="AW76" s="4" t="s">
        <v>1</v>
      </c>
      <c r="AX76" s="4" t="s">
        <v>1</v>
      </c>
    </row>
    <row r="77" spans="1:50" ht="30" customHeight="1" x14ac:dyDescent="0.25">
      <c r="A77" s="15" t="s">
        <v>1</v>
      </c>
      <c r="B77" s="15" t="s">
        <v>1</v>
      </c>
      <c r="C77" s="15" t="s">
        <v>1</v>
      </c>
      <c r="D77" s="15" t="s">
        <v>1</v>
      </c>
      <c r="E77" s="15" t="s">
        <v>1</v>
      </c>
      <c r="F77" s="15" t="s">
        <v>1</v>
      </c>
      <c r="G77" s="15" t="s">
        <v>1</v>
      </c>
      <c r="H77" s="15" t="s">
        <v>1</v>
      </c>
      <c r="I77" s="15" t="s">
        <v>1</v>
      </c>
      <c r="J77" s="15" t="s">
        <v>1</v>
      </c>
      <c r="K77" s="15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4" t="s">
        <v>1</v>
      </c>
      <c r="Q77" s="4" t="s">
        <v>1</v>
      </c>
      <c r="R77" s="4" t="s">
        <v>1</v>
      </c>
      <c r="S77" s="4" t="s">
        <v>1</v>
      </c>
      <c r="T77" s="4" t="s">
        <v>1</v>
      </c>
      <c r="U77" s="4" t="s">
        <v>1</v>
      </c>
      <c r="V77" s="4" t="s">
        <v>1</v>
      </c>
      <c r="W77" s="4" t="s">
        <v>1</v>
      </c>
      <c r="X77" s="4" t="s">
        <v>1</v>
      </c>
      <c r="Y77" s="4" t="s">
        <v>1</v>
      </c>
      <c r="Z77" s="4" t="s">
        <v>1</v>
      </c>
      <c r="AA77" s="4" t="s">
        <v>1</v>
      </c>
      <c r="AB77" s="4" t="s">
        <v>1</v>
      </c>
      <c r="AC77" s="4" t="s">
        <v>1</v>
      </c>
      <c r="AD77" s="4" t="s">
        <v>1</v>
      </c>
      <c r="AE77" s="4" t="s">
        <v>1</v>
      </c>
      <c r="AF77" s="4" t="s">
        <v>1</v>
      </c>
      <c r="AG77" s="4" t="s">
        <v>1</v>
      </c>
      <c r="AH77" s="4" t="s">
        <v>1</v>
      </c>
      <c r="AI77" s="4" t="s">
        <v>1</v>
      </c>
      <c r="AJ77" s="4" t="s">
        <v>1</v>
      </c>
      <c r="AK77" s="4" t="s">
        <v>1</v>
      </c>
      <c r="AL77" s="4" t="s">
        <v>1</v>
      </c>
      <c r="AM77" s="4" t="s">
        <v>1</v>
      </c>
      <c r="AN77" s="4" t="s">
        <v>1</v>
      </c>
      <c r="AO77" s="4" t="s">
        <v>1</v>
      </c>
      <c r="AP77" s="4" t="s">
        <v>1</v>
      </c>
      <c r="AQ77" s="4" t="s">
        <v>1</v>
      </c>
      <c r="AR77" s="4" t="s">
        <v>1</v>
      </c>
      <c r="AS77" s="4" t="s">
        <v>1</v>
      </c>
      <c r="AT77" s="4" t="s">
        <v>1</v>
      </c>
      <c r="AU77" s="4" t="s">
        <v>1</v>
      </c>
      <c r="AV77" s="4" t="s">
        <v>1</v>
      </c>
      <c r="AW77" s="4" t="s">
        <v>1</v>
      </c>
      <c r="AX77" s="4" t="s">
        <v>1</v>
      </c>
    </row>
    <row r="78" spans="1:50" ht="30" customHeight="1" x14ac:dyDescent="0.25">
      <c r="A78" s="15" t="s">
        <v>1</v>
      </c>
      <c r="B78" s="15" t="s">
        <v>1</v>
      </c>
      <c r="C78" s="15" t="s">
        <v>1</v>
      </c>
      <c r="D78" s="15" t="s">
        <v>1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5" t="s">
        <v>1</v>
      </c>
      <c r="L78" s="4" t="s">
        <v>1</v>
      </c>
      <c r="M78" s="4" t="s">
        <v>1</v>
      </c>
      <c r="N78" s="4" t="s">
        <v>1</v>
      </c>
      <c r="O78" s="4" t="s">
        <v>1</v>
      </c>
      <c r="P78" s="4" t="s">
        <v>1</v>
      </c>
      <c r="Q78" s="4" t="s">
        <v>1</v>
      </c>
      <c r="R78" s="4" t="s">
        <v>1</v>
      </c>
      <c r="S78" s="4" t="s">
        <v>1</v>
      </c>
      <c r="T78" s="4" t="s">
        <v>1</v>
      </c>
      <c r="U78" s="4" t="s">
        <v>1</v>
      </c>
      <c r="V78" s="4" t="s">
        <v>1</v>
      </c>
      <c r="W78" s="4" t="s">
        <v>1</v>
      </c>
      <c r="X78" s="4" t="s">
        <v>1</v>
      </c>
      <c r="Y78" s="4" t="s">
        <v>1</v>
      </c>
      <c r="Z78" s="4" t="s">
        <v>1</v>
      </c>
      <c r="AA78" s="4" t="s">
        <v>1</v>
      </c>
      <c r="AB78" s="4" t="s">
        <v>1</v>
      </c>
      <c r="AC78" s="4" t="s">
        <v>1</v>
      </c>
      <c r="AD78" s="4" t="s">
        <v>1</v>
      </c>
      <c r="AE78" s="4" t="s">
        <v>1</v>
      </c>
      <c r="AF78" s="4" t="s">
        <v>1</v>
      </c>
      <c r="AG78" s="4" t="s">
        <v>1</v>
      </c>
      <c r="AH78" s="4" t="s">
        <v>1</v>
      </c>
      <c r="AI78" s="4" t="s">
        <v>1</v>
      </c>
      <c r="AJ78" s="4" t="s">
        <v>1</v>
      </c>
      <c r="AK78" s="4" t="s">
        <v>1</v>
      </c>
      <c r="AL78" s="4" t="s">
        <v>1</v>
      </c>
      <c r="AM78" s="4" t="s">
        <v>1</v>
      </c>
      <c r="AN78" s="4" t="s">
        <v>1</v>
      </c>
      <c r="AO78" s="4" t="s">
        <v>1</v>
      </c>
      <c r="AP78" s="4" t="s">
        <v>1</v>
      </c>
      <c r="AQ78" s="4" t="s">
        <v>1</v>
      </c>
      <c r="AR78" s="4" t="s">
        <v>1</v>
      </c>
      <c r="AS78" s="4" t="s">
        <v>1</v>
      </c>
      <c r="AT78" s="4" t="s">
        <v>1</v>
      </c>
      <c r="AU78" s="4" t="s">
        <v>1</v>
      </c>
      <c r="AV78" s="4" t="s">
        <v>1</v>
      </c>
      <c r="AW78" s="4" t="s">
        <v>1</v>
      </c>
      <c r="AX78" s="4" t="s">
        <v>1</v>
      </c>
    </row>
    <row r="79" spans="1:50" ht="30" customHeight="1" x14ac:dyDescent="0.25">
      <c r="A79" s="15" t="s">
        <v>1</v>
      </c>
      <c r="B79" s="15" t="s">
        <v>1</v>
      </c>
      <c r="C79" s="15" t="s">
        <v>1</v>
      </c>
      <c r="D79" s="15" t="s">
        <v>1</v>
      </c>
      <c r="E79" s="15" t="s">
        <v>1</v>
      </c>
      <c r="F79" s="15" t="s">
        <v>1</v>
      </c>
      <c r="G79" s="15" t="s">
        <v>1</v>
      </c>
      <c r="H79" s="15" t="s">
        <v>1</v>
      </c>
      <c r="I79" s="15" t="s">
        <v>1</v>
      </c>
      <c r="J79" s="15" t="s">
        <v>1</v>
      </c>
      <c r="K79" s="15" t="s">
        <v>1</v>
      </c>
      <c r="L79" s="4" t="s">
        <v>1</v>
      </c>
      <c r="M79" s="4" t="s">
        <v>1</v>
      </c>
      <c r="N79" s="4" t="s">
        <v>1</v>
      </c>
      <c r="O79" s="4" t="s">
        <v>1</v>
      </c>
      <c r="P79" s="4" t="s">
        <v>1</v>
      </c>
      <c r="Q79" s="4" t="s">
        <v>1</v>
      </c>
      <c r="R79" s="4" t="s">
        <v>1</v>
      </c>
      <c r="S79" s="4" t="s">
        <v>1</v>
      </c>
      <c r="T79" s="4" t="s">
        <v>1</v>
      </c>
      <c r="U79" s="4" t="s">
        <v>1</v>
      </c>
      <c r="V79" s="4" t="s">
        <v>1</v>
      </c>
      <c r="W79" s="4" t="s">
        <v>1</v>
      </c>
      <c r="X79" s="4" t="s">
        <v>1</v>
      </c>
      <c r="Y79" s="4" t="s">
        <v>1</v>
      </c>
      <c r="Z79" s="4" t="s">
        <v>1</v>
      </c>
      <c r="AA79" s="4" t="s">
        <v>1</v>
      </c>
      <c r="AB79" s="4" t="s">
        <v>1</v>
      </c>
      <c r="AC79" s="4" t="s">
        <v>1</v>
      </c>
      <c r="AD79" s="4" t="s">
        <v>1</v>
      </c>
      <c r="AE79" s="4" t="s">
        <v>1</v>
      </c>
      <c r="AF79" s="4" t="s">
        <v>1</v>
      </c>
      <c r="AG79" s="4" t="s">
        <v>1</v>
      </c>
      <c r="AH79" s="4" t="s">
        <v>1</v>
      </c>
      <c r="AI79" s="4" t="s">
        <v>1</v>
      </c>
      <c r="AJ79" s="4" t="s">
        <v>1</v>
      </c>
      <c r="AK79" s="4" t="s">
        <v>1</v>
      </c>
      <c r="AL79" s="4" t="s">
        <v>1</v>
      </c>
      <c r="AM79" s="4" t="s">
        <v>1</v>
      </c>
      <c r="AN79" s="4" t="s">
        <v>1</v>
      </c>
      <c r="AO79" s="4" t="s">
        <v>1</v>
      </c>
      <c r="AP79" s="4" t="s">
        <v>1</v>
      </c>
      <c r="AQ79" s="4" t="s">
        <v>1</v>
      </c>
      <c r="AR79" s="4" t="s">
        <v>1</v>
      </c>
      <c r="AS79" s="4" t="s">
        <v>1</v>
      </c>
      <c r="AT79" s="4" t="s">
        <v>1</v>
      </c>
      <c r="AU79" s="4" t="s">
        <v>1</v>
      </c>
      <c r="AV79" s="4" t="s">
        <v>1</v>
      </c>
      <c r="AW79" s="4" t="s">
        <v>1</v>
      </c>
      <c r="AX79" s="4" t="s">
        <v>1</v>
      </c>
    </row>
    <row r="80" spans="1:50" ht="30" customHeight="1" x14ac:dyDescent="0.25">
      <c r="A80" s="15" t="s">
        <v>1</v>
      </c>
      <c r="B80" s="15" t="s">
        <v>1</v>
      </c>
      <c r="C80" s="15" t="s">
        <v>1</v>
      </c>
      <c r="D80" s="15" t="s">
        <v>1</v>
      </c>
      <c r="E80" s="15" t="s">
        <v>1</v>
      </c>
      <c r="F80" s="15" t="s">
        <v>1</v>
      </c>
      <c r="G80" s="15" t="s">
        <v>1</v>
      </c>
      <c r="H80" s="15" t="s">
        <v>1</v>
      </c>
      <c r="I80" s="15" t="s">
        <v>1</v>
      </c>
      <c r="J80" s="15" t="s">
        <v>1</v>
      </c>
      <c r="K80" s="15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1</v>
      </c>
      <c r="Q80" s="4" t="s">
        <v>1</v>
      </c>
      <c r="R80" s="4" t="s">
        <v>1</v>
      </c>
      <c r="S80" s="4" t="s">
        <v>1</v>
      </c>
      <c r="T80" s="4" t="s">
        <v>1</v>
      </c>
      <c r="U80" s="4" t="s">
        <v>1</v>
      </c>
      <c r="V80" s="4" t="s">
        <v>1</v>
      </c>
      <c r="W80" s="4" t="s">
        <v>1</v>
      </c>
      <c r="X80" s="4" t="s">
        <v>1</v>
      </c>
      <c r="Y80" s="4" t="s">
        <v>1</v>
      </c>
      <c r="Z80" s="4" t="s">
        <v>1</v>
      </c>
      <c r="AA80" s="4" t="s">
        <v>1</v>
      </c>
      <c r="AB80" s="4" t="s">
        <v>1</v>
      </c>
      <c r="AC80" s="4" t="s">
        <v>1</v>
      </c>
      <c r="AD80" s="4" t="s">
        <v>1</v>
      </c>
      <c r="AE80" s="4" t="s">
        <v>1</v>
      </c>
      <c r="AF80" s="4" t="s">
        <v>1</v>
      </c>
      <c r="AG80" s="4" t="s">
        <v>1</v>
      </c>
      <c r="AH80" s="4" t="s">
        <v>1</v>
      </c>
      <c r="AI80" s="4" t="s">
        <v>1</v>
      </c>
      <c r="AJ80" s="4" t="s">
        <v>1</v>
      </c>
      <c r="AK80" s="4" t="s">
        <v>1</v>
      </c>
      <c r="AL80" s="4" t="s">
        <v>1</v>
      </c>
      <c r="AM80" s="4" t="s">
        <v>1</v>
      </c>
      <c r="AN80" s="4" t="s">
        <v>1</v>
      </c>
      <c r="AO80" s="4" t="s">
        <v>1</v>
      </c>
      <c r="AP80" s="4" t="s">
        <v>1</v>
      </c>
      <c r="AQ80" s="4" t="s">
        <v>1</v>
      </c>
      <c r="AR80" s="4" t="s">
        <v>1</v>
      </c>
      <c r="AS80" s="4" t="s">
        <v>1</v>
      </c>
      <c r="AT80" s="4" t="s">
        <v>1</v>
      </c>
      <c r="AU80" s="4" t="s">
        <v>1</v>
      </c>
      <c r="AV80" s="4" t="s">
        <v>1</v>
      </c>
      <c r="AW80" s="4" t="s">
        <v>1</v>
      </c>
      <c r="AX80" s="4" t="s">
        <v>1</v>
      </c>
    </row>
    <row r="81" spans="1:50" ht="30" customHeight="1" x14ac:dyDescent="0.25">
      <c r="A81" s="15" t="s">
        <v>1</v>
      </c>
      <c r="B81" s="15" t="s">
        <v>1</v>
      </c>
      <c r="C81" s="15" t="s">
        <v>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4" t="s">
        <v>1</v>
      </c>
      <c r="M81" s="4" t="s">
        <v>1</v>
      </c>
      <c r="N81" s="4" t="s">
        <v>1</v>
      </c>
      <c r="O81" s="4" t="s">
        <v>1</v>
      </c>
      <c r="P81" s="4" t="s">
        <v>1</v>
      </c>
      <c r="Q81" s="4" t="s">
        <v>1</v>
      </c>
      <c r="R81" s="4" t="s">
        <v>1</v>
      </c>
      <c r="S81" s="4" t="s">
        <v>1</v>
      </c>
      <c r="T81" s="4" t="s">
        <v>1</v>
      </c>
      <c r="U81" s="4" t="s">
        <v>1</v>
      </c>
      <c r="V81" s="4" t="s">
        <v>1</v>
      </c>
      <c r="W81" s="4" t="s">
        <v>1</v>
      </c>
      <c r="X81" s="4" t="s">
        <v>1</v>
      </c>
      <c r="Y81" s="4" t="s">
        <v>1</v>
      </c>
      <c r="Z81" s="4" t="s">
        <v>1</v>
      </c>
      <c r="AA81" s="4" t="s">
        <v>1</v>
      </c>
      <c r="AB81" s="4" t="s">
        <v>1</v>
      </c>
      <c r="AC81" s="4" t="s">
        <v>1</v>
      </c>
      <c r="AD81" s="4" t="s">
        <v>1</v>
      </c>
      <c r="AE81" s="4" t="s">
        <v>1</v>
      </c>
      <c r="AF81" s="4" t="s">
        <v>1</v>
      </c>
      <c r="AG81" s="4" t="s">
        <v>1</v>
      </c>
      <c r="AH81" s="4" t="s">
        <v>1</v>
      </c>
      <c r="AI81" s="4" t="s">
        <v>1</v>
      </c>
      <c r="AJ81" s="4" t="s">
        <v>1</v>
      </c>
      <c r="AK81" s="4" t="s">
        <v>1</v>
      </c>
      <c r="AL81" s="4" t="s">
        <v>1</v>
      </c>
      <c r="AM81" s="4" t="s">
        <v>1</v>
      </c>
      <c r="AN81" s="4" t="s">
        <v>1</v>
      </c>
      <c r="AO81" s="4" t="s">
        <v>1</v>
      </c>
      <c r="AP81" s="4" t="s">
        <v>1</v>
      </c>
      <c r="AQ81" s="4" t="s">
        <v>1</v>
      </c>
      <c r="AR81" s="4" t="s">
        <v>1</v>
      </c>
      <c r="AS81" s="4" t="s">
        <v>1</v>
      </c>
      <c r="AT81" s="4" t="s">
        <v>1</v>
      </c>
      <c r="AU81" s="4" t="s">
        <v>1</v>
      </c>
      <c r="AV81" s="4" t="s">
        <v>1</v>
      </c>
      <c r="AW81" s="4" t="s">
        <v>1</v>
      </c>
      <c r="AX81" s="4" t="s">
        <v>1</v>
      </c>
    </row>
    <row r="82" spans="1:50" ht="30" customHeight="1" x14ac:dyDescent="0.25">
      <c r="A82" s="15" t="s">
        <v>1</v>
      </c>
      <c r="B82" s="15" t="s">
        <v>1</v>
      </c>
      <c r="C82" s="15" t="s">
        <v>1</v>
      </c>
      <c r="D82" s="15" t="s">
        <v>1</v>
      </c>
      <c r="E82" s="15" t="s">
        <v>1</v>
      </c>
      <c r="F82" s="15" t="s">
        <v>1</v>
      </c>
      <c r="G82" s="15" t="s">
        <v>1</v>
      </c>
      <c r="H82" s="15" t="s">
        <v>1</v>
      </c>
      <c r="I82" s="15" t="s">
        <v>1</v>
      </c>
      <c r="J82" s="15" t="s">
        <v>1</v>
      </c>
      <c r="K82" s="15" t="s">
        <v>1</v>
      </c>
      <c r="L82" s="4" t="s">
        <v>1</v>
      </c>
      <c r="M82" s="4" t="s">
        <v>1</v>
      </c>
      <c r="N82" s="4" t="s">
        <v>1</v>
      </c>
      <c r="O82" s="4" t="s">
        <v>1</v>
      </c>
      <c r="P82" s="4" t="s">
        <v>1</v>
      </c>
      <c r="Q82" s="4" t="s">
        <v>1</v>
      </c>
      <c r="R82" s="4" t="s">
        <v>1</v>
      </c>
      <c r="S82" s="4" t="s">
        <v>1</v>
      </c>
      <c r="T82" s="4" t="s">
        <v>1</v>
      </c>
      <c r="U82" s="4" t="s">
        <v>1</v>
      </c>
      <c r="V82" s="4" t="s">
        <v>1</v>
      </c>
      <c r="W82" s="4" t="s">
        <v>1</v>
      </c>
      <c r="X82" s="4" t="s">
        <v>1</v>
      </c>
      <c r="Y82" s="4" t="s">
        <v>1</v>
      </c>
      <c r="Z82" s="4" t="s">
        <v>1</v>
      </c>
      <c r="AA82" s="4" t="s">
        <v>1</v>
      </c>
      <c r="AB82" s="4" t="s">
        <v>1</v>
      </c>
      <c r="AC82" s="4" t="s">
        <v>1</v>
      </c>
      <c r="AD82" s="4" t="s">
        <v>1</v>
      </c>
      <c r="AE82" s="4" t="s">
        <v>1</v>
      </c>
      <c r="AF82" s="4" t="s">
        <v>1</v>
      </c>
      <c r="AG82" s="4" t="s">
        <v>1</v>
      </c>
      <c r="AH82" s="4" t="s">
        <v>1</v>
      </c>
      <c r="AI82" s="4" t="s">
        <v>1</v>
      </c>
      <c r="AJ82" s="4" t="s">
        <v>1</v>
      </c>
      <c r="AK82" s="4" t="s">
        <v>1</v>
      </c>
      <c r="AL82" s="4" t="s">
        <v>1</v>
      </c>
      <c r="AM82" s="4" t="s">
        <v>1</v>
      </c>
      <c r="AN82" s="4" t="s">
        <v>1</v>
      </c>
      <c r="AO82" s="4" t="s">
        <v>1</v>
      </c>
      <c r="AP82" s="4" t="s">
        <v>1</v>
      </c>
      <c r="AQ82" s="4" t="s">
        <v>1</v>
      </c>
      <c r="AR82" s="4" t="s">
        <v>1</v>
      </c>
      <c r="AS82" s="4" t="s">
        <v>1</v>
      </c>
      <c r="AT82" s="4" t="s">
        <v>1</v>
      </c>
      <c r="AU82" s="4" t="s">
        <v>1</v>
      </c>
      <c r="AV82" s="4" t="s">
        <v>1</v>
      </c>
      <c r="AW82" s="4" t="s">
        <v>1</v>
      </c>
      <c r="AX82" s="4" t="s">
        <v>1</v>
      </c>
    </row>
    <row r="86" spans="1:50" x14ac:dyDescent="0.25">
      <c r="C86" s="67"/>
    </row>
    <row r="90" spans="1:50" x14ac:dyDescent="0.25">
      <c r="E90" s="68"/>
      <c r="F90" s="43"/>
    </row>
    <row r="149" spans="4:4" x14ac:dyDescent="0.25">
      <c r="D149" s="43"/>
    </row>
  </sheetData>
  <mergeCells count="1">
    <mergeCell ref="B3:K3"/>
  </mergeCells>
  <pageMargins left="0.39370078740157483" right="0.39370078740157483" top="0.78740157480314965" bottom="0.23622047244094491" header="0.51181102362204722" footer="0.15748031496062992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general1">
    <tabColor indexed="47"/>
  </sheetPr>
  <dimension ref="A1:XEW373"/>
  <sheetViews>
    <sheetView zoomScale="90" zoomScaleNormal="90" zoomScaleSheetLayoutView="100" workbookViewId="0">
      <pane xSplit="2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:L27"/>
    </sheetView>
  </sheetViews>
  <sheetFormatPr defaultColWidth="9.109375" defaultRowHeight="13.2" x14ac:dyDescent="0.25"/>
  <cols>
    <col min="1" max="1" width="23.6640625" style="3" hidden="1" customWidth="1"/>
    <col min="2" max="2" width="57.6640625" style="3" customWidth="1"/>
    <col min="3" max="12" width="13.6640625" style="3" customWidth="1"/>
    <col min="13" max="15" width="9.109375" style="3" hidden="1" customWidth="1"/>
    <col min="16" max="16" width="12.33203125" style="3" hidden="1" customWidth="1"/>
    <col min="17" max="26" width="12.5546875" style="3" hidden="1" customWidth="1"/>
    <col min="27" max="27" width="9.109375" style="3" hidden="1" customWidth="1"/>
    <col min="28" max="37" width="11.6640625" style="3" hidden="1" customWidth="1"/>
    <col min="38" max="38" width="9.109375" style="3" hidden="1" customWidth="1"/>
    <col min="39" max="39" width="11.5546875" style="3" hidden="1" customWidth="1"/>
    <col min="40" max="48" width="11.44140625" style="3" hidden="1" customWidth="1"/>
    <col min="49" max="50" width="9.109375" style="3" hidden="1" customWidth="1"/>
    <col min="51" max="71" width="11.6640625" style="3" hidden="1" customWidth="1"/>
    <col min="72" max="76" width="9.109375" style="3" hidden="1" customWidth="1"/>
    <col min="77" max="97" width="11.33203125" style="3" hidden="1" customWidth="1"/>
    <col min="98" max="102" width="9.109375" style="3" hidden="1" customWidth="1"/>
    <col min="103" max="123" width="11.33203125" style="3" hidden="1" customWidth="1"/>
    <col min="124" max="125" width="9.109375" style="3" hidden="1" customWidth="1"/>
    <col min="126" max="128" width="20.6640625" style="3" customWidth="1"/>
    <col min="129" max="142" width="9.109375" style="3" customWidth="1"/>
    <col min="143" max="153" width="9.109375" style="3"/>
    <col min="154" max="154" width="10.33203125" style="3" bestFit="1" customWidth="1"/>
    <col min="155" max="16384" width="9.109375" style="3"/>
  </cols>
  <sheetData>
    <row r="1" spans="1:128" ht="15" customHeight="1" x14ac:dyDescent="0.25">
      <c r="A1" s="1" t="s">
        <v>0</v>
      </c>
      <c r="B1" s="2" t="s">
        <v>122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4" t="s">
        <v>1</v>
      </c>
      <c r="DW1" s="4" t="s">
        <v>1</v>
      </c>
      <c r="DX1" s="4" t="s">
        <v>1</v>
      </c>
    </row>
    <row r="2" spans="1:128" ht="15" customHeight="1" x14ac:dyDescent="0.25">
      <c r="B2" s="2" t="s">
        <v>123</v>
      </c>
      <c r="L2" s="5"/>
      <c r="DU2" s="1" t="s">
        <v>2</v>
      </c>
      <c r="DV2" s="4" t="s">
        <v>1</v>
      </c>
      <c r="DW2" s="4" t="s">
        <v>1</v>
      </c>
      <c r="DX2" s="4" t="s">
        <v>1</v>
      </c>
    </row>
    <row r="3" spans="1:128" ht="15" customHeight="1" x14ac:dyDescent="0.25">
      <c r="B3" s="6" t="s">
        <v>125</v>
      </c>
      <c r="C3" s="69" t="s">
        <v>3</v>
      </c>
      <c r="D3" s="69"/>
      <c r="E3" s="69"/>
      <c r="F3" s="69"/>
      <c r="G3" s="69"/>
      <c r="H3" s="69"/>
      <c r="I3" s="69"/>
      <c r="J3" s="69"/>
      <c r="K3" s="69"/>
      <c r="L3" s="69"/>
      <c r="AB3" s="8" t="s">
        <v>4</v>
      </c>
      <c r="DU3" s="1" t="s">
        <v>2</v>
      </c>
      <c r="DV3" s="4" t="s">
        <v>1</v>
      </c>
      <c r="DW3" s="4" t="s">
        <v>1</v>
      </c>
      <c r="DX3" s="4" t="s">
        <v>1</v>
      </c>
    </row>
    <row r="4" spans="1:128" ht="15" customHeight="1" x14ac:dyDescent="0.25">
      <c r="B4" s="2" t="s">
        <v>200</v>
      </c>
      <c r="C4" s="9" t="s">
        <v>110</v>
      </c>
      <c r="D4" s="9" t="s">
        <v>111</v>
      </c>
      <c r="E4" s="9" t="s">
        <v>112</v>
      </c>
      <c r="F4" s="9" t="s">
        <v>113</v>
      </c>
      <c r="G4" s="9" t="s">
        <v>114</v>
      </c>
      <c r="H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P4" s="3" t="e">
        <f>#REF!</f>
        <v>#REF!</v>
      </c>
      <c r="Q4" s="3" t="str">
        <f t="shared" ref="Q4:Z4" si="0">C4</f>
        <v>2014/15</v>
      </c>
      <c r="R4" s="3" t="str">
        <f t="shared" si="0"/>
        <v>2015/16</v>
      </c>
      <c r="S4" s="3" t="str">
        <f t="shared" si="0"/>
        <v>2016/17</v>
      </c>
      <c r="T4" s="3" t="str">
        <f t="shared" si="0"/>
        <v>2017/18</v>
      </c>
      <c r="U4" s="3" t="str">
        <f t="shared" si="0"/>
        <v>2018/19</v>
      </c>
      <c r="V4" s="3" t="str">
        <f t="shared" si="0"/>
        <v>2019/20</v>
      </c>
      <c r="W4" s="3" t="str">
        <f t="shared" si="0"/>
        <v>2020/21</v>
      </c>
      <c r="X4" s="3" t="str">
        <f t="shared" si="0"/>
        <v>2021/22</v>
      </c>
      <c r="Y4" s="3" t="str">
        <f t="shared" si="0"/>
        <v>2022/23</v>
      </c>
      <c r="Z4" s="3" t="str">
        <f t="shared" si="0"/>
        <v>2023/24</v>
      </c>
      <c r="AB4" s="9" t="str">
        <f>LEFT(L4,4)+1&amp;"/"&amp;RIGHT(LEFT(L4,4)+2,2)</f>
        <v>2024/25</v>
      </c>
      <c r="AC4" s="9" t="str">
        <f t="shared" ref="AC4:AK4" si="1">LEFT(AB4,4)+1&amp;"/"&amp;RIGHT(LEFT(AB4,4)+2,2)</f>
        <v>2025/26</v>
      </c>
      <c r="AD4" s="9" t="str">
        <f t="shared" si="1"/>
        <v>2026/27</v>
      </c>
      <c r="AE4" s="9" t="str">
        <f t="shared" si="1"/>
        <v>2027/28</v>
      </c>
      <c r="AF4" s="9" t="str">
        <f t="shared" si="1"/>
        <v>2028/29</v>
      </c>
      <c r="AG4" s="9" t="str">
        <f t="shared" si="1"/>
        <v>2029/30</v>
      </c>
      <c r="AH4" s="9" t="str">
        <f t="shared" si="1"/>
        <v>2030/31</v>
      </c>
      <c r="AI4" s="9" t="str">
        <f t="shared" si="1"/>
        <v>2031/32</v>
      </c>
      <c r="AJ4" s="9" t="str">
        <f t="shared" si="1"/>
        <v>2032/33</v>
      </c>
      <c r="AK4" s="9" t="str">
        <f t="shared" si="1"/>
        <v>2033/34</v>
      </c>
      <c r="AY4" s="8" t="s">
        <v>5</v>
      </c>
      <c r="BY4" s="8" t="s">
        <v>6</v>
      </c>
      <c r="CY4" s="8" t="s">
        <v>7</v>
      </c>
      <c r="DU4" s="1" t="s">
        <v>2</v>
      </c>
      <c r="DV4" s="4" t="s">
        <v>1</v>
      </c>
      <c r="DW4" s="4" t="s">
        <v>1</v>
      </c>
      <c r="DX4" s="4" t="s">
        <v>1</v>
      </c>
    </row>
    <row r="5" spans="1:128" ht="15" customHeight="1" thickBot="1" x14ac:dyDescent="0.3">
      <c r="B5" s="10"/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L5" s="11" t="s">
        <v>120</v>
      </c>
      <c r="AY5" s="7" t="e">
        <f>#REF!</f>
        <v>#REF!</v>
      </c>
      <c r="AZ5" s="7" t="str">
        <f t="shared" ref="AZ5:BI5" si="2">C4</f>
        <v>2014/15</v>
      </c>
      <c r="BA5" s="7" t="str">
        <f t="shared" si="2"/>
        <v>2015/16</v>
      </c>
      <c r="BB5" s="7" t="str">
        <f t="shared" si="2"/>
        <v>2016/17</v>
      </c>
      <c r="BC5" s="7" t="str">
        <f t="shared" si="2"/>
        <v>2017/18</v>
      </c>
      <c r="BD5" s="7" t="str">
        <f t="shared" si="2"/>
        <v>2018/19</v>
      </c>
      <c r="BE5" s="7" t="str">
        <f t="shared" si="2"/>
        <v>2019/20</v>
      </c>
      <c r="BF5" s="7" t="str">
        <f t="shared" si="2"/>
        <v>2020/21</v>
      </c>
      <c r="BG5" s="7" t="str">
        <f t="shared" si="2"/>
        <v>2021/22</v>
      </c>
      <c r="BH5" s="7" t="str">
        <f t="shared" si="2"/>
        <v>2022/23</v>
      </c>
      <c r="BI5" s="7" t="str">
        <f t="shared" si="2"/>
        <v>2023/24</v>
      </c>
      <c r="BJ5" s="7" t="str">
        <f>AB4</f>
        <v>2024/25</v>
      </c>
      <c r="BK5" s="7" t="str">
        <f t="shared" ref="BK5:BS5" si="3">AC4</f>
        <v>2025/26</v>
      </c>
      <c r="BL5" s="7" t="str">
        <f t="shared" si="3"/>
        <v>2026/27</v>
      </c>
      <c r="BM5" s="7" t="str">
        <f t="shared" si="3"/>
        <v>2027/28</v>
      </c>
      <c r="BN5" s="7" t="str">
        <f t="shared" si="3"/>
        <v>2028/29</v>
      </c>
      <c r="BO5" s="7" t="str">
        <f t="shared" si="3"/>
        <v>2029/30</v>
      </c>
      <c r="BP5" s="7" t="str">
        <f t="shared" si="3"/>
        <v>2030/31</v>
      </c>
      <c r="BQ5" s="7" t="str">
        <f t="shared" si="3"/>
        <v>2031/32</v>
      </c>
      <c r="BR5" s="7" t="str">
        <f t="shared" si="3"/>
        <v>2032/33</v>
      </c>
      <c r="BS5" s="7" t="str">
        <f t="shared" si="3"/>
        <v>2033/34</v>
      </c>
      <c r="BY5" s="7" t="e">
        <f>AY5</f>
        <v>#REF!</v>
      </c>
      <c r="BZ5" s="7" t="str">
        <f t="shared" ref="BZ5:CS5" si="4">AZ5</f>
        <v>2014/15</v>
      </c>
      <c r="CA5" s="7" t="str">
        <f t="shared" si="4"/>
        <v>2015/16</v>
      </c>
      <c r="CB5" s="7" t="str">
        <f t="shared" si="4"/>
        <v>2016/17</v>
      </c>
      <c r="CC5" s="7" t="str">
        <f t="shared" si="4"/>
        <v>2017/18</v>
      </c>
      <c r="CD5" s="7" t="str">
        <f t="shared" si="4"/>
        <v>2018/19</v>
      </c>
      <c r="CE5" s="7" t="str">
        <f t="shared" si="4"/>
        <v>2019/20</v>
      </c>
      <c r="CF5" s="7" t="str">
        <f t="shared" si="4"/>
        <v>2020/21</v>
      </c>
      <c r="CG5" s="7" t="str">
        <f t="shared" si="4"/>
        <v>2021/22</v>
      </c>
      <c r="CH5" s="7" t="str">
        <f t="shared" si="4"/>
        <v>2022/23</v>
      </c>
      <c r="CI5" s="7" t="str">
        <f t="shared" si="4"/>
        <v>2023/24</v>
      </c>
      <c r="CJ5" s="7" t="str">
        <f t="shared" si="4"/>
        <v>2024/25</v>
      </c>
      <c r="CK5" s="7" t="str">
        <f t="shared" si="4"/>
        <v>2025/26</v>
      </c>
      <c r="CL5" s="7" t="str">
        <f t="shared" si="4"/>
        <v>2026/27</v>
      </c>
      <c r="CM5" s="7" t="str">
        <f t="shared" si="4"/>
        <v>2027/28</v>
      </c>
      <c r="CN5" s="7" t="str">
        <f t="shared" si="4"/>
        <v>2028/29</v>
      </c>
      <c r="CO5" s="7" t="str">
        <f t="shared" si="4"/>
        <v>2029/30</v>
      </c>
      <c r="CP5" s="7" t="str">
        <f t="shared" si="4"/>
        <v>2030/31</v>
      </c>
      <c r="CQ5" s="7" t="str">
        <f t="shared" si="4"/>
        <v>2031/32</v>
      </c>
      <c r="CR5" s="7" t="str">
        <f t="shared" si="4"/>
        <v>2032/33</v>
      </c>
      <c r="CS5" s="7" t="str">
        <f t="shared" si="4"/>
        <v>2033/34</v>
      </c>
      <c r="CY5" s="7" t="e">
        <f>BY5</f>
        <v>#REF!</v>
      </c>
      <c r="CZ5" s="7" t="str">
        <f t="shared" ref="CZ5:DS5" si="5">BZ5</f>
        <v>2014/15</v>
      </c>
      <c r="DA5" s="7" t="str">
        <f t="shared" si="5"/>
        <v>2015/16</v>
      </c>
      <c r="DB5" s="7" t="str">
        <f t="shared" si="5"/>
        <v>2016/17</v>
      </c>
      <c r="DC5" s="7" t="str">
        <f t="shared" si="5"/>
        <v>2017/18</v>
      </c>
      <c r="DD5" s="7" t="str">
        <f t="shared" si="5"/>
        <v>2018/19</v>
      </c>
      <c r="DE5" s="7" t="str">
        <f t="shared" si="5"/>
        <v>2019/20</v>
      </c>
      <c r="DF5" s="7" t="str">
        <f t="shared" si="5"/>
        <v>2020/21</v>
      </c>
      <c r="DG5" s="7" t="str">
        <f t="shared" si="5"/>
        <v>2021/22</v>
      </c>
      <c r="DH5" s="7" t="str">
        <f t="shared" si="5"/>
        <v>2022/23</v>
      </c>
      <c r="DI5" s="7" t="str">
        <f t="shared" si="5"/>
        <v>2023/24</v>
      </c>
      <c r="DJ5" s="7" t="str">
        <f t="shared" si="5"/>
        <v>2024/25</v>
      </c>
      <c r="DK5" s="7" t="str">
        <f t="shared" si="5"/>
        <v>2025/26</v>
      </c>
      <c r="DL5" s="7" t="str">
        <f t="shared" si="5"/>
        <v>2026/27</v>
      </c>
      <c r="DM5" s="7" t="str">
        <f t="shared" si="5"/>
        <v>2027/28</v>
      </c>
      <c r="DN5" s="7" t="str">
        <f t="shared" si="5"/>
        <v>2028/29</v>
      </c>
      <c r="DO5" s="7" t="str">
        <f t="shared" si="5"/>
        <v>2029/30</v>
      </c>
      <c r="DP5" s="7" t="str">
        <f t="shared" si="5"/>
        <v>2030/31</v>
      </c>
      <c r="DQ5" s="7" t="str">
        <f t="shared" si="5"/>
        <v>2031/32</v>
      </c>
      <c r="DR5" s="7" t="str">
        <f t="shared" si="5"/>
        <v>2032/33</v>
      </c>
      <c r="DS5" s="7" t="str">
        <f t="shared" si="5"/>
        <v>2033/34</v>
      </c>
      <c r="DU5" s="1" t="s">
        <v>2</v>
      </c>
      <c r="DV5" s="4" t="s">
        <v>1</v>
      </c>
      <c r="DW5" s="4" t="s">
        <v>1</v>
      </c>
      <c r="DX5" s="4" t="s">
        <v>1</v>
      </c>
    </row>
    <row r="6" spans="1:128" s="12" customFormat="1" ht="13.8" x14ac:dyDescent="0.25">
      <c r="B6" s="13" t="s">
        <v>8</v>
      </c>
      <c r="DU6" s="14" t="s">
        <v>2</v>
      </c>
      <c r="DV6" s="15" t="s">
        <v>1</v>
      </c>
      <c r="DW6" s="15" t="s">
        <v>1</v>
      </c>
      <c r="DX6" s="15" t="s">
        <v>1</v>
      </c>
    </row>
    <row r="7" spans="1:128" s="12" customFormat="1" x14ac:dyDescent="0.25">
      <c r="A7" s="16" t="s">
        <v>9</v>
      </c>
      <c r="B7" s="17" t="s">
        <v>10</v>
      </c>
      <c r="DU7" s="14" t="s">
        <v>2</v>
      </c>
      <c r="DV7" s="15" t="s">
        <v>1</v>
      </c>
      <c r="DW7" s="15" t="s">
        <v>1</v>
      </c>
      <c r="DX7" s="15" t="s">
        <v>1</v>
      </c>
    </row>
    <row r="8" spans="1:128" s="12" customFormat="1" x14ac:dyDescent="0.25">
      <c r="A8" s="12" t="str">
        <f>B8</f>
        <v>Rates &amp; Annual Charges</v>
      </c>
      <c r="B8" s="12" t="s">
        <v>11</v>
      </c>
      <c r="C8" s="12">
        <v>29448789.120000001</v>
      </c>
      <c r="D8" s="12">
        <v>31885838.77</v>
      </c>
      <c r="E8" s="12">
        <v>34541246.719999999</v>
      </c>
      <c r="F8" s="12">
        <v>37435351.68</v>
      </c>
      <c r="G8" s="12">
        <v>40590419.940000005</v>
      </c>
      <c r="H8" s="12">
        <v>42246567.089999996</v>
      </c>
      <c r="I8" s="12">
        <v>43970292.99000001</v>
      </c>
      <c r="J8" s="12">
        <v>45764355.370000005</v>
      </c>
      <c r="K8" s="12">
        <v>47631624.600000009</v>
      </c>
      <c r="L8" s="12">
        <v>49575088.100000001</v>
      </c>
      <c r="N8" s="18" t="s">
        <v>12</v>
      </c>
      <c r="P8" s="12" t="e">
        <f>IF($N8="yes",#REF!-AY8,0)</f>
        <v>#REF!</v>
      </c>
      <c r="Q8" s="12">
        <f t="shared" ref="Q8:Z13" si="6">IF($N8="yes",C8-AZ8,0)</f>
        <v>29448789.120000001</v>
      </c>
      <c r="R8" s="12">
        <f t="shared" si="6"/>
        <v>31885838.77</v>
      </c>
      <c r="S8" s="12">
        <f t="shared" si="6"/>
        <v>34541246.719999999</v>
      </c>
      <c r="T8" s="12">
        <f t="shared" si="6"/>
        <v>37435351.68</v>
      </c>
      <c r="U8" s="12">
        <f t="shared" si="6"/>
        <v>40590419.940000005</v>
      </c>
      <c r="V8" s="12">
        <f t="shared" si="6"/>
        <v>42246567.089999996</v>
      </c>
      <c r="W8" s="12">
        <f t="shared" si="6"/>
        <v>43970292.99000001</v>
      </c>
      <c r="X8" s="12">
        <f t="shared" si="6"/>
        <v>45764355.370000005</v>
      </c>
      <c r="Y8" s="12">
        <f t="shared" si="6"/>
        <v>47631624.600000009</v>
      </c>
      <c r="Z8" s="12">
        <f t="shared" si="6"/>
        <v>49575088.100000001</v>
      </c>
      <c r="AB8" s="19"/>
      <c r="AC8" s="20"/>
      <c r="AD8" s="20"/>
      <c r="AE8" s="20"/>
      <c r="AF8" s="20"/>
      <c r="AG8" s="20"/>
      <c r="AH8" s="20"/>
      <c r="AI8" s="20"/>
      <c r="AJ8" s="20"/>
      <c r="AK8" s="21"/>
      <c r="AL8" s="22"/>
      <c r="AY8" s="12">
        <f>SUMIF('[2]Budget Summary 1'!$C:$C,$A8,'[2]Budget Summary 1'!BC:BC)</f>
        <v>0</v>
      </c>
      <c r="AZ8" s="12">
        <f>SUMIF('[2]Budget Summary 1'!$C:$C,$A8,'[2]Budget Summary 1'!BD:BD)</f>
        <v>0</v>
      </c>
      <c r="BA8" s="12">
        <f>SUMIF('[2]Budget Summary 1'!$C:$C,$A8,'[2]Budget Summary 1'!BE:BE)</f>
        <v>0</v>
      </c>
      <c r="BB8" s="12">
        <f>SUMIF('[2]Budget Summary 1'!$C:$C,$A8,'[2]Budget Summary 1'!BF:BF)</f>
        <v>0</v>
      </c>
      <c r="BC8" s="12">
        <f>SUMIF('[2]Budget Summary 1'!$C:$C,$A8,'[2]Budget Summary 1'!BG:BG)</f>
        <v>0</v>
      </c>
      <c r="BD8" s="12">
        <f>SUMIF('[2]Budget Summary 1'!$C:$C,$A8,'[2]Budget Summary 1'!BH:BH)</f>
        <v>0</v>
      </c>
      <c r="BE8" s="12">
        <f>SUMIF('[2]Budget Summary 1'!$C:$C,$A8,'[2]Budget Summary 1'!BI:BI)</f>
        <v>0</v>
      </c>
      <c r="BF8" s="12">
        <f>SUMIF('[2]Budget Summary 1'!$C:$C,$A8,'[2]Budget Summary 1'!BJ:BJ)</f>
        <v>0</v>
      </c>
      <c r="BG8" s="12">
        <f>SUMIF('[2]Budget Summary 1'!$C:$C,$A8,'[2]Budget Summary 1'!BK:BK)</f>
        <v>0</v>
      </c>
      <c r="BH8" s="12">
        <f>SUMIF('[2]Budget Summary 1'!$C:$C,$A8,'[2]Budget Summary 1'!BL:BL)</f>
        <v>0</v>
      </c>
      <c r="BI8" s="12">
        <f>SUMIF('[2]Budget Summary 1'!$C:$C,$A8,'[2]Budget Summary 1'!BM:BM)</f>
        <v>0</v>
      </c>
      <c r="BT8" s="16"/>
      <c r="BY8" s="12" t="e">
        <f>#REF!-AY8</f>
        <v>#REF!</v>
      </c>
      <c r="BZ8" s="12">
        <f t="shared" ref="BZ8:CI13" si="7">C8-AZ8</f>
        <v>29448789.120000001</v>
      </c>
      <c r="CA8" s="12">
        <f t="shared" si="7"/>
        <v>31885838.77</v>
      </c>
      <c r="CB8" s="12">
        <f t="shared" si="7"/>
        <v>34541246.719999999</v>
      </c>
      <c r="CC8" s="12">
        <f t="shared" si="7"/>
        <v>37435351.68</v>
      </c>
      <c r="CD8" s="12">
        <f t="shared" si="7"/>
        <v>40590419.940000005</v>
      </c>
      <c r="CE8" s="12">
        <f t="shared" si="7"/>
        <v>42246567.089999996</v>
      </c>
      <c r="CF8" s="12">
        <f t="shared" si="7"/>
        <v>43970292.99000001</v>
      </c>
      <c r="CG8" s="12">
        <f t="shared" si="7"/>
        <v>45764355.370000005</v>
      </c>
      <c r="CH8" s="12">
        <f t="shared" si="7"/>
        <v>47631624.600000009</v>
      </c>
      <c r="CI8" s="12">
        <f t="shared" si="7"/>
        <v>49575088.100000001</v>
      </c>
      <c r="CY8" s="12" t="e">
        <f>IF($N8="yes",BY8,0)</f>
        <v>#REF!</v>
      </c>
      <c r="CZ8" s="12">
        <f t="shared" ref="CZ8:DI13" si="8">IF($N8="yes",BZ8,0)</f>
        <v>29448789.120000001</v>
      </c>
      <c r="DA8" s="12">
        <f t="shared" si="8"/>
        <v>31885838.77</v>
      </c>
      <c r="DB8" s="12">
        <f t="shared" si="8"/>
        <v>34541246.719999999</v>
      </c>
      <c r="DC8" s="12">
        <f t="shared" si="8"/>
        <v>37435351.68</v>
      </c>
      <c r="DD8" s="12">
        <f t="shared" si="8"/>
        <v>40590419.940000005</v>
      </c>
      <c r="DE8" s="12">
        <f t="shared" si="8"/>
        <v>42246567.089999996</v>
      </c>
      <c r="DF8" s="12">
        <f t="shared" si="8"/>
        <v>43970292.99000001</v>
      </c>
      <c r="DG8" s="12">
        <f t="shared" si="8"/>
        <v>45764355.370000005</v>
      </c>
      <c r="DH8" s="12">
        <f t="shared" si="8"/>
        <v>47631624.600000009</v>
      </c>
      <c r="DI8" s="12">
        <f t="shared" si="8"/>
        <v>49575088.100000001</v>
      </c>
      <c r="DU8" s="14" t="s">
        <v>2</v>
      </c>
      <c r="DV8" s="15" t="s">
        <v>1</v>
      </c>
      <c r="DW8" s="15" t="s">
        <v>1</v>
      </c>
      <c r="DX8" s="15" t="s">
        <v>1</v>
      </c>
    </row>
    <row r="9" spans="1:128" s="12" customFormat="1" ht="13.8" thickBot="1" x14ac:dyDescent="0.3">
      <c r="A9" s="12" t="str">
        <f>B9</f>
        <v>User Charges &amp; Fees</v>
      </c>
      <c r="B9" s="12" t="s">
        <v>13</v>
      </c>
      <c r="C9" s="12">
        <v>3997626.4000000004</v>
      </c>
      <c r="D9" s="12">
        <v>4116902.67</v>
      </c>
      <c r="E9" s="12">
        <v>4168755.959999999</v>
      </c>
      <c r="F9" s="12">
        <v>4333967.32</v>
      </c>
      <c r="G9" s="12">
        <v>4466830.97</v>
      </c>
      <c r="H9" s="12">
        <v>4576654.51</v>
      </c>
      <c r="I9" s="12">
        <v>4958759.9800000004</v>
      </c>
      <c r="J9" s="12">
        <v>4910484.2700000005</v>
      </c>
      <c r="K9" s="12">
        <v>5140179.9199999981</v>
      </c>
      <c r="L9" s="12">
        <v>5275215.6899999995</v>
      </c>
      <c r="N9" s="18" t="s">
        <v>12</v>
      </c>
      <c r="P9" s="12" t="e">
        <f>IF($N9="yes",#REF!-AY9,0)</f>
        <v>#REF!</v>
      </c>
      <c r="Q9" s="12">
        <f t="shared" si="6"/>
        <v>3997626.4000000004</v>
      </c>
      <c r="R9" s="12">
        <f t="shared" si="6"/>
        <v>4116902.67</v>
      </c>
      <c r="S9" s="12">
        <f t="shared" si="6"/>
        <v>4168755.959999999</v>
      </c>
      <c r="T9" s="12">
        <f t="shared" si="6"/>
        <v>4333967.32</v>
      </c>
      <c r="U9" s="12">
        <f t="shared" si="6"/>
        <v>4466830.97</v>
      </c>
      <c r="V9" s="12">
        <f t="shared" si="6"/>
        <v>4576654.51</v>
      </c>
      <c r="W9" s="12">
        <f t="shared" si="6"/>
        <v>4958759.9800000004</v>
      </c>
      <c r="X9" s="12">
        <f t="shared" si="6"/>
        <v>4910484.2700000005</v>
      </c>
      <c r="Y9" s="12">
        <f t="shared" si="6"/>
        <v>5140179.9199999981</v>
      </c>
      <c r="Z9" s="12">
        <f t="shared" si="6"/>
        <v>5275215.6899999995</v>
      </c>
      <c r="AB9" s="23"/>
      <c r="AC9" s="24"/>
      <c r="AD9" s="24"/>
      <c r="AE9" s="24"/>
      <c r="AF9" s="24"/>
      <c r="AG9" s="24"/>
      <c r="AH9" s="24"/>
      <c r="AI9" s="24"/>
      <c r="AJ9" s="24"/>
      <c r="AK9" s="25"/>
      <c r="AL9" s="22"/>
      <c r="AY9" s="12">
        <f>SUMIF('[2]Budget Summary 1'!$C:$C,$A9,'[2]Budget Summary 1'!BC:BC)</f>
        <v>0</v>
      </c>
      <c r="AZ9" s="12">
        <f>SUMIF('[2]Budget Summary 1'!$C:$C,$A9,'[2]Budget Summary 1'!BD:BD)</f>
        <v>0</v>
      </c>
      <c r="BA9" s="12">
        <f>SUMIF('[2]Budget Summary 1'!$C:$C,$A9,'[2]Budget Summary 1'!BE:BE)</f>
        <v>0</v>
      </c>
      <c r="BB9" s="12">
        <f>SUMIF('[2]Budget Summary 1'!$C:$C,$A9,'[2]Budget Summary 1'!BF:BF)</f>
        <v>0</v>
      </c>
      <c r="BC9" s="12">
        <f>SUMIF('[2]Budget Summary 1'!$C:$C,$A9,'[2]Budget Summary 1'!BG:BG)</f>
        <v>0</v>
      </c>
      <c r="BD9" s="12">
        <f>SUMIF('[2]Budget Summary 1'!$C:$C,$A9,'[2]Budget Summary 1'!BH:BH)</f>
        <v>0</v>
      </c>
      <c r="BE9" s="12">
        <f>SUMIF('[2]Budget Summary 1'!$C:$C,$A9,'[2]Budget Summary 1'!BI:BI)</f>
        <v>0</v>
      </c>
      <c r="BF9" s="12">
        <f>SUMIF('[2]Budget Summary 1'!$C:$C,$A9,'[2]Budget Summary 1'!BJ:BJ)</f>
        <v>0</v>
      </c>
      <c r="BG9" s="12">
        <f>SUMIF('[2]Budget Summary 1'!$C:$C,$A9,'[2]Budget Summary 1'!BK:BK)</f>
        <v>0</v>
      </c>
      <c r="BH9" s="12">
        <f>SUMIF('[2]Budget Summary 1'!$C:$C,$A9,'[2]Budget Summary 1'!BL:BL)</f>
        <v>0</v>
      </c>
      <c r="BI9" s="12">
        <f>SUMIF('[2]Budget Summary 1'!$C:$C,$A9,'[2]Budget Summary 1'!BM:BM)</f>
        <v>0</v>
      </c>
      <c r="BT9" s="16"/>
      <c r="BY9" s="12" t="e">
        <f>#REF!-AY9</f>
        <v>#REF!</v>
      </c>
      <c r="BZ9" s="12">
        <f t="shared" si="7"/>
        <v>3997626.4000000004</v>
      </c>
      <c r="CA9" s="12">
        <f t="shared" si="7"/>
        <v>4116902.67</v>
      </c>
      <c r="CB9" s="12">
        <f t="shared" si="7"/>
        <v>4168755.959999999</v>
      </c>
      <c r="CC9" s="12">
        <f t="shared" si="7"/>
        <v>4333967.32</v>
      </c>
      <c r="CD9" s="12">
        <f t="shared" si="7"/>
        <v>4466830.97</v>
      </c>
      <c r="CE9" s="12">
        <f t="shared" si="7"/>
        <v>4576654.51</v>
      </c>
      <c r="CF9" s="12">
        <f t="shared" si="7"/>
        <v>4958759.9800000004</v>
      </c>
      <c r="CG9" s="12">
        <f t="shared" si="7"/>
        <v>4910484.2700000005</v>
      </c>
      <c r="CH9" s="12">
        <f t="shared" si="7"/>
        <v>5140179.9199999981</v>
      </c>
      <c r="CI9" s="12">
        <f t="shared" si="7"/>
        <v>5275215.6899999995</v>
      </c>
      <c r="CY9" s="12" t="e">
        <f t="shared" ref="CY9:CY13" si="9">IF($N9="yes",BY9,0)</f>
        <v>#REF!</v>
      </c>
      <c r="CZ9" s="12">
        <f t="shared" si="8"/>
        <v>3997626.4000000004</v>
      </c>
      <c r="DA9" s="12">
        <f t="shared" si="8"/>
        <v>4116902.67</v>
      </c>
      <c r="DB9" s="12">
        <f t="shared" si="8"/>
        <v>4168755.959999999</v>
      </c>
      <c r="DC9" s="12">
        <f t="shared" si="8"/>
        <v>4333967.32</v>
      </c>
      <c r="DD9" s="12">
        <f t="shared" si="8"/>
        <v>4466830.97</v>
      </c>
      <c r="DE9" s="12">
        <f t="shared" si="8"/>
        <v>4576654.51</v>
      </c>
      <c r="DF9" s="12">
        <f t="shared" si="8"/>
        <v>4958759.9800000004</v>
      </c>
      <c r="DG9" s="12">
        <f t="shared" si="8"/>
        <v>4910484.2700000005</v>
      </c>
      <c r="DH9" s="12">
        <f t="shared" si="8"/>
        <v>5140179.9199999981</v>
      </c>
      <c r="DI9" s="12">
        <f t="shared" si="8"/>
        <v>5275215.6899999995</v>
      </c>
      <c r="DU9" s="14" t="s">
        <v>2</v>
      </c>
      <c r="DV9" s="15" t="s">
        <v>1</v>
      </c>
      <c r="DW9" s="15" t="s">
        <v>1</v>
      </c>
      <c r="DX9" s="15" t="s">
        <v>1</v>
      </c>
    </row>
    <row r="10" spans="1:128" s="12" customFormat="1" ht="13.8" thickBot="1" x14ac:dyDescent="0.3">
      <c r="A10" s="16" t="str">
        <f>IF(M10="","Interest &amp; Investment Revenues - Other","Interest &amp; Investment Revenue")</f>
        <v>Interest &amp; Investment Revenue</v>
      </c>
      <c r="B10" s="12" t="s">
        <v>14</v>
      </c>
      <c r="C10" s="26">
        <v>1354000</v>
      </c>
      <c r="D10" s="26">
        <v>1307090</v>
      </c>
      <c r="E10" s="26">
        <v>1320185.1399999999</v>
      </c>
      <c r="F10" s="26">
        <v>1356638.84</v>
      </c>
      <c r="G10" s="26">
        <v>1272951.6200000001</v>
      </c>
      <c r="H10" s="26">
        <v>1374290.65</v>
      </c>
      <c r="I10" s="26">
        <v>1431656.4600000002</v>
      </c>
      <c r="J10" s="26">
        <v>1453049.59</v>
      </c>
      <c r="K10" s="26">
        <v>1470470.5799999998</v>
      </c>
      <c r="L10" s="26">
        <v>1507919.99</v>
      </c>
      <c r="M10" s="27" t="s">
        <v>15</v>
      </c>
      <c r="N10" s="18" t="s">
        <v>12</v>
      </c>
      <c r="P10" s="12" t="e">
        <f>IF($N10="yes",#REF!-AY10,0)</f>
        <v>#REF!</v>
      </c>
      <c r="Q10" s="12">
        <f t="shared" si="6"/>
        <v>1266582</v>
      </c>
      <c r="R10" s="12">
        <f t="shared" si="6"/>
        <v>1219672</v>
      </c>
      <c r="S10" s="12">
        <f t="shared" si="6"/>
        <v>1232767.1399999999</v>
      </c>
      <c r="T10" s="12">
        <f t="shared" si="6"/>
        <v>1269220.8400000001</v>
      </c>
      <c r="U10" s="12">
        <f t="shared" si="6"/>
        <v>1185533.6200000001</v>
      </c>
      <c r="V10" s="12">
        <f t="shared" si="6"/>
        <v>1286872.6499999999</v>
      </c>
      <c r="W10" s="12">
        <f t="shared" si="6"/>
        <v>1344238.4600000002</v>
      </c>
      <c r="X10" s="12">
        <f t="shared" si="6"/>
        <v>1365631.59</v>
      </c>
      <c r="Y10" s="12">
        <f t="shared" si="6"/>
        <v>1383052.5799999998</v>
      </c>
      <c r="Z10" s="12">
        <f t="shared" si="6"/>
        <v>1420501.99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Y10" s="12">
        <f>SUMIF('[2]Budget Summary 1'!$C:$C,$A10,'[2]Budget Summary 1'!BC:BC)</f>
        <v>250000</v>
      </c>
      <c r="AZ10" s="12">
        <f>SUMIF('[2]Budget Summary 1'!$C:$C,$A10,'[2]Budget Summary 1'!BD:BD)</f>
        <v>87418</v>
      </c>
      <c r="BA10" s="12">
        <f>SUMIF('[2]Budget Summary 1'!$C:$C,$A10,'[2]Budget Summary 1'!BE:BE)</f>
        <v>87418</v>
      </c>
      <c r="BB10" s="12">
        <f>SUMIF('[2]Budget Summary 1'!$C:$C,$A10,'[2]Budget Summary 1'!BF:BF)</f>
        <v>87418</v>
      </c>
      <c r="BC10" s="12">
        <f>SUMIF('[2]Budget Summary 1'!$C:$C,$A10,'[2]Budget Summary 1'!BG:BG)</f>
        <v>87418</v>
      </c>
      <c r="BD10" s="12">
        <f>SUMIF('[2]Budget Summary 1'!$C:$C,$A10,'[2]Budget Summary 1'!BH:BH)</f>
        <v>87418</v>
      </c>
      <c r="BE10" s="12">
        <f>SUMIF('[2]Budget Summary 1'!$C:$C,$A10,'[2]Budget Summary 1'!BI:BI)</f>
        <v>87418</v>
      </c>
      <c r="BF10" s="12">
        <f>SUMIF('[2]Budget Summary 1'!$C:$C,$A10,'[2]Budget Summary 1'!BJ:BJ)</f>
        <v>87418</v>
      </c>
      <c r="BG10" s="12">
        <f>SUMIF('[2]Budget Summary 1'!$C:$C,$A10,'[2]Budget Summary 1'!BK:BK)</f>
        <v>87418</v>
      </c>
      <c r="BH10" s="12">
        <f>SUMIF('[2]Budget Summary 1'!$C:$C,$A10,'[2]Budget Summary 1'!BL:BL)</f>
        <v>87418</v>
      </c>
      <c r="BI10" s="12">
        <f>SUMIF('[2]Budget Summary 1'!$C:$C,$A10,'[2]Budget Summary 1'!BM:BM)</f>
        <v>87418</v>
      </c>
      <c r="BT10" s="16"/>
      <c r="BY10" s="12">
        <f>+SUMIF('[2]Budget Summary 1'!$C:$C,$A10,'[2]Budget Summary 1'!J:J)-AY10</f>
        <v>1281230</v>
      </c>
      <c r="BZ10" s="12">
        <f>+SUMIF('[2]Budget Summary 1'!$C:$C,$A10,'[2]Budget Summary 1'!L:L)-AZ10</f>
        <v>1266582</v>
      </c>
      <c r="CA10" s="12">
        <f>+SUMIF('[2]Budget Summary 1'!$C:$C,$A10,'[2]Budget Summary 1'!M:M)-BA10</f>
        <v>1219672</v>
      </c>
      <c r="CB10" s="12">
        <f>+SUMIF('[2]Budget Summary 1'!$C:$C,$A10,'[2]Budget Summary 1'!N:N)-BB10</f>
        <v>1232767.1399999999</v>
      </c>
      <c r="CC10" s="12">
        <f>+SUMIF('[2]Budget Summary 1'!$C:$C,$A10,'[2]Budget Summary 1'!O:O)-BC10</f>
        <v>1269220.8400000001</v>
      </c>
      <c r="CD10" s="12">
        <f>+SUMIF('[2]Budget Summary 1'!$C:$C,$A10,'[2]Budget Summary 1'!P:P)-BD10</f>
        <v>1185533.6200000001</v>
      </c>
      <c r="CE10" s="12">
        <f>+SUMIF('[2]Budget Summary 1'!$C:$C,$A10,'[2]Budget Summary 1'!Q:Q)-BE10</f>
        <v>1286872.6499999999</v>
      </c>
      <c r="CF10" s="12">
        <f>+SUMIF('[2]Budget Summary 1'!$C:$C,$A10,'[2]Budget Summary 1'!R:R)-BF10</f>
        <v>1344238.4600000002</v>
      </c>
      <c r="CG10" s="12">
        <f>+SUMIF('[2]Budget Summary 1'!$C:$C,$A10,'[2]Budget Summary 1'!S:S)-BG10</f>
        <v>1365631.59</v>
      </c>
      <c r="CH10" s="12">
        <f>+SUMIF('[2]Budget Summary 1'!$C:$C,$A10,'[2]Budget Summary 1'!T:T)-BH10</f>
        <v>1383052.5799999998</v>
      </c>
      <c r="CI10" s="12">
        <f>+SUMIF('[2]Budget Summary 1'!$C:$C,$A10,'[2]Budget Summary 1'!U:U)-BI10</f>
        <v>1420501.99</v>
      </c>
      <c r="CY10" s="12">
        <f t="shared" si="9"/>
        <v>1281230</v>
      </c>
      <c r="CZ10" s="12">
        <f t="shared" si="8"/>
        <v>1266582</v>
      </c>
      <c r="DA10" s="12">
        <f t="shared" si="8"/>
        <v>1219672</v>
      </c>
      <c r="DB10" s="12">
        <f t="shared" si="8"/>
        <v>1232767.1399999999</v>
      </c>
      <c r="DC10" s="12">
        <f t="shared" si="8"/>
        <v>1269220.8400000001</v>
      </c>
      <c r="DD10" s="12">
        <f t="shared" si="8"/>
        <v>1185533.6200000001</v>
      </c>
      <c r="DE10" s="12">
        <f t="shared" si="8"/>
        <v>1286872.6499999999</v>
      </c>
      <c r="DF10" s="12">
        <f t="shared" si="8"/>
        <v>1344238.4600000002</v>
      </c>
      <c r="DG10" s="12">
        <f t="shared" si="8"/>
        <v>1365631.59</v>
      </c>
      <c r="DH10" s="12">
        <f t="shared" si="8"/>
        <v>1383052.5799999998</v>
      </c>
      <c r="DI10" s="12">
        <f t="shared" si="8"/>
        <v>1420501.99</v>
      </c>
      <c r="DU10" s="14" t="s">
        <v>2</v>
      </c>
      <c r="DV10" s="15" t="s">
        <v>1</v>
      </c>
      <c r="DW10" s="15" t="s">
        <v>1</v>
      </c>
      <c r="DX10" s="15" t="s">
        <v>1</v>
      </c>
    </row>
    <row r="11" spans="1:128" s="12" customFormat="1" x14ac:dyDescent="0.25">
      <c r="A11" s="12" t="str">
        <f>B11</f>
        <v>Other Revenues</v>
      </c>
      <c r="B11" s="12" t="s">
        <v>16</v>
      </c>
      <c r="C11" s="12">
        <v>886347.9</v>
      </c>
      <c r="D11" s="12">
        <v>798764.93</v>
      </c>
      <c r="E11" s="12">
        <v>553519.07999999984</v>
      </c>
      <c r="F11" s="12">
        <v>450801.4</v>
      </c>
      <c r="G11" s="12">
        <v>468212.98000000004</v>
      </c>
      <c r="H11" s="12">
        <v>486380.62000000017</v>
      </c>
      <c r="I11" s="12">
        <v>505337.95999999996</v>
      </c>
      <c r="J11" s="12">
        <v>525120.09</v>
      </c>
      <c r="K11" s="12">
        <v>545763.62999999989</v>
      </c>
      <c r="L11" s="12">
        <v>567306.86</v>
      </c>
      <c r="N11" s="18" t="s">
        <v>12</v>
      </c>
      <c r="P11" s="12" t="e">
        <f>IF($N11="yes",#REF!-AY11,0)</f>
        <v>#REF!</v>
      </c>
      <c r="Q11" s="12">
        <f t="shared" si="6"/>
        <v>886347.9</v>
      </c>
      <c r="R11" s="12">
        <f t="shared" si="6"/>
        <v>798764.93</v>
      </c>
      <c r="S11" s="12">
        <f t="shared" si="6"/>
        <v>553519.07999999984</v>
      </c>
      <c r="T11" s="12">
        <f t="shared" si="6"/>
        <v>450801.4</v>
      </c>
      <c r="U11" s="12">
        <f t="shared" si="6"/>
        <v>468212.98000000004</v>
      </c>
      <c r="V11" s="12">
        <f t="shared" si="6"/>
        <v>486380.62000000017</v>
      </c>
      <c r="W11" s="12">
        <f t="shared" si="6"/>
        <v>505337.95999999996</v>
      </c>
      <c r="X11" s="12">
        <f t="shared" si="6"/>
        <v>525120.09</v>
      </c>
      <c r="Y11" s="12">
        <f t="shared" si="6"/>
        <v>545763.62999999989</v>
      </c>
      <c r="Z11" s="12">
        <f t="shared" si="6"/>
        <v>567306.86</v>
      </c>
      <c r="AB11" s="19"/>
      <c r="AC11" s="20"/>
      <c r="AD11" s="20"/>
      <c r="AE11" s="20"/>
      <c r="AF11" s="20"/>
      <c r="AG11" s="20"/>
      <c r="AH11" s="20"/>
      <c r="AI11" s="20"/>
      <c r="AJ11" s="20"/>
      <c r="AK11" s="21"/>
      <c r="AL11" s="22"/>
      <c r="AY11" s="12">
        <f>SUMIF('[2]Budget Summary 1'!$C:$C,$A11,'[2]Budget Summary 1'!BC:BC)</f>
        <v>0</v>
      </c>
      <c r="AZ11" s="12">
        <f>SUMIF('[2]Budget Summary 1'!$C:$C,$A11,'[2]Budget Summary 1'!BD:BD)</f>
        <v>0</v>
      </c>
      <c r="BA11" s="12">
        <f>SUMIF('[2]Budget Summary 1'!$C:$C,$A11,'[2]Budget Summary 1'!BE:BE)</f>
        <v>0</v>
      </c>
      <c r="BB11" s="12">
        <f>SUMIF('[2]Budget Summary 1'!$C:$C,$A11,'[2]Budget Summary 1'!BF:BF)</f>
        <v>0</v>
      </c>
      <c r="BC11" s="12">
        <f>SUMIF('[2]Budget Summary 1'!$C:$C,$A11,'[2]Budget Summary 1'!BG:BG)</f>
        <v>0</v>
      </c>
      <c r="BD11" s="12">
        <f>SUMIF('[2]Budget Summary 1'!$C:$C,$A11,'[2]Budget Summary 1'!BH:BH)</f>
        <v>0</v>
      </c>
      <c r="BE11" s="12">
        <f>SUMIF('[2]Budget Summary 1'!$C:$C,$A11,'[2]Budget Summary 1'!BI:BI)</f>
        <v>0</v>
      </c>
      <c r="BF11" s="12">
        <f>SUMIF('[2]Budget Summary 1'!$C:$C,$A11,'[2]Budget Summary 1'!BJ:BJ)</f>
        <v>0</v>
      </c>
      <c r="BG11" s="12">
        <f>SUMIF('[2]Budget Summary 1'!$C:$C,$A11,'[2]Budget Summary 1'!BK:BK)</f>
        <v>0</v>
      </c>
      <c r="BH11" s="12">
        <f>SUMIF('[2]Budget Summary 1'!$C:$C,$A11,'[2]Budget Summary 1'!BL:BL)</f>
        <v>0</v>
      </c>
      <c r="BI11" s="12">
        <f>SUMIF('[2]Budget Summary 1'!$C:$C,$A11,'[2]Budget Summary 1'!BM:BM)</f>
        <v>0</v>
      </c>
      <c r="BT11" s="16"/>
      <c r="BY11" s="12" t="e">
        <f>#REF!-AY11</f>
        <v>#REF!</v>
      </c>
      <c r="BZ11" s="12">
        <f t="shared" si="7"/>
        <v>886347.9</v>
      </c>
      <c r="CA11" s="12">
        <f t="shared" si="7"/>
        <v>798764.93</v>
      </c>
      <c r="CB11" s="12">
        <f t="shared" si="7"/>
        <v>553519.07999999984</v>
      </c>
      <c r="CC11" s="12">
        <f t="shared" si="7"/>
        <v>450801.4</v>
      </c>
      <c r="CD11" s="12">
        <f t="shared" si="7"/>
        <v>468212.98000000004</v>
      </c>
      <c r="CE11" s="12">
        <f t="shared" si="7"/>
        <v>486380.62000000017</v>
      </c>
      <c r="CF11" s="12">
        <f t="shared" si="7"/>
        <v>505337.95999999996</v>
      </c>
      <c r="CG11" s="12">
        <f t="shared" si="7"/>
        <v>525120.09</v>
      </c>
      <c r="CH11" s="12">
        <f t="shared" si="7"/>
        <v>545763.62999999989</v>
      </c>
      <c r="CI11" s="12">
        <f t="shared" si="7"/>
        <v>567306.86</v>
      </c>
      <c r="CY11" s="12" t="e">
        <f t="shared" si="9"/>
        <v>#REF!</v>
      </c>
      <c r="CZ11" s="12">
        <f t="shared" si="8"/>
        <v>886347.9</v>
      </c>
      <c r="DA11" s="12">
        <f t="shared" si="8"/>
        <v>798764.93</v>
      </c>
      <c r="DB11" s="12">
        <f t="shared" si="8"/>
        <v>553519.07999999984</v>
      </c>
      <c r="DC11" s="12">
        <f t="shared" si="8"/>
        <v>450801.4</v>
      </c>
      <c r="DD11" s="12">
        <f t="shared" si="8"/>
        <v>468212.98000000004</v>
      </c>
      <c r="DE11" s="12">
        <f t="shared" si="8"/>
        <v>486380.62000000017</v>
      </c>
      <c r="DF11" s="12">
        <f t="shared" si="8"/>
        <v>505337.95999999996</v>
      </c>
      <c r="DG11" s="12">
        <f t="shared" si="8"/>
        <v>525120.09</v>
      </c>
      <c r="DH11" s="12">
        <f t="shared" si="8"/>
        <v>545763.62999999989</v>
      </c>
      <c r="DI11" s="12">
        <f t="shared" si="8"/>
        <v>567306.86</v>
      </c>
      <c r="DU11" s="14" t="s">
        <v>2</v>
      </c>
      <c r="DV11" s="15" t="s">
        <v>1</v>
      </c>
      <c r="DW11" s="15" t="s">
        <v>1</v>
      </c>
      <c r="DX11" s="15" t="s">
        <v>1</v>
      </c>
    </row>
    <row r="12" spans="1:128" s="12" customFormat="1" x14ac:dyDescent="0.25">
      <c r="A12" s="12" t="str">
        <f>B12</f>
        <v>Grants &amp; Contributions provided for Operating Purposes</v>
      </c>
      <c r="B12" s="12" t="s">
        <v>17</v>
      </c>
      <c r="C12" s="12">
        <v>6806687.1899999995</v>
      </c>
      <c r="D12" s="12">
        <v>6954304.3599999994</v>
      </c>
      <c r="E12" s="12">
        <v>7104423.7300000004</v>
      </c>
      <c r="F12" s="12">
        <v>7270941.1799999997</v>
      </c>
      <c r="G12" s="12">
        <v>7448156.6300000008</v>
      </c>
      <c r="H12" s="12">
        <v>7629670.9399999995</v>
      </c>
      <c r="I12" s="12">
        <v>7819475.2400000002</v>
      </c>
      <c r="J12" s="12">
        <v>8016658.7499999991</v>
      </c>
      <c r="K12" s="12">
        <v>8221759.8300000001</v>
      </c>
      <c r="L12" s="12">
        <v>8431904.3500000015</v>
      </c>
      <c r="N12" s="18" t="s">
        <v>12</v>
      </c>
      <c r="P12" s="12" t="e">
        <f>IF($N12="yes",#REF!-AY12,0)</f>
        <v>#REF!</v>
      </c>
      <c r="Q12" s="12">
        <f t="shared" si="6"/>
        <v>6806687.1899999995</v>
      </c>
      <c r="R12" s="12">
        <f t="shared" si="6"/>
        <v>6954304.3599999994</v>
      </c>
      <c r="S12" s="12">
        <f t="shared" si="6"/>
        <v>7104423.7300000004</v>
      </c>
      <c r="T12" s="12">
        <f t="shared" si="6"/>
        <v>7270941.1799999997</v>
      </c>
      <c r="U12" s="12">
        <f t="shared" si="6"/>
        <v>7448156.6300000008</v>
      </c>
      <c r="V12" s="12">
        <f t="shared" si="6"/>
        <v>7629670.9399999995</v>
      </c>
      <c r="W12" s="12">
        <f t="shared" si="6"/>
        <v>7819475.2400000002</v>
      </c>
      <c r="X12" s="12">
        <f t="shared" si="6"/>
        <v>8016658.7499999991</v>
      </c>
      <c r="Y12" s="12">
        <f t="shared" si="6"/>
        <v>8221759.8300000001</v>
      </c>
      <c r="Z12" s="12">
        <f t="shared" si="6"/>
        <v>8431904.3500000015</v>
      </c>
      <c r="AB12" s="28"/>
      <c r="AC12" s="29"/>
      <c r="AD12" s="29"/>
      <c r="AE12" s="29"/>
      <c r="AF12" s="29"/>
      <c r="AG12" s="29"/>
      <c r="AH12" s="29"/>
      <c r="AI12" s="29"/>
      <c r="AJ12" s="29"/>
      <c r="AK12" s="30"/>
      <c r="AL12" s="22"/>
      <c r="AY12" s="12">
        <f>SUMIF('[2]Budget Summary 1'!$C:$C,$A12,'[2]Budget Summary 1'!BC:BC)</f>
        <v>0</v>
      </c>
      <c r="AZ12" s="12">
        <f>SUMIF('[2]Budget Summary 1'!$C:$C,$A12,'[2]Budget Summary 1'!BD:BD)</f>
        <v>0</v>
      </c>
      <c r="BA12" s="12">
        <f>SUMIF('[2]Budget Summary 1'!$C:$C,$A12,'[2]Budget Summary 1'!BE:BE)</f>
        <v>0</v>
      </c>
      <c r="BB12" s="12">
        <f>SUMIF('[2]Budget Summary 1'!$C:$C,$A12,'[2]Budget Summary 1'!BF:BF)</f>
        <v>0</v>
      </c>
      <c r="BC12" s="12">
        <f>SUMIF('[2]Budget Summary 1'!$C:$C,$A12,'[2]Budget Summary 1'!BG:BG)</f>
        <v>0</v>
      </c>
      <c r="BD12" s="12">
        <f>SUMIF('[2]Budget Summary 1'!$C:$C,$A12,'[2]Budget Summary 1'!BH:BH)</f>
        <v>0</v>
      </c>
      <c r="BE12" s="12">
        <f>SUMIF('[2]Budget Summary 1'!$C:$C,$A12,'[2]Budget Summary 1'!BI:BI)</f>
        <v>0</v>
      </c>
      <c r="BF12" s="12">
        <f>SUMIF('[2]Budget Summary 1'!$C:$C,$A12,'[2]Budget Summary 1'!BJ:BJ)</f>
        <v>0</v>
      </c>
      <c r="BG12" s="12">
        <f>SUMIF('[2]Budget Summary 1'!$C:$C,$A12,'[2]Budget Summary 1'!BK:BK)</f>
        <v>0</v>
      </c>
      <c r="BH12" s="12">
        <f>SUMIF('[2]Budget Summary 1'!$C:$C,$A12,'[2]Budget Summary 1'!BL:BL)</f>
        <v>0</v>
      </c>
      <c r="BI12" s="12">
        <f>SUMIF('[2]Budget Summary 1'!$C:$C,$A12,'[2]Budget Summary 1'!BM:BM)</f>
        <v>0</v>
      </c>
      <c r="BT12" s="16"/>
      <c r="BY12" s="12" t="e">
        <f>#REF!-AY12</f>
        <v>#REF!</v>
      </c>
      <c r="BZ12" s="12">
        <f t="shared" si="7"/>
        <v>6806687.1899999995</v>
      </c>
      <c r="CA12" s="12">
        <f t="shared" si="7"/>
        <v>6954304.3599999994</v>
      </c>
      <c r="CB12" s="12">
        <f t="shared" si="7"/>
        <v>7104423.7300000004</v>
      </c>
      <c r="CC12" s="12">
        <f t="shared" si="7"/>
        <v>7270941.1799999997</v>
      </c>
      <c r="CD12" s="12">
        <f t="shared" si="7"/>
        <v>7448156.6300000008</v>
      </c>
      <c r="CE12" s="12">
        <f t="shared" si="7"/>
        <v>7629670.9399999995</v>
      </c>
      <c r="CF12" s="12">
        <f t="shared" si="7"/>
        <v>7819475.2400000002</v>
      </c>
      <c r="CG12" s="12">
        <f t="shared" si="7"/>
        <v>8016658.7499999991</v>
      </c>
      <c r="CH12" s="12">
        <f t="shared" si="7"/>
        <v>8221759.8300000001</v>
      </c>
      <c r="CI12" s="12">
        <f t="shared" si="7"/>
        <v>8431904.3500000015</v>
      </c>
      <c r="CY12" s="12" t="e">
        <f t="shared" si="9"/>
        <v>#REF!</v>
      </c>
      <c r="CZ12" s="12">
        <f t="shared" si="8"/>
        <v>6806687.1899999995</v>
      </c>
      <c r="DA12" s="12">
        <f t="shared" si="8"/>
        <v>6954304.3599999994</v>
      </c>
      <c r="DB12" s="12">
        <f t="shared" si="8"/>
        <v>7104423.7300000004</v>
      </c>
      <c r="DC12" s="12">
        <f t="shared" si="8"/>
        <v>7270941.1799999997</v>
      </c>
      <c r="DD12" s="12">
        <f t="shared" si="8"/>
        <v>7448156.6300000008</v>
      </c>
      <c r="DE12" s="12">
        <f t="shared" si="8"/>
        <v>7629670.9399999995</v>
      </c>
      <c r="DF12" s="12">
        <f t="shared" si="8"/>
        <v>7819475.2400000002</v>
      </c>
      <c r="DG12" s="12">
        <f t="shared" si="8"/>
        <v>8016658.7499999991</v>
      </c>
      <c r="DH12" s="12">
        <f t="shared" si="8"/>
        <v>8221759.8300000001</v>
      </c>
      <c r="DI12" s="12">
        <f t="shared" si="8"/>
        <v>8431904.3500000015</v>
      </c>
      <c r="DU12" s="14" t="s">
        <v>2</v>
      </c>
      <c r="DV12" s="15" t="s">
        <v>1</v>
      </c>
      <c r="DW12" s="15" t="s">
        <v>1</v>
      </c>
      <c r="DX12" s="15" t="s">
        <v>1</v>
      </c>
    </row>
    <row r="13" spans="1:128" s="12" customFormat="1" x14ac:dyDescent="0.25">
      <c r="A13" s="12" t="str">
        <f>B13</f>
        <v>Grants &amp; Contributions provided for Capital Purposes</v>
      </c>
      <c r="B13" s="12" t="s">
        <v>18</v>
      </c>
      <c r="C13" s="12">
        <v>3587700</v>
      </c>
      <c r="D13" s="12">
        <v>2572000</v>
      </c>
      <c r="E13" s="12">
        <v>2572000</v>
      </c>
      <c r="F13" s="12">
        <v>2572000</v>
      </c>
      <c r="G13" s="12">
        <v>2572000</v>
      </c>
      <c r="H13" s="12">
        <v>2572000</v>
      </c>
      <c r="I13" s="12">
        <v>2572000</v>
      </c>
      <c r="J13" s="12">
        <v>2572000</v>
      </c>
      <c r="K13" s="12">
        <v>2572000</v>
      </c>
      <c r="L13" s="12">
        <v>2572000</v>
      </c>
      <c r="N13" s="18" t="s">
        <v>12</v>
      </c>
      <c r="P13" s="12" t="e">
        <f>IF($N13="yes",#REF!-AY13,0)</f>
        <v>#REF!</v>
      </c>
      <c r="Q13" s="12">
        <f t="shared" si="6"/>
        <v>3512700</v>
      </c>
      <c r="R13" s="12">
        <f t="shared" si="6"/>
        <v>2272000</v>
      </c>
      <c r="S13" s="12">
        <f t="shared" si="6"/>
        <v>2272000</v>
      </c>
      <c r="T13" s="12">
        <f t="shared" si="6"/>
        <v>2272000</v>
      </c>
      <c r="U13" s="12">
        <f t="shared" si="6"/>
        <v>2272000</v>
      </c>
      <c r="V13" s="12">
        <f t="shared" si="6"/>
        <v>2272000</v>
      </c>
      <c r="W13" s="12">
        <f t="shared" si="6"/>
        <v>2272000</v>
      </c>
      <c r="X13" s="12">
        <f t="shared" si="6"/>
        <v>2272000</v>
      </c>
      <c r="Y13" s="12">
        <f t="shared" si="6"/>
        <v>2272000</v>
      </c>
      <c r="Z13" s="12">
        <f t="shared" si="6"/>
        <v>2272000</v>
      </c>
      <c r="AB13" s="23"/>
      <c r="AC13" s="24"/>
      <c r="AD13" s="24"/>
      <c r="AE13" s="24"/>
      <c r="AF13" s="24"/>
      <c r="AG13" s="24"/>
      <c r="AH13" s="24"/>
      <c r="AI13" s="24"/>
      <c r="AJ13" s="24"/>
      <c r="AK13" s="25"/>
      <c r="AL13" s="22"/>
      <c r="AY13" s="12">
        <f>SUMIF('[2]Budget Summary 1'!$C:$C,$A13,'[2]Budget Summary 1'!BC:BC)</f>
        <v>75000</v>
      </c>
      <c r="AZ13" s="12">
        <f>SUMIF('[2]Budget Summary 1'!$C:$C,$A13,'[2]Budget Summary 1'!BD:BD)</f>
        <v>75000</v>
      </c>
      <c r="BA13" s="12">
        <f>SUMIF('[2]Budget Summary 1'!$C:$C,$A13,'[2]Budget Summary 1'!BE:BE)</f>
        <v>300000</v>
      </c>
      <c r="BB13" s="12">
        <f>SUMIF('[2]Budget Summary 1'!$C:$C,$A13,'[2]Budget Summary 1'!BF:BF)</f>
        <v>300000</v>
      </c>
      <c r="BC13" s="12">
        <f>SUMIF('[2]Budget Summary 1'!$C:$C,$A13,'[2]Budget Summary 1'!BG:BG)</f>
        <v>300000</v>
      </c>
      <c r="BD13" s="12">
        <f>SUMIF('[2]Budget Summary 1'!$C:$C,$A13,'[2]Budget Summary 1'!BH:BH)</f>
        <v>300000</v>
      </c>
      <c r="BE13" s="12">
        <f>SUMIF('[2]Budget Summary 1'!$C:$C,$A13,'[2]Budget Summary 1'!BI:BI)</f>
        <v>300000</v>
      </c>
      <c r="BF13" s="12">
        <f>SUMIF('[2]Budget Summary 1'!$C:$C,$A13,'[2]Budget Summary 1'!BJ:BJ)</f>
        <v>300000</v>
      </c>
      <c r="BG13" s="12">
        <f>SUMIF('[2]Budget Summary 1'!$C:$C,$A13,'[2]Budget Summary 1'!BK:BK)</f>
        <v>300000</v>
      </c>
      <c r="BH13" s="12">
        <f>SUMIF('[2]Budget Summary 1'!$C:$C,$A13,'[2]Budget Summary 1'!BL:BL)</f>
        <v>300000</v>
      </c>
      <c r="BI13" s="12">
        <f>SUMIF('[2]Budget Summary 1'!$C:$C,$A13,'[2]Budget Summary 1'!BM:BM)</f>
        <v>300000</v>
      </c>
      <c r="BT13" s="16"/>
      <c r="BY13" s="12" t="e">
        <f>#REF!-AY13</f>
        <v>#REF!</v>
      </c>
      <c r="BZ13" s="12">
        <f t="shared" si="7"/>
        <v>3512700</v>
      </c>
      <c r="CA13" s="12">
        <f t="shared" si="7"/>
        <v>2272000</v>
      </c>
      <c r="CB13" s="12">
        <f t="shared" si="7"/>
        <v>2272000</v>
      </c>
      <c r="CC13" s="12">
        <f t="shared" si="7"/>
        <v>2272000</v>
      </c>
      <c r="CD13" s="12">
        <f t="shared" si="7"/>
        <v>2272000</v>
      </c>
      <c r="CE13" s="12">
        <f t="shared" si="7"/>
        <v>2272000</v>
      </c>
      <c r="CF13" s="12">
        <f t="shared" si="7"/>
        <v>2272000</v>
      </c>
      <c r="CG13" s="12">
        <f t="shared" si="7"/>
        <v>2272000</v>
      </c>
      <c r="CH13" s="12">
        <f t="shared" si="7"/>
        <v>2272000</v>
      </c>
      <c r="CI13" s="12">
        <f t="shared" si="7"/>
        <v>2272000</v>
      </c>
      <c r="CY13" s="12" t="e">
        <f t="shared" si="9"/>
        <v>#REF!</v>
      </c>
      <c r="CZ13" s="12">
        <f t="shared" si="8"/>
        <v>3512700</v>
      </c>
      <c r="DA13" s="12">
        <f t="shared" si="8"/>
        <v>2272000</v>
      </c>
      <c r="DB13" s="12">
        <f t="shared" si="8"/>
        <v>2272000</v>
      </c>
      <c r="DC13" s="12">
        <f t="shared" si="8"/>
        <v>2272000</v>
      </c>
      <c r="DD13" s="12">
        <f t="shared" si="8"/>
        <v>2272000</v>
      </c>
      <c r="DE13" s="12">
        <f t="shared" si="8"/>
        <v>2272000</v>
      </c>
      <c r="DF13" s="12">
        <f t="shared" si="8"/>
        <v>2272000</v>
      </c>
      <c r="DG13" s="12">
        <f t="shared" si="8"/>
        <v>2272000</v>
      </c>
      <c r="DH13" s="12">
        <f t="shared" si="8"/>
        <v>2272000</v>
      </c>
      <c r="DI13" s="12">
        <f t="shared" si="8"/>
        <v>2272000</v>
      </c>
      <c r="DU13" s="14" t="s">
        <v>2</v>
      </c>
      <c r="DV13" s="15" t="s">
        <v>1</v>
      </c>
      <c r="DW13" s="15" t="s">
        <v>1</v>
      </c>
      <c r="DX13" s="15" t="s">
        <v>1</v>
      </c>
    </row>
    <row r="14" spans="1:128" s="12" customFormat="1" x14ac:dyDescent="0.25">
      <c r="B14" s="17" t="s">
        <v>21</v>
      </c>
      <c r="C14" s="36">
        <v>46081150.609999999</v>
      </c>
      <c r="D14" s="36">
        <v>47634900.729999997</v>
      </c>
      <c r="E14" s="36">
        <v>50260130.629999995</v>
      </c>
      <c r="F14" s="36">
        <v>53419700.420000002</v>
      </c>
      <c r="G14" s="36">
        <v>56818572.140000001</v>
      </c>
      <c r="H14" s="36">
        <v>58885563.809999987</v>
      </c>
      <c r="I14" s="36">
        <v>61257522.630000018</v>
      </c>
      <c r="J14" s="36">
        <v>63241668.070000015</v>
      </c>
      <c r="K14" s="36">
        <v>65581798.56000001</v>
      </c>
      <c r="L14" s="36">
        <v>67929434.99000001</v>
      </c>
      <c r="N14" s="31"/>
      <c r="P14" s="12" t="e">
        <f t="shared" ref="P14:Z14" si="10">SUM(P8:P13)</f>
        <v>#REF!</v>
      </c>
      <c r="Q14" s="12">
        <f t="shared" si="10"/>
        <v>45918732.609999999</v>
      </c>
      <c r="R14" s="12">
        <f t="shared" si="10"/>
        <v>47247482.729999997</v>
      </c>
      <c r="S14" s="12">
        <f t="shared" si="10"/>
        <v>49872712.629999995</v>
      </c>
      <c r="T14" s="12">
        <f t="shared" si="10"/>
        <v>53032282.420000002</v>
      </c>
      <c r="U14" s="12">
        <f t="shared" si="10"/>
        <v>56431154.140000001</v>
      </c>
      <c r="V14" s="12">
        <f t="shared" si="10"/>
        <v>58498145.809999987</v>
      </c>
      <c r="W14" s="12">
        <f t="shared" si="10"/>
        <v>60870104.630000018</v>
      </c>
      <c r="X14" s="12">
        <f t="shared" si="10"/>
        <v>62854250.070000015</v>
      </c>
      <c r="Y14" s="12">
        <f t="shared" si="10"/>
        <v>65194380.56000001</v>
      </c>
      <c r="Z14" s="12">
        <f t="shared" si="10"/>
        <v>67542016.99000001</v>
      </c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Y14" s="36">
        <f t="shared" ref="AY14:BI14" si="11">SUM(AY7:AY13)</f>
        <v>325000</v>
      </c>
      <c r="AZ14" s="36">
        <f t="shared" si="11"/>
        <v>162418</v>
      </c>
      <c r="BA14" s="36">
        <f t="shared" si="11"/>
        <v>387418</v>
      </c>
      <c r="BB14" s="36">
        <f t="shared" si="11"/>
        <v>387418</v>
      </c>
      <c r="BC14" s="36">
        <f t="shared" si="11"/>
        <v>387418</v>
      </c>
      <c r="BD14" s="36">
        <f t="shared" si="11"/>
        <v>387418</v>
      </c>
      <c r="BE14" s="36">
        <f t="shared" si="11"/>
        <v>387418</v>
      </c>
      <c r="BF14" s="36">
        <f t="shared" si="11"/>
        <v>387418</v>
      </c>
      <c r="BG14" s="36">
        <f t="shared" si="11"/>
        <v>387418</v>
      </c>
      <c r="BH14" s="36">
        <f t="shared" si="11"/>
        <v>387418</v>
      </c>
      <c r="BI14" s="36">
        <f t="shared" si="11"/>
        <v>387418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Y14" s="36" t="e">
        <f t="shared" ref="BY14:CI14" si="12">SUM(BY7:BY13)</f>
        <v>#REF!</v>
      </c>
      <c r="BZ14" s="36">
        <f t="shared" si="12"/>
        <v>45918732.609999999</v>
      </c>
      <c r="CA14" s="36">
        <f t="shared" si="12"/>
        <v>47247482.729999997</v>
      </c>
      <c r="CB14" s="36">
        <f t="shared" si="12"/>
        <v>49872712.629999995</v>
      </c>
      <c r="CC14" s="36">
        <f t="shared" si="12"/>
        <v>53032282.420000002</v>
      </c>
      <c r="CD14" s="36">
        <f t="shared" si="12"/>
        <v>56431154.140000001</v>
      </c>
      <c r="CE14" s="36">
        <f t="shared" si="12"/>
        <v>58498145.809999987</v>
      </c>
      <c r="CF14" s="36">
        <f t="shared" si="12"/>
        <v>60870104.630000018</v>
      </c>
      <c r="CG14" s="36">
        <f t="shared" si="12"/>
        <v>62854250.070000015</v>
      </c>
      <c r="CH14" s="36">
        <f t="shared" si="12"/>
        <v>65194380.56000001</v>
      </c>
      <c r="CI14" s="36">
        <f t="shared" si="12"/>
        <v>67542016.99000001</v>
      </c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Y14" s="36" t="e">
        <f t="shared" ref="CY14:DI14" si="13">SUM(CY7:CY13)</f>
        <v>#REF!</v>
      </c>
      <c r="CZ14" s="36">
        <f t="shared" si="13"/>
        <v>45918732.609999999</v>
      </c>
      <c r="DA14" s="36">
        <f t="shared" si="13"/>
        <v>47247482.729999997</v>
      </c>
      <c r="DB14" s="36">
        <f t="shared" si="13"/>
        <v>49872712.629999995</v>
      </c>
      <c r="DC14" s="36">
        <f t="shared" si="13"/>
        <v>53032282.420000002</v>
      </c>
      <c r="DD14" s="36">
        <f t="shared" si="13"/>
        <v>56431154.140000001</v>
      </c>
      <c r="DE14" s="36">
        <f t="shared" si="13"/>
        <v>58498145.809999987</v>
      </c>
      <c r="DF14" s="36">
        <f t="shared" si="13"/>
        <v>60870104.630000018</v>
      </c>
      <c r="DG14" s="36">
        <f t="shared" si="13"/>
        <v>62854250.070000015</v>
      </c>
      <c r="DH14" s="36">
        <f t="shared" si="13"/>
        <v>65194380.56000001</v>
      </c>
      <c r="DI14" s="36">
        <f t="shared" si="13"/>
        <v>67542016.99000001</v>
      </c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U14" s="14" t="s">
        <v>2</v>
      </c>
      <c r="DV14" s="15" t="s">
        <v>1</v>
      </c>
      <c r="DW14" s="15" t="s">
        <v>1</v>
      </c>
      <c r="DX14" s="15" t="s">
        <v>1</v>
      </c>
    </row>
    <row r="15" spans="1:128" s="12" customFormat="1" x14ac:dyDescent="0.25">
      <c r="N15" s="31"/>
      <c r="DU15" s="14" t="s">
        <v>2</v>
      </c>
      <c r="DV15" s="15" t="s">
        <v>1</v>
      </c>
      <c r="DW15" s="15" t="s">
        <v>1</v>
      </c>
      <c r="DX15" s="15" t="s">
        <v>1</v>
      </c>
    </row>
    <row r="16" spans="1:128" s="12" customFormat="1" ht="13.8" x14ac:dyDescent="0.25">
      <c r="B16" s="13" t="s">
        <v>22</v>
      </c>
      <c r="N16" s="31"/>
      <c r="AA16" s="17" t="s">
        <v>23</v>
      </c>
      <c r="AB16" s="17"/>
      <c r="AY16" s="17" t="s">
        <v>24</v>
      </c>
      <c r="BY16" s="17" t="s">
        <v>25</v>
      </c>
      <c r="CY16" s="17" t="s">
        <v>26</v>
      </c>
      <c r="DU16" s="14" t="s">
        <v>2</v>
      </c>
      <c r="DV16" s="15" t="s">
        <v>1</v>
      </c>
      <c r="DW16" s="15" t="s">
        <v>1</v>
      </c>
      <c r="DX16" s="15" t="s">
        <v>1</v>
      </c>
    </row>
    <row r="17" spans="1:128" s="12" customFormat="1" x14ac:dyDescent="0.25">
      <c r="A17" s="12" t="str">
        <f t="shared" ref="A17:A21" si="14">B17</f>
        <v>Employee Benefits &amp; On-Costs</v>
      </c>
      <c r="B17" s="12" t="s">
        <v>27</v>
      </c>
      <c r="C17" s="12">
        <v>18752826.09</v>
      </c>
      <c r="D17" s="12">
        <v>19773477.810000014</v>
      </c>
      <c r="E17" s="12">
        <v>21121719.100000001</v>
      </c>
      <c r="F17" s="12">
        <v>22032171.799999993</v>
      </c>
      <c r="G17" s="12">
        <v>22961379.900000002</v>
      </c>
      <c r="H17" s="12">
        <v>23911917.359999985</v>
      </c>
      <c r="I17" s="12">
        <v>24879571.390000001</v>
      </c>
      <c r="J17" s="12">
        <v>26024157.690000013</v>
      </c>
      <c r="K17" s="12">
        <v>27216786.159999985</v>
      </c>
      <c r="L17" s="12">
        <v>28443487.81999997</v>
      </c>
      <c r="N17" s="18" t="s">
        <v>12</v>
      </c>
      <c r="AB17" s="33"/>
      <c r="AC17" s="34"/>
      <c r="AD17" s="34"/>
      <c r="AE17" s="34"/>
      <c r="AF17" s="34"/>
      <c r="AG17" s="34"/>
      <c r="AH17" s="34"/>
      <c r="AI17" s="34"/>
      <c r="AJ17" s="34"/>
      <c r="AK17" s="35"/>
      <c r="AL17" s="22"/>
      <c r="AY17" s="12">
        <f>SUMIF('[2]Budget Summary 1'!$C:$C,$A17,'[2]Budget Summary 1'!BC:BC)</f>
        <v>384760</v>
      </c>
      <c r="AZ17" s="12">
        <f>SUMIF('[2]Budget Summary 1'!$C:$C,$A17,'[2]Budget Summary 1'!BD:BD)</f>
        <v>398391.0199999999</v>
      </c>
      <c r="BA17" s="12">
        <f>SUMIF('[2]Budget Summary 1'!$C:$C,$A17,'[2]Budget Summary 1'!BE:BE)</f>
        <v>413363.76</v>
      </c>
      <c r="BB17" s="12">
        <f>SUMIF('[2]Budget Summary 1'!$C:$C,$A17,'[2]Budget Summary 1'!BF:BF)</f>
        <v>429314.29999999993</v>
      </c>
      <c r="BC17" s="12">
        <f>SUMIF('[2]Budget Summary 1'!$C:$C,$A17,'[2]Budget Summary 1'!BG:BG)</f>
        <v>446740.77999999997</v>
      </c>
      <c r="BD17" s="12">
        <f>SUMIF('[2]Budget Summary 1'!$C:$C,$A17,'[2]Budget Summary 1'!BH:BH)</f>
        <v>464876.47</v>
      </c>
      <c r="BE17" s="12">
        <f>SUMIF('[2]Budget Summary 1'!$C:$C,$A17,'[2]Budget Summary 1'!BI:BI)</f>
        <v>483750.29999999993</v>
      </c>
      <c r="BF17" s="12">
        <f>SUMIF('[2]Budget Summary 1'!$C:$C,$A17,'[2]Budget Summary 1'!BJ:BJ)</f>
        <v>503392.42</v>
      </c>
      <c r="BG17" s="12">
        <f>SUMIF('[2]Budget Summary 1'!$C:$C,$A17,'[2]Budget Summary 1'!BK:BK)</f>
        <v>523834.08000000007</v>
      </c>
      <c r="BH17" s="12">
        <f>SUMIF('[2]Budget Summary 1'!$C:$C,$A17,'[2]Budget Summary 1'!BL:BL)</f>
        <v>545107.94999999995</v>
      </c>
      <c r="BI17" s="12">
        <f>SUMIF('[2]Budget Summary 1'!$C:$C,$A17,'[2]Budget Summary 1'!BM:BM)</f>
        <v>567247.93999999994</v>
      </c>
      <c r="BT17" s="16"/>
      <c r="BY17" s="12" t="e">
        <f>#REF!-AY17</f>
        <v>#REF!</v>
      </c>
      <c r="BZ17" s="12">
        <f t="shared" ref="BZ17:CI21" si="15">C17-AZ17</f>
        <v>18354435.07</v>
      </c>
      <c r="CA17" s="12">
        <f t="shared" si="15"/>
        <v>19360114.050000012</v>
      </c>
      <c r="CB17" s="12">
        <f t="shared" si="15"/>
        <v>20692404.800000001</v>
      </c>
      <c r="CC17" s="12">
        <f t="shared" si="15"/>
        <v>21585431.019999992</v>
      </c>
      <c r="CD17" s="12">
        <f t="shared" si="15"/>
        <v>22496503.430000003</v>
      </c>
      <c r="CE17" s="12">
        <f t="shared" si="15"/>
        <v>23428167.059999984</v>
      </c>
      <c r="CF17" s="12">
        <f t="shared" si="15"/>
        <v>24376178.969999999</v>
      </c>
      <c r="CG17" s="12">
        <f t="shared" si="15"/>
        <v>25500323.610000014</v>
      </c>
      <c r="CH17" s="12">
        <f t="shared" si="15"/>
        <v>26671678.209999986</v>
      </c>
      <c r="CI17" s="12">
        <f t="shared" si="15"/>
        <v>27876239.879999969</v>
      </c>
      <c r="CY17" s="12" t="e">
        <f>IF($N17="yes",BY17,0)</f>
        <v>#REF!</v>
      </c>
      <c r="CZ17" s="12">
        <f t="shared" ref="CZ17:DI21" si="16">IF($N17="yes",BZ17,0)</f>
        <v>18354435.07</v>
      </c>
      <c r="DA17" s="12">
        <f t="shared" si="16"/>
        <v>19360114.050000012</v>
      </c>
      <c r="DB17" s="12">
        <f t="shared" si="16"/>
        <v>20692404.800000001</v>
      </c>
      <c r="DC17" s="12">
        <f t="shared" si="16"/>
        <v>21585431.019999992</v>
      </c>
      <c r="DD17" s="12">
        <f t="shared" si="16"/>
        <v>22496503.430000003</v>
      </c>
      <c r="DE17" s="12">
        <f t="shared" si="16"/>
        <v>23428167.059999984</v>
      </c>
      <c r="DF17" s="12">
        <f t="shared" si="16"/>
        <v>24376178.969999999</v>
      </c>
      <c r="DG17" s="12">
        <f t="shared" si="16"/>
        <v>25500323.610000014</v>
      </c>
      <c r="DH17" s="12">
        <f t="shared" si="16"/>
        <v>26671678.209999986</v>
      </c>
      <c r="DI17" s="12">
        <f t="shared" si="16"/>
        <v>27876239.879999969</v>
      </c>
      <c r="DU17" s="14" t="s">
        <v>2</v>
      </c>
      <c r="DV17" s="15" t="s">
        <v>1</v>
      </c>
      <c r="DW17" s="15" t="s">
        <v>1</v>
      </c>
      <c r="DX17" s="15" t="s">
        <v>1</v>
      </c>
    </row>
    <row r="18" spans="1:128" s="12" customFormat="1" x14ac:dyDescent="0.25">
      <c r="A18" s="12" t="str">
        <f>B18</f>
        <v>Borrowing Costs</v>
      </c>
      <c r="B18" s="12" t="s">
        <v>28</v>
      </c>
      <c r="C18" s="26">
        <v>1160007.44</v>
      </c>
      <c r="D18" s="26">
        <v>1049301.48</v>
      </c>
      <c r="E18" s="26">
        <v>926361.74</v>
      </c>
      <c r="F18" s="26">
        <v>824536.14</v>
      </c>
      <c r="G18" s="26">
        <v>725980.86</v>
      </c>
      <c r="H18" s="26">
        <v>618232.4</v>
      </c>
      <c r="I18" s="26">
        <v>507701.72</v>
      </c>
      <c r="J18" s="26">
        <v>407046.91</v>
      </c>
      <c r="K18" s="26">
        <v>307397.33</v>
      </c>
      <c r="L18" s="26">
        <v>200651.54</v>
      </c>
      <c r="M18" s="38"/>
      <c r="N18" s="18" t="s">
        <v>12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Y18" s="12">
        <f>SUMIF('[2]Budget Summary 1'!$C:$C,$A18,'[2]Budget Summary 1'!BC:BC)</f>
        <v>0</v>
      </c>
      <c r="AZ18" s="12">
        <f>SUMIF('[2]Budget Summary 1'!$C:$C,$A18,'[2]Budget Summary 1'!BD:BD)</f>
        <v>0</v>
      </c>
      <c r="BA18" s="12">
        <f>SUMIF('[2]Budget Summary 1'!$C:$C,$A18,'[2]Budget Summary 1'!BE:BE)</f>
        <v>0</v>
      </c>
      <c r="BB18" s="12">
        <f>SUMIF('[2]Budget Summary 1'!$C:$C,$A18,'[2]Budget Summary 1'!BF:BF)</f>
        <v>0</v>
      </c>
      <c r="BC18" s="12">
        <f>SUMIF('[2]Budget Summary 1'!$C:$C,$A18,'[2]Budget Summary 1'!BG:BG)</f>
        <v>0</v>
      </c>
      <c r="BD18" s="12">
        <f>SUMIF('[2]Budget Summary 1'!$C:$C,$A18,'[2]Budget Summary 1'!BH:BH)</f>
        <v>0</v>
      </c>
      <c r="BE18" s="12">
        <f>SUMIF('[2]Budget Summary 1'!$C:$C,$A18,'[2]Budget Summary 1'!BI:BI)</f>
        <v>0</v>
      </c>
      <c r="BF18" s="12">
        <f>SUMIF('[2]Budget Summary 1'!$C:$C,$A18,'[2]Budget Summary 1'!BJ:BJ)</f>
        <v>0</v>
      </c>
      <c r="BG18" s="12">
        <f>SUMIF('[2]Budget Summary 1'!$C:$C,$A18,'[2]Budget Summary 1'!BK:BK)</f>
        <v>0</v>
      </c>
      <c r="BH18" s="12">
        <f>SUMIF('[2]Budget Summary 1'!$C:$C,$A18,'[2]Budget Summary 1'!BL:BL)</f>
        <v>0</v>
      </c>
      <c r="BI18" s="12">
        <f>SUMIF('[2]Budget Summary 1'!$C:$C,$A18,'[2]Budget Summary 1'!BM:BM)</f>
        <v>0</v>
      </c>
      <c r="BT18" s="16"/>
      <c r="BY18" s="12" t="e">
        <f>#REF!-AY18</f>
        <v>#REF!</v>
      </c>
      <c r="BZ18" s="12">
        <f t="shared" si="15"/>
        <v>1160007.44</v>
      </c>
      <c r="CA18" s="12">
        <f t="shared" si="15"/>
        <v>1049301.48</v>
      </c>
      <c r="CB18" s="12">
        <f t="shared" si="15"/>
        <v>926361.74</v>
      </c>
      <c r="CC18" s="12">
        <f t="shared" si="15"/>
        <v>824536.14</v>
      </c>
      <c r="CD18" s="12">
        <f t="shared" si="15"/>
        <v>725980.86</v>
      </c>
      <c r="CE18" s="12">
        <f t="shared" si="15"/>
        <v>618232.4</v>
      </c>
      <c r="CF18" s="12">
        <f t="shared" si="15"/>
        <v>507701.72</v>
      </c>
      <c r="CG18" s="12">
        <f t="shared" si="15"/>
        <v>407046.91</v>
      </c>
      <c r="CH18" s="12">
        <f t="shared" si="15"/>
        <v>307397.33</v>
      </c>
      <c r="CI18" s="12">
        <f t="shared" si="15"/>
        <v>200651.54</v>
      </c>
      <c r="CY18" s="12" t="e">
        <f t="shared" ref="CY18:CY21" si="17">IF($N18="yes",BY18,0)</f>
        <v>#REF!</v>
      </c>
      <c r="CZ18" s="12">
        <f t="shared" si="16"/>
        <v>1160007.44</v>
      </c>
      <c r="DA18" s="12">
        <f t="shared" si="16"/>
        <v>1049301.48</v>
      </c>
      <c r="DB18" s="12">
        <f t="shared" si="16"/>
        <v>926361.74</v>
      </c>
      <c r="DC18" s="12">
        <f t="shared" si="16"/>
        <v>824536.14</v>
      </c>
      <c r="DD18" s="12">
        <f t="shared" si="16"/>
        <v>725980.86</v>
      </c>
      <c r="DE18" s="12">
        <f t="shared" si="16"/>
        <v>618232.4</v>
      </c>
      <c r="DF18" s="12">
        <f t="shared" si="16"/>
        <v>507701.72</v>
      </c>
      <c r="DG18" s="12">
        <f t="shared" si="16"/>
        <v>407046.91</v>
      </c>
      <c r="DH18" s="12">
        <f t="shared" si="16"/>
        <v>307397.33</v>
      </c>
      <c r="DI18" s="12">
        <f t="shared" si="16"/>
        <v>200651.54</v>
      </c>
      <c r="DU18" s="14" t="s">
        <v>2</v>
      </c>
      <c r="DV18" s="15" t="s">
        <v>1</v>
      </c>
      <c r="DW18" s="15" t="s">
        <v>1</v>
      </c>
      <c r="DX18" s="15" t="s">
        <v>1</v>
      </c>
    </row>
    <row r="19" spans="1:128" s="12" customFormat="1" x14ac:dyDescent="0.25">
      <c r="A19" s="12" t="str">
        <f t="shared" si="14"/>
        <v>Materials &amp; Contracts</v>
      </c>
      <c r="B19" s="12" t="s">
        <v>29</v>
      </c>
      <c r="C19" s="12">
        <v>15762536.030000001</v>
      </c>
      <c r="D19" s="12">
        <v>15241064.330000002</v>
      </c>
      <c r="E19" s="12">
        <v>16166612.769999992</v>
      </c>
      <c r="F19" s="12">
        <v>16838539.429999992</v>
      </c>
      <c r="G19" s="12">
        <v>17475285.519999988</v>
      </c>
      <c r="H19" s="12">
        <v>18224395.599999987</v>
      </c>
      <c r="I19" s="12">
        <v>18897764.649999991</v>
      </c>
      <c r="J19" s="12">
        <v>19725296.07</v>
      </c>
      <c r="K19" s="12">
        <v>20488200.530000005</v>
      </c>
      <c r="L19" s="12">
        <v>21367027.399999984</v>
      </c>
      <c r="N19" s="18" t="s">
        <v>12</v>
      </c>
      <c r="AL19" s="16"/>
      <c r="AY19" s="12">
        <f>SUMIF('[2]Budget Summary 1'!$C:$C,$A19,'[2]Budget Summary 1'!BC:BC)</f>
        <v>0</v>
      </c>
      <c r="AZ19" s="12">
        <f>SUMIF('[2]Budget Summary 1'!$C:$C,$A19,'[2]Budget Summary 1'!BD:BD)</f>
        <v>0</v>
      </c>
      <c r="BA19" s="12">
        <f>SUMIF('[2]Budget Summary 1'!$C:$C,$A19,'[2]Budget Summary 1'!BE:BE)</f>
        <v>0</v>
      </c>
      <c r="BB19" s="12">
        <f>SUMIF('[2]Budget Summary 1'!$C:$C,$A19,'[2]Budget Summary 1'!BF:BF)</f>
        <v>0</v>
      </c>
      <c r="BC19" s="12">
        <f>SUMIF('[2]Budget Summary 1'!$C:$C,$A19,'[2]Budget Summary 1'!BG:BG)</f>
        <v>0</v>
      </c>
      <c r="BD19" s="12">
        <f>SUMIF('[2]Budget Summary 1'!$C:$C,$A19,'[2]Budget Summary 1'!BH:BH)</f>
        <v>0</v>
      </c>
      <c r="BE19" s="12">
        <f>SUMIF('[2]Budget Summary 1'!$C:$C,$A19,'[2]Budget Summary 1'!BI:BI)</f>
        <v>0</v>
      </c>
      <c r="BF19" s="12">
        <f>SUMIF('[2]Budget Summary 1'!$C:$C,$A19,'[2]Budget Summary 1'!BJ:BJ)</f>
        <v>0</v>
      </c>
      <c r="BG19" s="12">
        <f>SUMIF('[2]Budget Summary 1'!$C:$C,$A19,'[2]Budget Summary 1'!BK:BK)</f>
        <v>0</v>
      </c>
      <c r="BH19" s="12">
        <f>SUMIF('[2]Budget Summary 1'!$C:$C,$A19,'[2]Budget Summary 1'!BL:BL)</f>
        <v>0</v>
      </c>
      <c r="BI19" s="12">
        <f>SUMIF('[2]Budget Summary 1'!$C:$C,$A19,'[2]Budget Summary 1'!BM:BM)</f>
        <v>0</v>
      </c>
      <c r="BT19" s="16"/>
      <c r="BY19" s="12" t="e">
        <f>#REF!-AY19</f>
        <v>#REF!</v>
      </c>
      <c r="BZ19" s="12">
        <f t="shared" si="15"/>
        <v>15762536.030000001</v>
      </c>
      <c r="CA19" s="12">
        <f t="shared" si="15"/>
        <v>15241064.330000002</v>
      </c>
      <c r="CB19" s="12">
        <f t="shared" si="15"/>
        <v>16166612.769999992</v>
      </c>
      <c r="CC19" s="12">
        <f t="shared" si="15"/>
        <v>16838539.429999992</v>
      </c>
      <c r="CD19" s="12">
        <f t="shared" si="15"/>
        <v>17475285.519999988</v>
      </c>
      <c r="CE19" s="12">
        <f t="shared" si="15"/>
        <v>18224395.599999987</v>
      </c>
      <c r="CF19" s="12">
        <f t="shared" si="15"/>
        <v>18897764.649999991</v>
      </c>
      <c r="CG19" s="12">
        <f t="shared" si="15"/>
        <v>19725296.07</v>
      </c>
      <c r="CH19" s="12">
        <f t="shared" si="15"/>
        <v>20488200.530000005</v>
      </c>
      <c r="CI19" s="12">
        <f t="shared" si="15"/>
        <v>21367027.399999984</v>
      </c>
      <c r="CY19" s="12" t="e">
        <f t="shared" si="17"/>
        <v>#REF!</v>
      </c>
      <c r="CZ19" s="12">
        <f t="shared" si="16"/>
        <v>15762536.030000001</v>
      </c>
      <c r="DA19" s="12">
        <f t="shared" si="16"/>
        <v>15241064.330000002</v>
      </c>
      <c r="DB19" s="12">
        <f t="shared" si="16"/>
        <v>16166612.769999992</v>
      </c>
      <c r="DC19" s="12">
        <f t="shared" si="16"/>
        <v>16838539.429999992</v>
      </c>
      <c r="DD19" s="12">
        <f t="shared" si="16"/>
        <v>17475285.519999988</v>
      </c>
      <c r="DE19" s="12">
        <f t="shared" si="16"/>
        <v>18224395.599999987</v>
      </c>
      <c r="DF19" s="12">
        <f t="shared" si="16"/>
        <v>18897764.649999991</v>
      </c>
      <c r="DG19" s="12">
        <f t="shared" si="16"/>
        <v>19725296.07</v>
      </c>
      <c r="DH19" s="12">
        <f t="shared" si="16"/>
        <v>20488200.530000005</v>
      </c>
      <c r="DI19" s="12">
        <f t="shared" si="16"/>
        <v>21367027.399999984</v>
      </c>
      <c r="DU19" s="14" t="s">
        <v>2</v>
      </c>
      <c r="DV19" s="15" t="s">
        <v>1</v>
      </c>
      <c r="DW19" s="15" t="s">
        <v>1</v>
      </c>
      <c r="DX19" s="15" t="s">
        <v>1</v>
      </c>
    </row>
    <row r="20" spans="1:128" s="12" customFormat="1" x14ac:dyDescent="0.25">
      <c r="A20" s="12" t="str">
        <f t="shared" si="14"/>
        <v>Depreciation &amp; Amortisation</v>
      </c>
      <c r="B20" s="12" t="s">
        <v>30</v>
      </c>
      <c r="C20" s="12">
        <v>9900000</v>
      </c>
      <c r="D20" s="12">
        <v>9897274</v>
      </c>
      <c r="E20" s="12">
        <v>9897274</v>
      </c>
      <c r="F20" s="12">
        <v>9897274</v>
      </c>
      <c r="G20" s="12">
        <v>9897274</v>
      </c>
      <c r="H20" s="12">
        <v>9897274</v>
      </c>
      <c r="I20" s="12">
        <v>9897274</v>
      </c>
      <c r="J20" s="12">
        <v>9897274</v>
      </c>
      <c r="K20" s="12">
        <v>9897274</v>
      </c>
      <c r="L20" s="12">
        <v>9897274</v>
      </c>
      <c r="N20" s="18" t="s">
        <v>12</v>
      </c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16"/>
      <c r="AY20" s="12">
        <f>SUMIF('[2]Budget Summary 1'!$C:$C,$A20,'[2]Budget Summary 1'!BC:BC)</f>
        <v>9900000</v>
      </c>
      <c r="AZ20" s="12">
        <f>SUMIF('[2]Budget Summary 1'!$C:$C,$A20,'[2]Budget Summary 1'!BD:BD)</f>
        <v>9900000</v>
      </c>
      <c r="BA20" s="12">
        <f>SUMIF('[2]Budget Summary 1'!$C:$C,$A20,'[2]Budget Summary 1'!BE:BE)</f>
        <v>9897274</v>
      </c>
      <c r="BB20" s="12">
        <f>SUMIF('[2]Budget Summary 1'!$C:$C,$A20,'[2]Budget Summary 1'!BF:BF)</f>
        <v>9897274</v>
      </c>
      <c r="BC20" s="12">
        <f>SUMIF('[2]Budget Summary 1'!$C:$C,$A20,'[2]Budget Summary 1'!BG:BG)</f>
        <v>9897274</v>
      </c>
      <c r="BD20" s="12">
        <f>SUMIF('[2]Budget Summary 1'!$C:$C,$A20,'[2]Budget Summary 1'!BH:BH)</f>
        <v>9897274</v>
      </c>
      <c r="BE20" s="12">
        <f>SUMIF('[2]Budget Summary 1'!$C:$C,$A20,'[2]Budget Summary 1'!BI:BI)</f>
        <v>9897274</v>
      </c>
      <c r="BF20" s="12">
        <f>SUMIF('[2]Budget Summary 1'!$C:$C,$A20,'[2]Budget Summary 1'!BJ:BJ)</f>
        <v>9897274</v>
      </c>
      <c r="BG20" s="12">
        <f>SUMIF('[2]Budget Summary 1'!$C:$C,$A20,'[2]Budget Summary 1'!BK:BK)</f>
        <v>9897274</v>
      </c>
      <c r="BH20" s="12">
        <f>SUMIF('[2]Budget Summary 1'!$C:$C,$A20,'[2]Budget Summary 1'!BL:BL)</f>
        <v>9897274</v>
      </c>
      <c r="BI20" s="12">
        <f>SUMIF('[2]Budget Summary 1'!$C:$C,$A20,'[2]Budget Summary 1'!BM:BM)</f>
        <v>9897274</v>
      </c>
      <c r="BT20" s="16"/>
      <c r="BY20" s="12" t="e">
        <f>#REF!-AY20</f>
        <v>#REF!</v>
      </c>
      <c r="BZ20" s="12">
        <f t="shared" si="15"/>
        <v>0</v>
      </c>
      <c r="CA20" s="12">
        <f t="shared" si="15"/>
        <v>0</v>
      </c>
      <c r="CB20" s="12">
        <f t="shared" si="15"/>
        <v>0</v>
      </c>
      <c r="CC20" s="12">
        <f t="shared" si="15"/>
        <v>0</v>
      </c>
      <c r="CD20" s="12">
        <f t="shared" si="15"/>
        <v>0</v>
      </c>
      <c r="CE20" s="12">
        <f t="shared" si="15"/>
        <v>0</v>
      </c>
      <c r="CF20" s="12">
        <f t="shared" si="15"/>
        <v>0</v>
      </c>
      <c r="CG20" s="12">
        <f t="shared" si="15"/>
        <v>0</v>
      </c>
      <c r="CH20" s="12">
        <f t="shared" si="15"/>
        <v>0</v>
      </c>
      <c r="CI20" s="12">
        <f t="shared" si="15"/>
        <v>0</v>
      </c>
      <c r="CY20" s="12" t="e">
        <f t="shared" si="17"/>
        <v>#REF!</v>
      </c>
      <c r="CZ20" s="12">
        <f t="shared" si="16"/>
        <v>0</v>
      </c>
      <c r="DA20" s="12">
        <f t="shared" si="16"/>
        <v>0</v>
      </c>
      <c r="DB20" s="12">
        <f t="shared" si="16"/>
        <v>0</v>
      </c>
      <c r="DC20" s="12">
        <f t="shared" si="16"/>
        <v>0</v>
      </c>
      <c r="DD20" s="12">
        <f t="shared" si="16"/>
        <v>0</v>
      </c>
      <c r="DE20" s="12">
        <f t="shared" si="16"/>
        <v>0</v>
      </c>
      <c r="DF20" s="12">
        <f t="shared" si="16"/>
        <v>0</v>
      </c>
      <c r="DG20" s="12">
        <f t="shared" si="16"/>
        <v>0</v>
      </c>
      <c r="DH20" s="12">
        <f t="shared" si="16"/>
        <v>0</v>
      </c>
      <c r="DI20" s="12">
        <f t="shared" si="16"/>
        <v>0</v>
      </c>
      <c r="DU20" s="14" t="s">
        <v>2</v>
      </c>
      <c r="DV20" s="15" t="s">
        <v>1</v>
      </c>
      <c r="DW20" s="15" t="s">
        <v>1</v>
      </c>
      <c r="DX20" s="15" t="s">
        <v>1</v>
      </c>
    </row>
    <row r="21" spans="1:128" s="12" customFormat="1" x14ac:dyDescent="0.25">
      <c r="A21" s="12" t="str">
        <f t="shared" si="14"/>
        <v>Other Expenses</v>
      </c>
      <c r="B21" s="12" t="s">
        <v>32</v>
      </c>
      <c r="C21" s="12">
        <v>4670880.0999999996</v>
      </c>
      <c r="D21" s="12">
        <v>4940023.5500000007</v>
      </c>
      <c r="E21" s="12">
        <v>5490034.2500000037</v>
      </c>
      <c r="F21" s="12">
        <v>5540593.4700000007</v>
      </c>
      <c r="G21" s="12">
        <v>5873386.7699999977</v>
      </c>
      <c r="H21" s="12">
        <v>6230253.209999999</v>
      </c>
      <c r="I21" s="12">
        <v>6913200.8899999969</v>
      </c>
      <c r="J21" s="12">
        <v>7024423.5700000022</v>
      </c>
      <c r="K21" s="12">
        <v>7466318.2699999986</v>
      </c>
      <c r="L21" s="12">
        <v>7941505.6699999981</v>
      </c>
      <c r="N21" s="18" t="s">
        <v>12</v>
      </c>
      <c r="AL21" s="16"/>
      <c r="AY21" s="12">
        <f>SUMIF('[2]Budget Summary 1'!$C:$C,$A21,'[2]Budget Summary 1'!BC:BC)</f>
        <v>0</v>
      </c>
      <c r="AZ21" s="12">
        <f>SUMIF('[2]Budget Summary 1'!$C:$C,$A21,'[2]Budget Summary 1'!BD:BD)</f>
        <v>0</v>
      </c>
      <c r="BA21" s="12">
        <f>SUMIF('[2]Budget Summary 1'!$C:$C,$A21,'[2]Budget Summary 1'!BE:BE)</f>
        <v>0</v>
      </c>
      <c r="BB21" s="12">
        <f>SUMIF('[2]Budget Summary 1'!$C:$C,$A21,'[2]Budget Summary 1'!BF:BF)</f>
        <v>0</v>
      </c>
      <c r="BC21" s="12">
        <f>SUMIF('[2]Budget Summary 1'!$C:$C,$A21,'[2]Budget Summary 1'!BG:BG)</f>
        <v>0</v>
      </c>
      <c r="BD21" s="12">
        <f>SUMIF('[2]Budget Summary 1'!$C:$C,$A21,'[2]Budget Summary 1'!BH:BH)</f>
        <v>0</v>
      </c>
      <c r="BE21" s="12">
        <f>SUMIF('[2]Budget Summary 1'!$C:$C,$A21,'[2]Budget Summary 1'!BI:BI)</f>
        <v>0</v>
      </c>
      <c r="BF21" s="12">
        <f>SUMIF('[2]Budget Summary 1'!$C:$C,$A21,'[2]Budget Summary 1'!BJ:BJ)</f>
        <v>0</v>
      </c>
      <c r="BG21" s="12">
        <f>SUMIF('[2]Budget Summary 1'!$C:$C,$A21,'[2]Budget Summary 1'!BK:BK)</f>
        <v>0</v>
      </c>
      <c r="BH21" s="12">
        <f>SUMIF('[2]Budget Summary 1'!$C:$C,$A21,'[2]Budget Summary 1'!BL:BL)</f>
        <v>0</v>
      </c>
      <c r="BI21" s="12">
        <f>SUMIF('[2]Budget Summary 1'!$C:$C,$A21,'[2]Budget Summary 1'!BM:BM)</f>
        <v>0</v>
      </c>
      <c r="BT21" s="16"/>
      <c r="BY21" s="12" t="e">
        <f>#REF!-AY21</f>
        <v>#REF!</v>
      </c>
      <c r="BZ21" s="12">
        <f t="shared" si="15"/>
        <v>4670880.0999999996</v>
      </c>
      <c r="CA21" s="12">
        <f t="shared" si="15"/>
        <v>4940023.5500000007</v>
      </c>
      <c r="CB21" s="12">
        <f t="shared" si="15"/>
        <v>5490034.2500000037</v>
      </c>
      <c r="CC21" s="12">
        <f t="shared" si="15"/>
        <v>5540593.4700000007</v>
      </c>
      <c r="CD21" s="12">
        <f t="shared" si="15"/>
        <v>5873386.7699999977</v>
      </c>
      <c r="CE21" s="12">
        <f t="shared" si="15"/>
        <v>6230253.209999999</v>
      </c>
      <c r="CF21" s="12">
        <f t="shared" si="15"/>
        <v>6913200.8899999969</v>
      </c>
      <c r="CG21" s="12">
        <f t="shared" si="15"/>
        <v>7024423.5700000022</v>
      </c>
      <c r="CH21" s="12">
        <f t="shared" si="15"/>
        <v>7466318.2699999986</v>
      </c>
      <c r="CI21" s="12">
        <f t="shared" si="15"/>
        <v>7941505.6699999981</v>
      </c>
      <c r="CY21" s="12" t="e">
        <f t="shared" si="17"/>
        <v>#REF!</v>
      </c>
      <c r="CZ21" s="12">
        <f t="shared" si="16"/>
        <v>4670880.0999999996</v>
      </c>
      <c r="DA21" s="12">
        <f t="shared" si="16"/>
        <v>4940023.5500000007</v>
      </c>
      <c r="DB21" s="12">
        <f t="shared" si="16"/>
        <v>5490034.2500000037</v>
      </c>
      <c r="DC21" s="12">
        <f t="shared" si="16"/>
        <v>5540593.4700000007</v>
      </c>
      <c r="DD21" s="12">
        <f t="shared" si="16"/>
        <v>5873386.7699999977</v>
      </c>
      <c r="DE21" s="12">
        <f t="shared" si="16"/>
        <v>6230253.209999999</v>
      </c>
      <c r="DF21" s="12">
        <f t="shared" si="16"/>
        <v>6913200.8899999969</v>
      </c>
      <c r="DG21" s="12">
        <f t="shared" si="16"/>
        <v>7024423.5700000022</v>
      </c>
      <c r="DH21" s="12">
        <f t="shared" si="16"/>
        <v>7466318.2699999986</v>
      </c>
      <c r="DI21" s="12">
        <f t="shared" si="16"/>
        <v>7941505.6699999981</v>
      </c>
      <c r="DU21" s="14" t="s">
        <v>2</v>
      </c>
      <c r="DV21" s="15" t="s">
        <v>1</v>
      </c>
      <c r="DW21" s="15" t="s">
        <v>1</v>
      </c>
      <c r="DX21" s="15" t="s">
        <v>1</v>
      </c>
    </row>
    <row r="22" spans="1:128" s="12" customFormat="1" x14ac:dyDescent="0.25">
      <c r="B22" s="17" t="s">
        <v>35</v>
      </c>
      <c r="C22" s="36">
        <v>50246249.660000004</v>
      </c>
      <c r="D22" s="36">
        <v>50901141.170000017</v>
      </c>
      <c r="E22" s="36">
        <v>53602001.859999999</v>
      </c>
      <c r="F22" s="36">
        <v>55133114.839999989</v>
      </c>
      <c r="G22" s="36">
        <v>56933307.049999982</v>
      </c>
      <c r="H22" s="36">
        <v>58882072.56999997</v>
      </c>
      <c r="I22" s="36">
        <v>61095512.649999991</v>
      </c>
      <c r="J22" s="36">
        <v>63078198.240000017</v>
      </c>
      <c r="K22" s="36">
        <v>65375976.289999984</v>
      </c>
      <c r="L22" s="36">
        <v>67849946.429999948</v>
      </c>
      <c r="P22" s="12" t="e">
        <f>SUMIF($N17:$N21,"yes",#REF!)</f>
        <v>#REF!</v>
      </c>
      <c r="Q22" s="12">
        <f t="shared" ref="Q22:Z22" si="18">SUMIF($N17:$N21,"yes",C17:C21)</f>
        <v>50246249.660000004</v>
      </c>
      <c r="R22" s="12">
        <f t="shared" si="18"/>
        <v>50901141.170000017</v>
      </c>
      <c r="S22" s="12">
        <f t="shared" si="18"/>
        <v>53602001.859999999</v>
      </c>
      <c r="T22" s="12">
        <f t="shared" si="18"/>
        <v>55133114.839999989</v>
      </c>
      <c r="U22" s="12">
        <f t="shared" si="18"/>
        <v>56933307.049999982</v>
      </c>
      <c r="V22" s="12">
        <f t="shared" si="18"/>
        <v>58882072.56999997</v>
      </c>
      <c r="W22" s="12">
        <f t="shared" si="18"/>
        <v>61095512.649999991</v>
      </c>
      <c r="X22" s="12">
        <f t="shared" si="18"/>
        <v>63078198.240000017</v>
      </c>
      <c r="Y22" s="12">
        <f t="shared" si="18"/>
        <v>65375976.289999984</v>
      </c>
      <c r="Z22" s="12">
        <f t="shared" si="18"/>
        <v>67849946.429999948</v>
      </c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Y22" s="36">
        <f t="shared" ref="AY22:BI22" si="19">SUM(AY17:AY21)</f>
        <v>10284760</v>
      </c>
      <c r="AZ22" s="36">
        <f t="shared" si="19"/>
        <v>10298391.02</v>
      </c>
      <c r="BA22" s="36">
        <f t="shared" si="19"/>
        <v>10310637.76</v>
      </c>
      <c r="BB22" s="36">
        <f t="shared" si="19"/>
        <v>10326588.300000001</v>
      </c>
      <c r="BC22" s="36">
        <f t="shared" si="19"/>
        <v>10344014.779999999</v>
      </c>
      <c r="BD22" s="36">
        <f t="shared" si="19"/>
        <v>10362150.470000001</v>
      </c>
      <c r="BE22" s="36">
        <f t="shared" si="19"/>
        <v>10381024.300000001</v>
      </c>
      <c r="BF22" s="36">
        <f t="shared" si="19"/>
        <v>10400666.42</v>
      </c>
      <c r="BG22" s="36">
        <f t="shared" si="19"/>
        <v>10421108.08</v>
      </c>
      <c r="BH22" s="36">
        <f t="shared" si="19"/>
        <v>10442381.949999999</v>
      </c>
      <c r="BI22" s="36">
        <f t="shared" si="19"/>
        <v>10464521.939999999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Y22" s="36" t="e">
        <f t="shared" ref="BY22:CI22" si="20">SUM(BY17:BY21)</f>
        <v>#REF!</v>
      </c>
      <c r="BZ22" s="36">
        <f t="shared" si="20"/>
        <v>39947858.640000008</v>
      </c>
      <c r="CA22" s="36">
        <f t="shared" si="20"/>
        <v>40590503.410000011</v>
      </c>
      <c r="CB22" s="36">
        <f t="shared" si="20"/>
        <v>43275413.559999987</v>
      </c>
      <c r="CC22" s="36">
        <f t="shared" si="20"/>
        <v>44789100.059999987</v>
      </c>
      <c r="CD22" s="36">
        <f t="shared" si="20"/>
        <v>46571156.579999983</v>
      </c>
      <c r="CE22" s="36">
        <f t="shared" si="20"/>
        <v>48501048.269999973</v>
      </c>
      <c r="CF22" s="36">
        <f t="shared" si="20"/>
        <v>50694846.229999989</v>
      </c>
      <c r="CG22" s="36">
        <f t="shared" si="20"/>
        <v>52657090.160000019</v>
      </c>
      <c r="CH22" s="36">
        <f t="shared" si="20"/>
        <v>54933594.339999989</v>
      </c>
      <c r="CI22" s="36">
        <f t="shared" si="20"/>
        <v>57385424.48999995</v>
      </c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Y22" s="36" t="e">
        <f t="shared" ref="CY22:DI22" si="21">SUM(CY17:CY21)</f>
        <v>#REF!</v>
      </c>
      <c r="CZ22" s="36">
        <f t="shared" si="21"/>
        <v>39947858.640000008</v>
      </c>
      <c r="DA22" s="36">
        <f t="shared" si="21"/>
        <v>40590503.410000011</v>
      </c>
      <c r="DB22" s="36">
        <f t="shared" si="21"/>
        <v>43275413.559999987</v>
      </c>
      <c r="DC22" s="36">
        <f t="shared" si="21"/>
        <v>44789100.059999987</v>
      </c>
      <c r="DD22" s="36">
        <f t="shared" si="21"/>
        <v>46571156.579999983</v>
      </c>
      <c r="DE22" s="36">
        <f t="shared" si="21"/>
        <v>48501048.269999973</v>
      </c>
      <c r="DF22" s="36">
        <f t="shared" si="21"/>
        <v>50694846.229999989</v>
      </c>
      <c r="DG22" s="36">
        <f t="shared" si="21"/>
        <v>52657090.160000019</v>
      </c>
      <c r="DH22" s="36">
        <f t="shared" si="21"/>
        <v>54933594.339999989</v>
      </c>
      <c r="DI22" s="36">
        <f t="shared" si="21"/>
        <v>57385424.48999995</v>
      </c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U22" s="14" t="s">
        <v>2</v>
      </c>
      <c r="DV22" s="15" t="s">
        <v>1</v>
      </c>
      <c r="DW22" s="15" t="s">
        <v>1</v>
      </c>
      <c r="DX22" s="15" t="s">
        <v>1</v>
      </c>
    </row>
    <row r="23" spans="1:128" s="12" customFormat="1" x14ac:dyDescent="0.25">
      <c r="B23" s="17"/>
      <c r="DU23" s="14" t="s">
        <v>2</v>
      </c>
      <c r="DV23" s="15" t="s">
        <v>1</v>
      </c>
      <c r="DW23" s="15" t="s">
        <v>1</v>
      </c>
      <c r="DX23" s="15" t="s">
        <v>1</v>
      </c>
    </row>
    <row r="24" spans="1:128" s="12" customFormat="1" ht="14.4" thickBot="1" x14ac:dyDescent="0.3">
      <c r="B24" s="13" t="s">
        <v>36</v>
      </c>
      <c r="C24" s="40">
        <v>-4165099.0500000045</v>
      </c>
      <c r="D24" s="40">
        <v>-3266240.44000002</v>
      </c>
      <c r="E24" s="40">
        <v>-3341871.2300000042</v>
      </c>
      <c r="F24" s="40">
        <v>-1713414.4199999869</v>
      </c>
      <c r="G24" s="40">
        <v>-114734.90999998152</v>
      </c>
      <c r="H24" s="40">
        <v>3491.2400000169873</v>
      </c>
      <c r="I24" s="40">
        <v>162009.98000002652</v>
      </c>
      <c r="J24" s="40">
        <v>163469.82999999821</v>
      </c>
      <c r="K24" s="40">
        <v>205822.27000002563</v>
      </c>
      <c r="L24" s="40">
        <v>79488.560000061989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Y24" s="40" t="e">
        <f>#REF!+#REF!</f>
        <v>#REF!</v>
      </c>
      <c r="AZ24" s="40" t="e">
        <f>#REF!+#REF!</f>
        <v>#REF!</v>
      </c>
      <c r="BA24" s="40" t="e">
        <f>#REF!+#REF!</f>
        <v>#REF!</v>
      </c>
      <c r="BB24" s="40" t="e">
        <f>#REF!+#REF!</f>
        <v>#REF!</v>
      </c>
      <c r="BC24" s="40" t="e">
        <f>#REF!+#REF!</f>
        <v>#REF!</v>
      </c>
      <c r="BD24" s="40" t="e">
        <f>#REF!+#REF!</f>
        <v>#REF!</v>
      </c>
      <c r="BE24" s="40" t="e">
        <f>#REF!+#REF!</f>
        <v>#REF!</v>
      </c>
      <c r="BF24" s="40" t="e">
        <f>#REF!+#REF!</f>
        <v>#REF!</v>
      </c>
      <c r="BG24" s="40" t="e">
        <f>#REF!+#REF!</f>
        <v>#REF!</v>
      </c>
      <c r="BH24" s="40" t="e">
        <f>#REF!+#REF!</f>
        <v>#REF!</v>
      </c>
      <c r="BI24" s="40" t="e">
        <f>#REF!+#REF!</f>
        <v>#REF!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Y24" s="40" t="e">
        <f>#REF!+#REF!</f>
        <v>#REF!</v>
      </c>
      <c r="BZ24" s="40" t="e">
        <f>#REF!+#REF!</f>
        <v>#REF!</v>
      </c>
      <c r="CA24" s="40" t="e">
        <f>#REF!+#REF!</f>
        <v>#REF!</v>
      </c>
      <c r="CB24" s="40" t="e">
        <f>#REF!+#REF!</f>
        <v>#REF!</v>
      </c>
      <c r="CC24" s="40" t="e">
        <f>#REF!+#REF!</f>
        <v>#REF!</v>
      </c>
      <c r="CD24" s="40" t="e">
        <f>#REF!+#REF!</f>
        <v>#REF!</v>
      </c>
      <c r="CE24" s="40" t="e">
        <f>#REF!+#REF!</f>
        <v>#REF!</v>
      </c>
      <c r="CF24" s="40" t="e">
        <f>#REF!+#REF!</f>
        <v>#REF!</v>
      </c>
      <c r="CG24" s="40" t="e">
        <f>#REF!+#REF!</f>
        <v>#REF!</v>
      </c>
      <c r="CH24" s="40" t="e">
        <f>#REF!+#REF!</f>
        <v>#REF!</v>
      </c>
      <c r="CI24" s="40" t="e">
        <f>#REF!+#REF!</f>
        <v>#REF!</v>
      </c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DU24" s="14" t="s">
        <v>2</v>
      </c>
      <c r="DV24" s="15" t="s">
        <v>1</v>
      </c>
      <c r="DW24" s="15" t="s">
        <v>1</v>
      </c>
      <c r="DX24" s="15" t="s">
        <v>1</v>
      </c>
    </row>
    <row r="25" spans="1:128" s="12" customFormat="1" ht="13.8" thickTop="1" x14ac:dyDescent="0.25">
      <c r="DU25" s="14" t="s">
        <v>2</v>
      </c>
      <c r="DV25" s="15" t="s">
        <v>1</v>
      </c>
      <c r="DW25" s="15" t="s">
        <v>1</v>
      </c>
      <c r="DX25" s="15" t="s">
        <v>1</v>
      </c>
    </row>
    <row r="26" spans="1:128" s="12" customFormat="1" x14ac:dyDescent="0.25">
      <c r="B26" s="41" t="s">
        <v>37</v>
      </c>
      <c r="DU26" s="14" t="s">
        <v>2</v>
      </c>
      <c r="DV26" s="15" t="s">
        <v>1</v>
      </c>
      <c r="DW26" s="15" t="s">
        <v>1</v>
      </c>
      <c r="DX26" s="15" t="s">
        <v>1</v>
      </c>
    </row>
    <row r="27" spans="1:128" s="12" customFormat="1" x14ac:dyDescent="0.25">
      <c r="B27" s="41" t="s">
        <v>38</v>
      </c>
      <c r="C27" s="41">
        <v>-7752799.0500000045</v>
      </c>
      <c r="D27" s="41">
        <v>-5838240.44000002</v>
      </c>
      <c r="E27" s="41">
        <v>-5913871.2300000042</v>
      </c>
      <c r="F27" s="41">
        <v>-4285414.4199999869</v>
      </c>
      <c r="G27" s="41">
        <v>-2686734.9099999815</v>
      </c>
      <c r="H27" s="41">
        <v>-2568508.759999983</v>
      </c>
      <c r="I27" s="41">
        <v>-2409990.0199999735</v>
      </c>
      <c r="J27" s="41">
        <v>-2408530.1700000018</v>
      </c>
      <c r="K27" s="41">
        <v>-2366177.7299999744</v>
      </c>
      <c r="L27" s="41">
        <v>-2492511.439999938</v>
      </c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Y27" s="41" t="e">
        <f t="shared" ref="AY27:BI27" si="22">AY24-AY13</f>
        <v>#REF!</v>
      </c>
      <c r="AZ27" s="41" t="e">
        <f t="shared" si="22"/>
        <v>#REF!</v>
      </c>
      <c r="BA27" s="41" t="e">
        <f t="shared" si="22"/>
        <v>#REF!</v>
      </c>
      <c r="BB27" s="41" t="e">
        <f t="shared" si="22"/>
        <v>#REF!</v>
      </c>
      <c r="BC27" s="41" t="e">
        <f t="shared" si="22"/>
        <v>#REF!</v>
      </c>
      <c r="BD27" s="41" t="e">
        <f t="shared" si="22"/>
        <v>#REF!</v>
      </c>
      <c r="BE27" s="41" t="e">
        <f t="shared" si="22"/>
        <v>#REF!</v>
      </c>
      <c r="BF27" s="41" t="e">
        <f t="shared" si="22"/>
        <v>#REF!</v>
      </c>
      <c r="BG27" s="41" t="e">
        <f t="shared" si="22"/>
        <v>#REF!</v>
      </c>
      <c r="BH27" s="41" t="e">
        <f t="shared" si="22"/>
        <v>#REF!</v>
      </c>
      <c r="BI27" s="41" t="e">
        <f t="shared" si="22"/>
        <v>#REF!</v>
      </c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Y27" s="41" t="e">
        <f t="shared" ref="BY27:CI27" si="23">BY24-BY13</f>
        <v>#REF!</v>
      </c>
      <c r="BZ27" s="41" t="e">
        <f t="shared" si="23"/>
        <v>#REF!</v>
      </c>
      <c r="CA27" s="41" t="e">
        <f t="shared" si="23"/>
        <v>#REF!</v>
      </c>
      <c r="CB27" s="41" t="e">
        <f t="shared" si="23"/>
        <v>#REF!</v>
      </c>
      <c r="CC27" s="41" t="e">
        <f t="shared" si="23"/>
        <v>#REF!</v>
      </c>
      <c r="CD27" s="41" t="e">
        <f t="shared" si="23"/>
        <v>#REF!</v>
      </c>
      <c r="CE27" s="41" t="e">
        <f t="shared" si="23"/>
        <v>#REF!</v>
      </c>
      <c r="CF27" s="41" t="e">
        <f t="shared" si="23"/>
        <v>#REF!</v>
      </c>
      <c r="CG27" s="41" t="e">
        <f t="shared" si="23"/>
        <v>#REF!</v>
      </c>
      <c r="CH27" s="41" t="e">
        <f t="shared" si="23"/>
        <v>#REF!</v>
      </c>
      <c r="CI27" s="41" t="e">
        <f t="shared" si="23"/>
        <v>#REF!</v>
      </c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DU27" s="14" t="s">
        <v>2</v>
      </c>
      <c r="DV27" s="15" t="s">
        <v>1</v>
      </c>
      <c r="DW27" s="15" t="s">
        <v>1</v>
      </c>
      <c r="DX27" s="15" t="s">
        <v>1</v>
      </c>
    </row>
    <row r="28" spans="1:128" s="12" customFormat="1" x14ac:dyDescent="0.25">
      <c r="DU28" s="14" t="s">
        <v>2</v>
      </c>
      <c r="DV28" s="15" t="s">
        <v>1</v>
      </c>
      <c r="DW28" s="15" t="s">
        <v>1</v>
      </c>
      <c r="DX28" s="15" t="s">
        <v>1</v>
      </c>
    </row>
    <row r="29" spans="1:128" s="12" customFormat="1" hidden="1" x14ac:dyDescent="0.25">
      <c r="A29" s="14"/>
      <c r="DU29" s="14" t="s">
        <v>2</v>
      </c>
      <c r="DV29" s="15" t="s">
        <v>1</v>
      </c>
      <c r="DW29" s="15" t="s">
        <v>1</v>
      </c>
      <c r="DX29" s="15" t="s">
        <v>1</v>
      </c>
    </row>
    <row r="30" spans="1:128" s="12" customFormat="1" hidden="1" x14ac:dyDescent="0.25">
      <c r="DU30" s="14" t="s">
        <v>2</v>
      </c>
      <c r="DV30" s="15" t="s">
        <v>1</v>
      </c>
      <c r="DW30" s="15" t="s">
        <v>1</v>
      </c>
      <c r="DX30" s="15" t="s">
        <v>1</v>
      </c>
    </row>
    <row r="31" spans="1:128" s="12" customFormat="1" hidden="1" x14ac:dyDescent="0.25">
      <c r="DU31" s="14" t="s">
        <v>2</v>
      </c>
      <c r="DV31" s="15" t="s">
        <v>1</v>
      </c>
      <c r="DW31" s="15" t="s">
        <v>1</v>
      </c>
      <c r="DX31" s="15" t="s">
        <v>1</v>
      </c>
    </row>
    <row r="32" spans="1:128" s="12" customFormat="1" hidden="1" x14ac:dyDescent="0.25">
      <c r="B32" s="16" t="s">
        <v>39</v>
      </c>
      <c r="C32" s="12">
        <v>826309.98999999836</v>
      </c>
      <c r="D32" s="12">
        <v>600571.5700000003</v>
      </c>
      <c r="E32" s="12">
        <v>252090.54000000004</v>
      </c>
      <c r="F32" s="12">
        <v>258091.75000000186</v>
      </c>
      <c r="G32" s="12">
        <v>254572.13999999966</v>
      </c>
      <c r="H32" s="12">
        <v>259926.80999999773</v>
      </c>
      <c r="I32" s="12">
        <v>276639.93000000343</v>
      </c>
      <c r="J32" s="12">
        <v>273035.48000000603</v>
      </c>
      <c r="K32" s="12">
        <v>268976.55999999866</v>
      </c>
      <c r="L32" s="12">
        <v>290094.17999999411</v>
      </c>
      <c r="DU32" s="14" t="s">
        <v>2</v>
      </c>
      <c r="DV32" s="15" t="s">
        <v>1</v>
      </c>
      <c r="DW32" s="15" t="s">
        <v>1</v>
      </c>
      <c r="DX32" s="15" t="s">
        <v>1</v>
      </c>
    </row>
    <row r="33" spans="2:128" s="12" customFormat="1" hidden="1" x14ac:dyDescent="0.25">
      <c r="B33" s="16" t="s">
        <v>40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DU33" s="14" t="s">
        <v>2</v>
      </c>
      <c r="DV33" s="15" t="s">
        <v>1</v>
      </c>
      <c r="DW33" s="15" t="s">
        <v>1</v>
      </c>
      <c r="DX33" s="15" t="s">
        <v>1</v>
      </c>
    </row>
    <row r="34" spans="2:128" s="12" customFormat="1" hidden="1" x14ac:dyDescent="0.25">
      <c r="DU34" s="14" t="s">
        <v>2</v>
      </c>
      <c r="DV34" s="15" t="s">
        <v>1</v>
      </c>
      <c r="DW34" s="15" t="s">
        <v>1</v>
      </c>
      <c r="DX34" s="15" t="s">
        <v>1</v>
      </c>
    </row>
    <row r="35" spans="2:128" s="12" customFormat="1" hidden="1" x14ac:dyDescent="0.25">
      <c r="B35" s="12" t="s">
        <v>41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DU35" s="14" t="s">
        <v>2</v>
      </c>
      <c r="DV35" s="15" t="s">
        <v>1</v>
      </c>
      <c r="DW35" s="15" t="s">
        <v>1</v>
      </c>
      <c r="DX35" s="15" t="s">
        <v>1</v>
      </c>
    </row>
    <row r="36" spans="2:128" s="12" customFormat="1" hidden="1" x14ac:dyDescent="0.25">
      <c r="B36" s="12" t="s">
        <v>42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DU36" s="14" t="s">
        <v>2</v>
      </c>
      <c r="DV36" s="15" t="s">
        <v>1</v>
      </c>
      <c r="DW36" s="15" t="s">
        <v>1</v>
      </c>
      <c r="DX36" s="15" t="s">
        <v>1</v>
      </c>
    </row>
    <row r="37" spans="2:128" s="12" customFormat="1" hidden="1" x14ac:dyDescent="0.25">
      <c r="DU37" s="14" t="s">
        <v>2</v>
      </c>
      <c r="DV37" s="15" t="s">
        <v>1</v>
      </c>
      <c r="DW37" s="15" t="s">
        <v>1</v>
      </c>
      <c r="DX37" s="15" t="s">
        <v>1</v>
      </c>
    </row>
    <row r="38" spans="2:128" s="12" customFormat="1" hidden="1" x14ac:dyDescent="0.25">
      <c r="DU38" s="14" t="s">
        <v>2</v>
      </c>
      <c r="DV38" s="15" t="s">
        <v>1</v>
      </c>
      <c r="DW38" s="15" t="s">
        <v>1</v>
      </c>
      <c r="DX38" s="15" t="s">
        <v>1</v>
      </c>
    </row>
    <row r="39" spans="2:128" s="12" customFormat="1" hidden="1" x14ac:dyDescent="0.25">
      <c r="C39" s="12">
        <v>2</v>
      </c>
      <c r="D39" s="12">
        <v>3</v>
      </c>
      <c r="E39" s="12">
        <v>4</v>
      </c>
      <c r="F39" s="12">
        <v>5</v>
      </c>
      <c r="G39" s="12">
        <v>6</v>
      </c>
      <c r="H39" s="12">
        <v>7</v>
      </c>
      <c r="I39" s="12">
        <v>8</v>
      </c>
      <c r="J39" s="12">
        <v>9</v>
      </c>
      <c r="K39" s="12">
        <v>10</v>
      </c>
      <c r="L39" s="12">
        <v>11</v>
      </c>
      <c r="AB39" s="12">
        <f>L39+1</f>
        <v>12</v>
      </c>
      <c r="AC39" s="12">
        <f t="shared" ref="AC39:AK39" si="24">AB39+1</f>
        <v>13</v>
      </c>
      <c r="AD39" s="12">
        <f t="shared" si="24"/>
        <v>14</v>
      </c>
      <c r="AE39" s="12">
        <f t="shared" si="24"/>
        <v>15</v>
      </c>
      <c r="AF39" s="12">
        <f t="shared" si="24"/>
        <v>16</v>
      </c>
      <c r="AG39" s="12">
        <f t="shared" si="24"/>
        <v>17</v>
      </c>
      <c r="AH39" s="12">
        <f t="shared" si="24"/>
        <v>18</v>
      </c>
      <c r="AI39" s="12">
        <f t="shared" si="24"/>
        <v>19</v>
      </c>
      <c r="AJ39" s="12">
        <f t="shared" si="24"/>
        <v>20</v>
      </c>
      <c r="AK39" s="12">
        <f t="shared" si="24"/>
        <v>21</v>
      </c>
      <c r="BJ39" s="12">
        <f>L39+1</f>
        <v>12</v>
      </c>
      <c r="BK39" s="12">
        <f t="shared" ref="BK39:BS39" si="25">BJ39+1</f>
        <v>13</v>
      </c>
      <c r="BL39" s="12">
        <f t="shared" si="25"/>
        <v>14</v>
      </c>
      <c r="BM39" s="12">
        <f t="shared" si="25"/>
        <v>15</v>
      </c>
      <c r="BN39" s="12">
        <f t="shared" si="25"/>
        <v>16</v>
      </c>
      <c r="BO39" s="12">
        <f t="shared" si="25"/>
        <v>17</v>
      </c>
      <c r="BP39" s="12">
        <f t="shared" si="25"/>
        <v>18</v>
      </c>
      <c r="BQ39" s="12">
        <f t="shared" si="25"/>
        <v>19</v>
      </c>
      <c r="BR39" s="12">
        <f t="shared" si="25"/>
        <v>20</v>
      </c>
      <c r="BS39" s="12">
        <f t="shared" si="25"/>
        <v>21</v>
      </c>
      <c r="DU39" s="14" t="s">
        <v>2</v>
      </c>
      <c r="DV39" s="15" t="s">
        <v>1</v>
      </c>
      <c r="DW39" s="15" t="s">
        <v>1</v>
      </c>
      <c r="DX39" s="15" t="s">
        <v>1</v>
      </c>
    </row>
    <row r="40" spans="2:128" s="12" customFormat="1" hidden="1" x14ac:dyDescent="0.25">
      <c r="DU40" s="14" t="s">
        <v>2</v>
      </c>
      <c r="DV40" s="15" t="s">
        <v>1</v>
      </c>
      <c r="DW40" s="15" t="s">
        <v>1</v>
      </c>
      <c r="DX40" s="15" t="s">
        <v>1</v>
      </c>
    </row>
    <row r="41" spans="2:128" s="12" customFormat="1" hidden="1" x14ac:dyDescent="0.25">
      <c r="B41" s="17" t="s">
        <v>43</v>
      </c>
      <c r="DU41" s="14" t="s">
        <v>2</v>
      </c>
      <c r="DV41" s="15" t="s">
        <v>1</v>
      </c>
      <c r="DW41" s="15" t="s">
        <v>1</v>
      </c>
      <c r="DX41" s="15" t="s">
        <v>1</v>
      </c>
    </row>
    <row r="42" spans="2:128" s="12" customFormat="1" hidden="1" x14ac:dyDescent="0.25">
      <c r="B42" s="16" t="s">
        <v>36</v>
      </c>
      <c r="C42" s="12">
        <v>-4165099.0500000045</v>
      </c>
      <c r="D42" s="12">
        <v>-3266240.44000002</v>
      </c>
      <c r="E42" s="12">
        <v>-3341871.2300000042</v>
      </c>
      <c r="F42" s="12">
        <v>-1713414.4199999869</v>
      </c>
      <c r="G42" s="12">
        <v>-114734.90999998152</v>
      </c>
      <c r="H42" s="12">
        <v>3491.2400000169873</v>
      </c>
      <c r="I42" s="12">
        <v>162009.98000002652</v>
      </c>
      <c r="J42" s="12">
        <v>163469.82999999821</v>
      </c>
      <c r="K42" s="12">
        <v>205822.27000002563</v>
      </c>
      <c r="L42" s="12">
        <v>79488.560000061989</v>
      </c>
      <c r="DU42" s="14" t="s">
        <v>2</v>
      </c>
      <c r="DV42" s="15" t="s">
        <v>1</v>
      </c>
      <c r="DW42" s="15" t="s">
        <v>1</v>
      </c>
      <c r="DX42" s="15" t="s">
        <v>1</v>
      </c>
    </row>
    <row r="43" spans="2:128" s="12" customFormat="1" hidden="1" x14ac:dyDescent="0.25">
      <c r="B43" s="16" t="s">
        <v>44</v>
      </c>
      <c r="DU43" s="14" t="s">
        <v>2</v>
      </c>
      <c r="DV43" s="15" t="s">
        <v>1</v>
      </c>
      <c r="DW43" s="15" t="s">
        <v>1</v>
      </c>
      <c r="DX43" s="15" t="s">
        <v>1</v>
      </c>
    </row>
    <row r="44" spans="2:128" s="12" customFormat="1" hidden="1" x14ac:dyDescent="0.25">
      <c r="B44" s="16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DU44" s="14" t="s">
        <v>2</v>
      </c>
      <c r="DV44" s="15" t="s">
        <v>1</v>
      </c>
      <c r="DW44" s="15" t="s">
        <v>1</v>
      </c>
      <c r="DX44" s="15" t="s">
        <v>1</v>
      </c>
    </row>
    <row r="45" spans="2:128" s="12" customFormat="1" hidden="1" x14ac:dyDescent="0.25">
      <c r="B45" s="16" t="s">
        <v>46</v>
      </c>
      <c r="C45" s="42">
        <v>11047785.91</v>
      </c>
      <c r="D45" s="42">
        <v>6000779.3800000008</v>
      </c>
      <c r="E45" s="42">
        <v>470736.33000000007</v>
      </c>
      <c r="F45" s="42">
        <v>-428401.05999999959</v>
      </c>
      <c r="G45" s="42">
        <v>-601166.77000000048</v>
      </c>
      <c r="H45" s="42">
        <v>-575249.6400000006</v>
      </c>
      <c r="I45" s="42">
        <v>-445802.45000000112</v>
      </c>
      <c r="J45" s="42">
        <v>-752667.3200000003</v>
      </c>
      <c r="K45" s="42">
        <v>-996112.94999999925</v>
      </c>
      <c r="L45" s="42">
        <v>-896831.28000000026</v>
      </c>
      <c r="DU45" s="14" t="s">
        <v>2</v>
      </c>
      <c r="DV45" s="15" t="s">
        <v>1</v>
      </c>
      <c r="DW45" s="15" t="s">
        <v>1</v>
      </c>
      <c r="DX45" s="15" t="s">
        <v>1</v>
      </c>
    </row>
    <row r="46" spans="2:128" s="12" customFormat="1" hidden="1" x14ac:dyDescent="0.25">
      <c r="B46" s="16" t="s">
        <v>47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DU46" s="14" t="s">
        <v>2</v>
      </c>
      <c r="DV46" s="15" t="s">
        <v>1</v>
      </c>
      <c r="DW46" s="15" t="s">
        <v>1</v>
      </c>
      <c r="DX46" s="15" t="s">
        <v>1</v>
      </c>
    </row>
    <row r="47" spans="2:128" s="12" customFormat="1" hidden="1" x14ac:dyDescent="0.25">
      <c r="B47" s="16" t="s">
        <v>48</v>
      </c>
      <c r="DU47" s="14" t="s">
        <v>2</v>
      </c>
      <c r="DV47" s="15" t="s">
        <v>1</v>
      </c>
      <c r="DW47" s="15" t="s">
        <v>1</v>
      </c>
      <c r="DX47" s="15" t="s">
        <v>1</v>
      </c>
    </row>
    <row r="48" spans="2:128" s="12" customFormat="1" hidden="1" x14ac:dyDescent="0.25">
      <c r="B48" s="16" t="s">
        <v>49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DU48" s="14" t="s">
        <v>2</v>
      </c>
      <c r="DV48" s="15" t="s">
        <v>1</v>
      </c>
      <c r="DW48" s="15" t="s">
        <v>1</v>
      </c>
      <c r="DX48" s="15" t="s">
        <v>1</v>
      </c>
    </row>
    <row r="49" spans="2:128" s="12" customFormat="1" hidden="1" x14ac:dyDescent="0.25">
      <c r="B49" s="16" t="s">
        <v>50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DU49" s="14" t="s">
        <v>2</v>
      </c>
      <c r="DV49" s="15" t="s">
        <v>1</v>
      </c>
      <c r="DW49" s="15" t="s">
        <v>1</v>
      </c>
      <c r="DX49" s="15" t="s">
        <v>1</v>
      </c>
    </row>
    <row r="50" spans="2:128" s="12" customFormat="1" hidden="1" x14ac:dyDescent="0.25">
      <c r="B50" s="16" t="s">
        <v>51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DU50" s="14" t="s">
        <v>2</v>
      </c>
      <c r="DV50" s="15" t="s">
        <v>1</v>
      </c>
      <c r="DW50" s="15" t="s">
        <v>1</v>
      </c>
      <c r="DX50" s="15" t="s">
        <v>1</v>
      </c>
    </row>
    <row r="51" spans="2:128" s="12" customFormat="1" hidden="1" x14ac:dyDescent="0.25">
      <c r="B51" s="16" t="s">
        <v>52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DU51" s="14" t="s">
        <v>2</v>
      </c>
      <c r="DV51" s="15" t="s">
        <v>1</v>
      </c>
      <c r="DW51" s="15" t="s">
        <v>1</v>
      </c>
      <c r="DX51" s="15" t="s">
        <v>1</v>
      </c>
    </row>
    <row r="52" spans="2:128" s="12" customFormat="1" hidden="1" x14ac:dyDescent="0.25">
      <c r="B52" s="16" t="s">
        <v>53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DU52" s="14" t="s">
        <v>2</v>
      </c>
      <c r="DV52" s="15" t="s">
        <v>1</v>
      </c>
      <c r="DW52" s="15" t="s">
        <v>1</v>
      </c>
      <c r="DX52" s="15" t="s">
        <v>1</v>
      </c>
    </row>
    <row r="53" spans="2:128" s="12" customFormat="1" hidden="1" x14ac:dyDescent="0.25">
      <c r="B53" s="16" t="s">
        <v>54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DU53" s="14" t="s">
        <v>2</v>
      </c>
      <c r="DV53" s="15" t="s">
        <v>1</v>
      </c>
      <c r="DW53" s="15" t="s">
        <v>1</v>
      </c>
      <c r="DX53" s="15" t="s">
        <v>1</v>
      </c>
    </row>
    <row r="54" spans="2:128" s="12" customFormat="1" hidden="1" x14ac:dyDescent="0.25">
      <c r="B54" s="16" t="s">
        <v>55</v>
      </c>
      <c r="DU54" s="14" t="s">
        <v>2</v>
      </c>
      <c r="DV54" s="15" t="s">
        <v>1</v>
      </c>
      <c r="DW54" s="15" t="s">
        <v>1</v>
      </c>
      <c r="DX54" s="15" t="s">
        <v>1</v>
      </c>
    </row>
    <row r="55" spans="2:128" s="12" customFormat="1" hidden="1" x14ac:dyDescent="0.25">
      <c r="B55" s="16" t="s">
        <v>56</v>
      </c>
      <c r="C55" s="42">
        <v>1155007.44</v>
      </c>
      <c r="D55" s="42">
        <v>1044301.48</v>
      </c>
      <c r="E55" s="42">
        <v>921361.74</v>
      </c>
      <c r="F55" s="42">
        <v>819536.14</v>
      </c>
      <c r="G55" s="42">
        <v>720980.86</v>
      </c>
      <c r="H55" s="42">
        <v>613232.4</v>
      </c>
      <c r="I55" s="42">
        <v>502701.72</v>
      </c>
      <c r="J55" s="42">
        <v>402046.91</v>
      </c>
      <c r="K55" s="42">
        <v>302397.33</v>
      </c>
      <c r="L55" s="42">
        <v>195651.54</v>
      </c>
      <c r="DU55" s="14" t="s">
        <v>2</v>
      </c>
      <c r="DV55" s="15" t="s">
        <v>1</v>
      </c>
      <c r="DW55" s="15" t="s">
        <v>1</v>
      </c>
      <c r="DX55" s="15" t="s">
        <v>1</v>
      </c>
    </row>
    <row r="56" spans="2:128" s="12" customFormat="1" hidden="1" x14ac:dyDescent="0.25">
      <c r="B56" s="16" t="s">
        <v>57</v>
      </c>
      <c r="DU56" s="14" t="s">
        <v>2</v>
      </c>
      <c r="DV56" s="15" t="s">
        <v>1</v>
      </c>
      <c r="DW56" s="15" t="s">
        <v>1</v>
      </c>
      <c r="DX56" s="15" t="s">
        <v>1</v>
      </c>
    </row>
    <row r="57" spans="2:128" s="12" customFormat="1" hidden="1" x14ac:dyDescent="0.25">
      <c r="B57" s="16" t="s">
        <v>58</v>
      </c>
      <c r="DU57" s="14" t="s">
        <v>2</v>
      </c>
      <c r="DV57" s="15" t="s">
        <v>1</v>
      </c>
      <c r="DW57" s="15" t="s">
        <v>1</v>
      </c>
      <c r="DX57" s="15" t="s">
        <v>1</v>
      </c>
    </row>
    <row r="58" spans="2:128" s="12" customFormat="1" hidden="1" x14ac:dyDescent="0.25">
      <c r="B58" s="16" t="s">
        <v>59</v>
      </c>
      <c r="C58" s="42">
        <v>-10713300</v>
      </c>
      <c r="D58" s="42">
        <v>-8609000</v>
      </c>
      <c r="E58" s="42">
        <v>-2853000</v>
      </c>
      <c r="F58" s="42">
        <v>-2604000</v>
      </c>
      <c r="G58" s="42">
        <v>-2648000</v>
      </c>
      <c r="H58" s="42">
        <v>-2738000</v>
      </c>
      <c r="I58" s="42">
        <v>-2919000</v>
      </c>
      <c r="J58" s="42">
        <v>-2942000</v>
      </c>
      <c r="K58" s="42">
        <v>-2964000</v>
      </c>
      <c r="L58" s="42">
        <v>-3280000</v>
      </c>
      <c r="DU58" s="14" t="s">
        <v>2</v>
      </c>
      <c r="DV58" s="15" t="s">
        <v>1</v>
      </c>
      <c r="DW58" s="15" t="s">
        <v>1</v>
      </c>
      <c r="DX58" s="15" t="s">
        <v>1</v>
      </c>
    </row>
    <row r="59" spans="2:128" s="12" customFormat="1" hidden="1" x14ac:dyDescent="0.25">
      <c r="B59" s="16" t="s">
        <v>60</v>
      </c>
      <c r="C59" s="32">
        <v>-2675605.7000000048</v>
      </c>
      <c r="D59" s="32">
        <v>-4830159.5800000187</v>
      </c>
      <c r="E59" s="32">
        <v>-4802773.1600000039</v>
      </c>
      <c r="F59" s="32">
        <v>-3926279.3399999863</v>
      </c>
      <c r="G59" s="32">
        <v>-2642920.8199999821</v>
      </c>
      <c r="H59" s="32">
        <v>-2696525.9999999837</v>
      </c>
      <c r="I59" s="32">
        <v>-2700090.7499999749</v>
      </c>
      <c r="J59" s="32">
        <v>-3129150.5800000019</v>
      </c>
      <c r="K59" s="32">
        <v>-3451893.3499999736</v>
      </c>
      <c r="L59" s="32">
        <v>-3901691.1799999382</v>
      </c>
      <c r="DU59" s="14" t="s">
        <v>2</v>
      </c>
      <c r="DV59" s="15" t="s">
        <v>1</v>
      </c>
      <c r="DW59" s="15" t="s">
        <v>1</v>
      </c>
      <c r="DX59" s="15" t="s">
        <v>1</v>
      </c>
    </row>
    <row r="60" spans="2:128" s="12" customFormat="1" hidden="1" x14ac:dyDescent="0.25">
      <c r="B60" s="16" t="s">
        <v>61</v>
      </c>
      <c r="C60" s="12">
        <v>-7418312.9100000039</v>
      </c>
      <c r="D60" s="12">
        <v>-8446461.5500000063</v>
      </c>
      <c r="E60" s="12">
        <v>-8296134.519999993</v>
      </c>
      <c r="F60" s="12">
        <v>-7317815.839999984</v>
      </c>
      <c r="G60" s="12">
        <v>-5935901.5899999943</v>
      </c>
      <c r="H60" s="12">
        <v>-5881758.1299999701</v>
      </c>
      <c r="I60" s="12">
        <v>-5774792.5599999819</v>
      </c>
      <c r="J60" s="12">
        <v>-6103197.4700000118</v>
      </c>
      <c r="K60" s="12">
        <v>-6326290.709999986</v>
      </c>
      <c r="L60" s="12">
        <v>-6669342.7199999439</v>
      </c>
      <c r="DU60" s="14" t="s">
        <v>2</v>
      </c>
      <c r="DV60" s="15" t="s">
        <v>1</v>
      </c>
      <c r="DW60" s="15" t="s">
        <v>1</v>
      </c>
      <c r="DX60" s="15" t="s">
        <v>1</v>
      </c>
    </row>
    <row r="61" spans="2:128" s="12" customFormat="1" hidden="1" x14ac:dyDescent="0.25">
      <c r="B61" s="16" t="s">
        <v>62</v>
      </c>
      <c r="C61" s="39">
        <v>4742707.21</v>
      </c>
      <c r="D61" s="39">
        <v>3616301.97</v>
      </c>
      <c r="E61" s="39">
        <v>3493361.36</v>
      </c>
      <c r="F61" s="39">
        <v>3391536.5</v>
      </c>
      <c r="G61" s="39">
        <v>3292980.77</v>
      </c>
      <c r="H61" s="39">
        <v>3185232.13</v>
      </c>
      <c r="I61" s="39">
        <v>3074701.81</v>
      </c>
      <c r="J61" s="39">
        <v>2974046.89</v>
      </c>
      <c r="K61" s="39">
        <v>2874397.36</v>
      </c>
      <c r="L61" s="39">
        <v>2767651.54</v>
      </c>
      <c r="DU61" s="14" t="s">
        <v>2</v>
      </c>
      <c r="DV61" s="15" t="s">
        <v>1</v>
      </c>
      <c r="DW61" s="15" t="s">
        <v>1</v>
      </c>
      <c r="DX61" s="15" t="s">
        <v>1</v>
      </c>
    </row>
    <row r="62" spans="2:128" s="12" customFormat="1" hidden="1" x14ac:dyDescent="0.25">
      <c r="DU62" s="14" t="s">
        <v>2</v>
      </c>
      <c r="DV62" s="15" t="s">
        <v>1</v>
      </c>
      <c r="DW62" s="15" t="s">
        <v>1</v>
      </c>
      <c r="DX62" s="15" t="s">
        <v>1</v>
      </c>
    </row>
    <row r="63" spans="2:128" s="12" customFormat="1" hidden="1" x14ac:dyDescent="0.25">
      <c r="DU63" s="14" t="s">
        <v>2</v>
      </c>
      <c r="DV63" s="15" t="s">
        <v>1</v>
      </c>
      <c r="DW63" s="15" t="s">
        <v>1</v>
      </c>
      <c r="DX63" s="15" t="s">
        <v>1</v>
      </c>
    </row>
    <row r="64" spans="2:128" s="12" customFormat="1" hidden="1" x14ac:dyDescent="0.25">
      <c r="DU64" s="14" t="s">
        <v>2</v>
      </c>
      <c r="DV64" s="15" t="s">
        <v>1</v>
      </c>
      <c r="DW64" s="15" t="s">
        <v>1</v>
      </c>
      <c r="DX64" s="15" t="s">
        <v>1</v>
      </c>
    </row>
    <row r="65" spans="2:128" s="12" customFormat="1" hidden="1" x14ac:dyDescent="0.25">
      <c r="B65" s="16" t="s">
        <v>61</v>
      </c>
      <c r="C65" s="12">
        <v>-2675605.7000000048</v>
      </c>
      <c r="D65" s="12">
        <v>-4830159.5800000187</v>
      </c>
      <c r="E65" s="12">
        <v>-4802773.1600000039</v>
      </c>
      <c r="F65" s="12">
        <v>-3926279.3399999863</v>
      </c>
      <c r="G65" s="12">
        <v>-2642920.8199999821</v>
      </c>
      <c r="H65" s="12">
        <v>-2696525.9999999837</v>
      </c>
      <c r="I65" s="12">
        <v>-2700090.7499999749</v>
      </c>
      <c r="J65" s="12">
        <v>-3129150.5800000019</v>
      </c>
      <c r="K65" s="12">
        <v>-3451893.3499999736</v>
      </c>
      <c r="L65" s="12">
        <v>-3901691.1799999382</v>
      </c>
      <c r="DU65" s="14" t="s">
        <v>2</v>
      </c>
      <c r="DV65" s="15" t="s">
        <v>1</v>
      </c>
      <c r="DW65" s="15" t="s">
        <v>1</v>
      </c>
      <c r="DX65" s="15" t="s">
        <v>1</v>
      </c>
    </row>
    <row r="66" spans="2:128" s="12" customFormat="1" hidden="1" x14ac:dyDescent="0.25">
      <c r="B66" s="16" t="s">
        <v>47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6" t="s">
        <v>63</v>
      </c>
      <c r="DU66" s="14" t="s">
        <v>2</v>
      </c>
      <c r="DV66" s="15" t="s">
        <v>1</v>
      </c>
      <c r="DW66" s="15" t="s">
        <v>1</v>
      </c>
      <c r="DX66" s="15" t="s">
        <v>1</v>
      </c>
    </row>
    <row r="67" spans="2:128" s="12" customFormat="1" hidden="1" x14ac:dyDescent="0.25">
      <c r="B67" s="16" t="s">
        <v>49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6" t="s">
        <v>64</v>
      </c>
      <c r="DU67" s="14" t="s">
        <v>2</v>
      </c>
      <c r="DV67" s="15" t="s">
        <v>1</v>
      </c>
      <c r="DW67" s="15" t="s">
        <v>1</v>
      </c>
      <c r="DX67" s="15" t="s">
        <v>1</v>
      </c>
    </row>
    <row r="68" spans="2:128" s="12" customFormat="1" hidden="1" x14ac:dyDescent="0.25">
      <c r="B68" s="16" t="s">
        <v>50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6" t="s">
        <v>64</v>
      </c>
      <c r="DU68" s="14" t="s">
        <v>2</v>
      </c>
      <c r="DV68" s="15" t="s">
        <v>1</v>
      </c>
      <c r="DW68" s="15" t="s">
        <v>1</v>
      </c>
      <c r="DX68" s="15" t="s">
        <v>1</v>
      </c>
    </row>
    <row r="69" spans="2:128" s="12" customFormat="1" hidden="1" x14ac:dyDescent="0.25">
      <c r="B69" s="16" t="s">
        <v>51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6" t="s">
        <v>64</v>
      </c>
      <c r="DU69" s="14" t="s">
        <v>2</v>
      </c>
      <c r="DV69" s="15" t="s">
        <v>1</v>
      </c>
      <c r="DW69" s="15" t="s">
        <v>1</v>
      </c>
      <c r="DX69" s="15" t="s">
        <v>1</v>
      </c>
    </row>
    <row r="70" spans="2:128" s="12" customFormat="1" hidden="1" x14ac:dyDescent="0.25">
      <c r="B70" s="16" t="s">
        <v>53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6"/>
      <c r="DU70" s="14" t="s">
        <v>2</v>
      </c>
      <c r="DV70" s="15" t="s">
        <v>1</v>
      </c>
      <c r="DW70" s="15" t="s">
        <v>1</v>
      </c>
      <c r="DX70" s="15" t="s">
        <v>1</v>
      </c>
    </row>
    <row r="71" spans="2:128" s="12" customFormat="1" hidden="1" x14ac:dyDescent="0.25">
      <c r="B71" s="16" t="s">
        <v>54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6" t="s">
        <v>64</v>
      </c>
      <c r="DU71" s="14" t="s">
        <v>2</v>
      </c>
      <c r="DV71" s="15" t="s">
        <v>1</v>
      </c>
      <c r="DW71" s="15" t="s">
        <v>1</v>
      </c>
      <c r="DX71" s="15" t="s">
        <v>1</v>
      </c>
    </row>
    <row r="72" spans="2:128" s="12" customFormat="1" hidden="1" x14ac:dyDescent="0.25">
      <c r="B72" s="16" t="s">
        <v>65</v>
      </c>
      <c r="C72" s="12">
        <v>-19800000</v>
      </c>
      <c r="D72" s="12">
        <v>-19797274</v>
      </c>
      <c r="E72" s="12">
        <v>-19794548</v>
      </c>
      <c r="F72" s="12">
        <v>-19794548</v>
      </c>
      <c r="G72" s="12">
        <v>-19794548</v>
      </c>
      <c r="H72" s="12">
        <v>-19794548</v>
      </c>
      <c r="I72" s="12">
        <v>-19794548</v>
      </c>
      <c r="J72" s="12">
        <v>-19794548</v>
      </c>
      <c r="K72" s="12">
        <v>-19794548</v>
      </c>
      <c r="L72" s="12">
        <v>-19794548</v>
      </c>
      <c r="M72" s="16" t="s">
        <v>64</v>
      </c>
      <c r="DU72" s="14" t="s">
        <v>2</v>
      </c>
      <c r="DV72" s="15" t="s">
        <v>1</v>
      </c>
      <c r="DW72" s="15" t="s">
        <v>1</v>
      </c>
      <c r="DX72" s="15" t="s">
        <v>1</v>
      </c>
    </row>
    <row r="73" spans="2:128" s="12" customFormat="1" hidden="1" x14ac:dyDescent="0.25">
      <c r="B73" s="16" t="s">
        <v>57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6" t="s">
        <v>64</v>
      </c>
      <c r="DU73" s="14" t="s">
        <v>2</v>
      </c>
      <c r="DV73" s="15" t="s">
        <v>1</v>
      </c>
      <c r="DW73" s="15" t="s">
        <v>1</v>
      </c>
      <c r="DX73" s="15" t="s">
        <v>1</v>
      </c>
    </row>
    <row r="74" spans="2:128" s="12" customFormat="1" hidden="1" x14ac:dyDescent="0.25">
      <c r="B74" s="16" t="s">
        <v>56</v>
      </c>
      <c r="C74" s="12">
        <v>-1155007.44</v>
      </c>
      <c r="D74" s="12">
        <v>-1044301.48</v>
      </c>
      <c r="E74" s="12">
        <v>-921361.74</v>
      </c>
      <c r="F74" s="12">
        <v>-819536.14</v>
      </c>
      <c r="G74" s="12">
        <v>-720980.86</v>
      </c>
      <c r="H74" s="12">
        <v>-613232.4</v>
      </c>
      <c r="I74" s="12">
        <v>-502701.72</v>
      </c>
      <c r="J74" s="12">
        <v>-402046.91</v>
      </c>
      <c r="K74" s="12">
        <v>-302397.33</v>
      </c>
      <c r="L74" s="12">
        <v>-195651.54</v>
      </c>
      <c r="M74" s="16" t="s">
        <v>64</v>
      </c>
      <c r="DU74" s="14" t="s">
        <v>2</v>
      </c>
      <c r="DV74" s="15" t="s">
        <v>1</v>
      </c>
      <c r="DW74" s="15" t="s">
        <v>1</v>
      </c>
      <c r="DX74" s="15" t="s">
        <v>1</v>
      </c>
    </row>
    <row r="75" spans="2:128" s="12" customFormat="1" hidden="1" x14ac:dyDescent="0.25">
      <c r="B75" s="16" t="s">
        <v>66</v>
      </c>
      <c r="C75" s="39">
        <v>-23630613.140000004</v>
      </c>
      <c r="D75" s="39">
        <v>-25671735.060000021</v>
      </c>
      <c r="E75" s="39">
        <v>-25518682.900000002</v>
      </c>
      <c r="F75" s="39">
        <v>-24540363.479999986</v>
      </c>
      <c r="G75" s="39">
        <v>-23158449.679999981</v>
      </c>
      <c r="H75" s="39">
        <v>-23104306.399999984</v>
      </c>
      <c r="I75" s="39">
        <v>-22997340.469999973</v>
      </c>
      <c r="J75" s="39">
        <v>-23325745.490000002</v>
      </c>
      <c r="K75" s="39">
        <v>-23548838.67999997</v>
      </c>
      <c r="L75" s="39">
        <v>-23891890.719999939</v>
      </c>
      <c r="DU75" s="14" t="s">
        <v>2</v>
      </c>
      <c r="DV75" s="15" t="s">
        <v>1</v>
      </c>
      <c r="DW75" s="15" t="s">
        <v>1</v>
      </c>
      <c r="DX75" s="15" t="s">
        <v>1</v>
      </c>
    </row>
    <row r="76" spans="2:128" s="12" customFormat="1" hidden="1" x14ac:dyDescent="0.25">
      <c r="DU76" s="14" t="s">
        <v>2</v>
      </c>
      <c r="DV76" s="15" t="s">
        <v>1</v>
      </c>
      <c r="DW76" s="15" t="s">
        <v>1</v>
      </c>
      <c r="DX76" s="15" t="s">
        <v>1</v>
      </c>
    </row>
    <row r="77" spans="2:128" s="12" customFormat="1" hidden="1" x14ac:dyDescent="0.25">
      <c r="DU77" s="14" t="s">
        <v>2</v>
      </c>
      <c r="DV77" s="15" t="s">
        <v>1</v>
      </c>
      <c r="DW77" s="15" t="s">
        <v>1</v>
      </c>
      <c r="DX77" s="15" t="s">
        <v>1</v>
      </c>
    </row>
    <row r="78" spans="2:128" s="12" customFormat="1" hidden="1" x14ac:dyDescent="0.25">
      <c r="DU78" s="14" t="s">
        <v>2</v>
      </c>
      <c r="DV78" s="15" t="s">
        <v>1</v>
      </c>
      <c r="DW78" s="15" t="s">
        <v>1</v>
      </c>
      <c r="DX78" s="15" t="s">
        <v>1</v>
      </c>
    </row>
    <row r="79" spans="2:128" s="12" customFormat="1" hidden="1" x14ac:dyDescent="0.25">
      <c r="DU79" s="14" t="s">
        <v>2</v>
      </c>
      <c r="DV79" s="15" t="s">
        <v>1</v>
      </c>
      <c r="DW79" s="15" t="s">
        <v>1</v>
      </c>
      <c r="DX79" s="15" t="s">
        <v>1</v>
      </c>
    </row>
    <row r="80" spans="2:128" s="12" customFormat="1" hidden="1" x14ac:dyDescent="0.25">
      <c r="DU80" s="14" t="s">
        <v>2</v>
      </c>
      <c r="DV80" s="15" t="s">
        <v>1</v>
      </c>
      <c r="DW80" s="15" t="s">
        <v>1</v>
      </c>
      <c r="DX80" s="15" t="s">
        <v>1</v>
      </c>
    </row>
    <row r="81" spans="2:128" s="12" customFormat="1" hidden="1" x14ac:dyDescent="0.25">
      <c r="DU81" s="14" t="s">
        <v>2</v>
      </c>
      <c r="DV81" s="15" t="s">
        <v>1</v>
      </c>
      <c r="DW81" s="15" t="s">
        <v>1</v>
      </c>
      <c r="DX81" s="15" t="s">
        <v>1</v>
      </c>
    </row>
    <row r="82" spans="2:128" s="12" customFormat="1" hidden="1" x14ac:dyDescent="0.25">
      <c r="DU82" s="14" t="s">
        <v>2</v>
      </c>
      <c r="DV82" s="15" t="s">
        <v>1</v>
      </c>
      <c r="DW82" s="15" t="s">
        <v>1</v>
      </c>
      <c r="DX82" s="15" t="s">
        <v>1</v>
      </c>
    </row>
    <row r="83" spans="2:128" hidden="1" x14ac:dyDescent="0.25">
      <c r="B83" s="43" t="s">
        <v>67</v>
      </c>
      <c r="C83" s="44">
        <v>0.06</v>
      </c>
      <c r="D83" s="44">
        <v>0.06</v>
      </c>
      <c r="E83" s="44">
        <v>0.06</v>
      </c>
      <c r="F83" s="44">
        <v>0.06</v>
      </c>
      <c r="G83" s="44">
        <v>0.06</v>
      </c>
      <c r="H83" s="44">
        <v>0.06</v>
      </c>
      <c r="I83" s="44">
        <v>0.06</v>
      </c>
      <c r="J83" s="44">
        <v>0.06</v>
      </c>
      <c r="K83" s="44">
        <v>0.06</v>
      </c>
      <c r="L83" s="44">
        <v>0.06</v>
      </c>
      <c r="AB83" s="44">
        <f>AVERAGE(C83:L83)</f>
        <v>6.0000000000000012E-2</v>
      </c>
      <c r="AC83" s="44">
        <f>AB83</f>
        <v>6.0000000000000012E-2</v>
      </c>
      <c r="AD83" s="44">
        <f t="shared" ref="AD83:AK84" si="26">AC83</f>
        <v>6.0000000000000012E-2</v>
      </c>
      <c r="AE83" s="44">
        <f t="shared" si="26"/>
        <v>6.0000000000000012E-2</v>
      </c>
      <c r="AF83" s="44">
        <f t="shared" si="26"/>
        <v>6.0000000000000012E-2</v>
      </c>
      <c r="AG83" s="44">
        <f t="shared" si="26"/>
        <v>6.0000000000000012E-2</v>
      </c>
      <c r="AH83" s="44">
        <f t="shared" si="26"/>
        <v>6.0000000000000012E-2</v>
      </c>
      <c r="AI83" s="44">
        <f t="shared" si="26"/>
        <v>6.0000000000000012E-2</v>
      </c>
      <c r="AJ83" s="44">
        <f t="shared" si="26"/>
        <v>6.0000000000000012E-2</v>
      </c>
      <c r="AK83" s="44">
        <f t="shared" si="26"/>
        <v>6.0000000000000012E-2</v>
      </c>
      <c r="AL83" s="43" t="s">
        <v>68</v>
      </c>
      <c r="DU83" s="1" t="s">
        <v>2</v>
      </c>
      <c r="DV83" s="15" t="s">
        <v>1</v>
      </c>
      <c r="DW83" s="15" t="s">
        <v>1</v>
      </c>
      <c r="DX83" s="15" t="s">
        <v>1</v>
      </c>
    </row>
    <row r="84" spans="2:128" hidden="1" x14ac:dyDescent="0.25">
      <c r="B84" s="43" t="s">
        <v>69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AB84" s="44">
        <f>AVERAGE(C84:L84)</f>
        <v>0</v>
      </c>
      <c r="AC84" s="44">
        <f>AB84</f>
        <v>0</v>
      </c>
      <c r="AD84" s="44">
        <f t="shared" si="26"/>
        <v>0</v>
      </c>
      <c r="AE84" s="44">
        <f t="shared" si="26"/>
        <v>0</v>
      </c>
      <c r="AF84" s="44">
        <f t="shared" si="26"/>
        <v>0</v>
      </c>
      <c r="AG84" s="44">
        <f t="shared" si="26"/>
        <v>0</v>
      </c>
      <c r="AH84" s="44">
        <f t="shared" si="26"/>
        <v>0</v>
      </c>
      <c r="AI84" s="44">
        <f t="shared" si="26"/>
        <v>0</v>
      </c>
      <c r="AJ84" s="44">
        <f t="shared" si="26"/>
        <v>0</v>
      </c>
      <c r="AK84" s="44">
        <f t="shared" si="26"/>
        <v>0</v>
      </c>
      <c r="AL84" s="43" t="s">
        <v>68</v>
      </c>
      <c r="DU84" s="1" t="s">
        <v>2</v>
      </c>
      <c r="DV84" s="15" t="s">
        <v>1</v>
      </c>
      <c r="DW84" s="15" t="s">
        <v>1</v>
      </c>
      <c r="DX84" s="15" t="s">
        <v>1</v>
      </c>
    </row>
    <row r="85" spans="2:128" hidden="1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  <c r="DU85" s="1" t="s">
        <v>2</v>
      </c>
      <c r="DV85" s="15" t="s">
        <v>1</v>
      </c>
      <c r="DW85" s="15" t="s">
        <v>1</v>
      </c>
      <c r="DX85" s="15" t="s">
        <v>1</v>
      </c>
    </row>
    <row r="86" spans="2:128" hidden="1" x14ac:dyDescent="0.25">
      <c r="B86" s="45" t="s">
        <v>70</v>
      </c>
      <c r="C86" s="46" t="s">
        <v>121</v>
      </c>
      <c r="D86" s="46" t="s">
        <v>121</v>
      </c>
      <c r="E86" s="46" t="s">
        <v>121</v>
      </c>
      <c r="F86" s="46" t="s">
        <v>121</v>
      </c>
      <c r="G86" s="46" t="s">
        <v>121</v>
      </c>
      <c r="H86" s="46" t="s">
        <v>121</v>
      </c>
      <c r="I86" s="46" t="s">
        <v>121</v>
      </c>
      <c r="J86" s="46" t="s">
        <v>121</v>
      </c>
      <c r="K86" s="46" t="s">
        <v>121</v>
      </c>
      <c r="L86" s="46" t="s">
        <v>121</v>
      </c>
      <c r="DU86" s="1" t="s">
        <v>2</v>
      </c>
      <c r="DV86" s="15" t="s">
        <v>1</v>
      </c>
      <c r="DW86" s="15" t="s">
        <v>1</v>
      </c>
      <c r="DX86" s="15" t="s">
        <v>1</v>
      </c>
    </row>
    <row r="87" spans="2:128" hidden="1" x14ac:dyDescent="0.25">
      <c r="B87" s="45" t="s">
        <v>71</v>
      </c>
      <c r="C87" s="46" t="s">
        <v>121</v>
      </c>
      <c r="D87" s="46" t="s">
        <v>121</v>
      </c>
      <c r="E87" s="46" t="s">
        <v>121</v>
      </c>
      <c r="F87" s="46" t="s">
        <v>121</v>
      </c>
      <c r="G87" s="46" t="s">
        <v>121</v>
      </c>
      <c r="H87" s="46" t="s">
        <v>121</v>
      </c>
      <c r="I87" s="46" t="s">
        <v>121</v>
      </c>
      <c r="J87" s="46" t="s">
        <v>121</v>
      </c>
      <c r="K87" s="46" t="s">
        <v>121</v>
      </c>
      <c r="L87" s="46" t="s">
        <v>121</v>
      </c>
      <c r="DU87" s="1" t="s">
        <v>2</v>
      </c>
      <c r="DV87" s="15" t="s">
        <v>1</v>
      </c>
      <c r="DW87" s="15" t="s">
        <v>1</v>
      </c>
      <c r="DX87" s="15" t="s">
        <v>1</v>
      </c>
    </row>
    <row r="88" spans="2:128" hidden="1" x14ac:dyDescent="0.25">
      <c r="B88" s="45" t="s">
        <v>72</v>
      </c>
      <c r="C88" s="46" t="s">
        <v>121</v>
      </c>
      <c r="D88" s="46" t="s">
        <v>121</v>
      </c>
      <c r="E88" s="46" t="s">
        <v>121</v>
      </c>
      <c r="F88" s="46" t="s">
        <v>121</v>
      </c>
      <c r="G88" s="46" t="s">
        <v>121</v>
      </c>
      <c r="H88" s="46" t="s">
        <v>121</v>
      </c>
      <c r="I88" s="46" t="s">
        <v>121</v>
      </c>
      <c r="J88" s="46" t="s">
        <v>121</v>
      </c>
      <c r="K88" s="46" t="s">
        <v>121</v>
      </c>
      <c r="L88" s="46" t="s">
        <v>121</v>
      </c>
      <c r="DU88" s="1" t="s">
        <v>2</v>
      </c>
      <c r="DV88" s="15" t="s">
        <v>1</v>
      </c>
      <c r="DW88" s="15" t="s">
        <v>1</v>
      </c>
      <c r="DX88" s="15" t="s">
        <v>1</v>
      </c>
    </row>
    <row r="89" spans="2:128" s="12" customFormat="1" hidden="1" x14ac:dyDescent="0.25">
      <c r="DU89" s="14" t="s">
        <v>2</v>
      </c>
      <c r="DV89" s="15" t="s">
        <v>1</v>
      </c>
      <c r="DW89" s="15" t="s">
        <v>1</v>
      </c>
      <c r="DX89" s="15" t="s">
        <v>1</v>
      </c>
    </row>
    <row r="90" spans="2:128" s="12" customFormat="1" hidden="1" x14ac:dyDescent="0.25">
      <c r="DU90" s="14" t="s">
        <v>2</v>
      </c>
      <c r="DV90" s="15" t="s">
        <v>1</v>
      </c>
      <c r="DW90" s="15" t="s">
        <v>1</v>
      </c>
      <c r="DX90" s="15" t="s">
        <v>1</v>
      </c>
    </row>
    <row r="91" spans="2:128" s="12" customFormat="1" hidden="1" x14ac:dyDescent="0.25">
      <c r="DU91" s="14" t="s">
        <v>2</v>
      </c>
      <c r="DV91" s="15" t="s">
        <v>1</v>
      </c>
      <c r="DW91" s="15" t="s">
        <v>1</v>
      </c>
      <c r="DX91" s="15" t="s">
        <v>1</v>
      </c>
    </row>
    <row r="92" spans="2:128" s="12" customFormat="1" hidden="1" x14ac:dyDescent="0.25">
      <c r="DU92" s="14" t="s">
        <v>2</v>
      </c>
      <c r="DV92" s="15" t="s">
        <v>1</v>
      </c>
      <c r="DW92" s="15" t="s">
        <v>1</v>
      </c>
      <c r="DX92" s="15" t="s">
        <v>1</v>
      </c>
    </row>
    <row r="93" spans="2:128" s="12" customFormat="1" hidden="1" x14ac:dyDescent="0.25">
      <c r="B93" s="12" t="s">
        <v>21</v>
      </c>
      <c r="C93" s="12">
        <v>46081150.609999999</v>
      </c>
      <c r="D93" s="12">
        <v>47634900.729999997</v>
      </c>
      <c r="E93" s="12">
        <v>50260130.629999995</v>
      </c>
      <c r="F93" s="12">
        <v>53419700.420000002</v>
      </c>
      <c r="G93" s="12">
        <v>56818572.140000001</v>
      </c>
      <c r="H93" s="12">
        <v>58885563.809999987</v>
      </c>
      <c r="I93" s="12">
        <v>61257522.630000018</v>
      </c>
      <c r="J93" s="12">
        <v>63241668.070000015</v>
      </c>
      <c r="K93" s="12">
        <v>65581798.56000001</v>
      </c>
      <c r="L93" s="12">
        <v>67929434.99000001</v>
      </c>
      <c r="DU93" s="14" t="s">
        <v>2</v>
      </c>
      <c r="DV93" s="15" t="s">
        <v>1</v>
      </c>
      <c r="DW93" s="15" t="s">
        <v>1</v>
      </c>
      <c r="DX93" s="15" t="s">
        <v>1</v>
      </c>
    </row>
    <row r="94" spans="2:128" s="12" customFormat="1" hidden="1" x14ac:dyDescent="0.25">
      <c r="B94" s="16" t="s">
        <v>44</v>
      </c>
      <c r="DU94" s="14" t="s">
        <v>2</v>
      </c>
      <c r="DV94" s="15" t="s">
        <v>1</v>
      </c>
      <c r="DW94" s="15" t="s">
        <v>1</v>
      </c>
      <c r="DX94" s="15" t="s">
        <v>1</v>
      </c>
    </row>
    <row r="95" spans="2:128" s="12" customFormat="1" hidden="1" x14ac:dyDescent="0.25">
      <c r="B95" s="16" t="s">
        <v>52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DU95" s="14" t="s">
        <v>2</v>
      </c>
      <c r="DV95" s="15" t="s">
        <v>1</v>
      </c>
      <c r="DW95" s="15" t="s">
        <v>1</v>
      </c>
      <c r="DX95" s="15" t="s">
        <v>1</v>
      </c>
    </row>
    <row r="96" spans="2:128" s="12" customFormat="1" hidden="1" x14ac:dyDescent="0.25">
      <c r="B96" s="16" t="s">
        <v>47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DU96" s="14" t="s">
        <v>2</v>
      </c>
      <c r="DV96" s="15" t="s">
        <v>1</v>
      </c>
      <c r="DW96" s="15" t="s">
        <v>1</v>
      </c>
      <c r="DX96" s="15" t="s">
        <v>1</v>
      </c>
    </row>
    <row r="97" spans="2:128" s="12" customFormat="1" hidden="1" x14ac:dyDescent="0.25">
      <c r="B97" s="16" t="s">
        <v>48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DU97" s="14" t="s">
        <v>2</v>
      </c>
      <c r="DV97" s="15" t="s">
        <v>1</v>
      </c>
      <c r="DW97" s="15" t="s">
        <v>1</v>
      </c>
      <c r="DX97" s="15" t="s">
        <v>1</v>
      </c>
    </row>
    <row r="98" spans="2:128" s="12" customFormat="1" hidden="1" x14ac:dyDescent="0.25">
      <c r="B98" s="16" t="s">
        <v>49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DU98" s="14" t="s">
        <v>2</v>
      </c>
      <c r="DV98" s="15" t="s">
        <v>1</v>
      </c>
      <c r="DW98" s="15" t="s">
        <v>1</v>
      </c>
      <c r="DX98" s="15" t="s">
        <v>1</v>
      </c>
    </row>
    <row r="99" spans="2:128" s="12" customFormat="1" hidden="1" x14ac:dyDescent="0.25">
      <c r="B99" s="16" t="s">
        <v>50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DU99" s="14" t="s">
        <v>2</v>
      </c>
      <c r="DV99" s="15" t="s">
        <v>1</v>
      </c>
      <c r="DW99" s="15" t="s">
        <v>1</v>
      </c>
      <c r="DX99" s="15" t="s">
        <v>1</v>
      </c>
    </row>
    <row r="100" spans="2:128" s="12" customFormat="1" hidden="1" x14ac:dyDescent="0.25">
      <c r="B100" s="16" t="s">
        <v>51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DU100" s="14" t="s">
        <v>2</v>
      </c>
      <c r="DV100" s="15" t="s">
        <v>1</v>
      </c>
      <c r="DW100" s="15" t="s">
        <v>1</v>
      </c>
      <c r="DX100" s="15" t="s">
        <v>1</v>
      </c>
    </row>
    <row r="101" spans="2:128" s="12" customFormat="1" hidden="1" x14ac:dyDescent="0.25">
      <c r="B101" s="16" t="s">
        <v>73</v>
      </c>
      <c r="C101" s="12">
        <v>11047785.91</v>
      </c>
      <c r="D101" s="12">
        <v>6000779.3800000008</v>
      </c>
      <c r="E101" s="12">
        <v>470736.33000000007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DU101" s="14" t="s">
        <v>2</v>
      </c>
      <c r="DV101" s="15" t="s">
        <v>1</v>
      </c>
      <c r="DW101" s="15" t="s">
        <v>1</v>
      </c>
      <c r="DX101" s="15" t="s">
        <v>1</v>
      </c>
    </row>
    <row r="102" spans="2:128" s="12" customFormat="1" hidden="1" x14ac:dyDescent="0.25">
      <c r="B102" s="16" t="s">
        <v>74</v>
      </c>
      <c r="C102" s="32">
        <v>57128936.519999996</v>
      </c>
      <c r="D102" s="32">
        <v>53635680.109999999</v>
      </c>
      <c r="E102" s="32">
        <v>50730866.959999993</v>
      </c>
      <c r="F102" s="32">
        <v>53419700.420000002</v>
      </c>
      <c r="G102" s="32">
        <v>56818572.140000001</v>
      </c>
      <c r="H102" s="32">
        <v>58885563.809999987</v>
      </c>
      <c r="I102" s="32">
        <v>61257522.630000018</v>
      </c>
      <c r="J102" s="32">
        <v>63241668.070000015</v>
      </c>
      <c r="K102" s="32">
        <v>65581798.56000001</v>
      </c>
      <c r="L102" s="32">
        <v>67929434.99000001</v>
      </c>
      <c r="DU102" s="14" t="s">
        <v>2</v>
      </c>
      <c r="DV102" s="15" t="s">
        <v>1</v>
      </c>
      <c r="DW102" s="15" t="s">
        <v>1</v>
      </c>
      <c r="DX102" s="15" t="s">
        <v>1</v>
      </c>
    </row>
    <row r="103" spans="2:128" s="12" customFormat="1" hidden="1" x14ac:dyDescent="0.25">
      <c r="B103" s="16" t="s">
        <v>75</v>
      </c>
      <c r="C103" s="12">
        <v>42493450.609999999</v>
      </c>
      <c r="D103" s="12">
        <v>45062900.729999997</v>
      </c>
      <c r="E103" s="12">
        <v>47688130.630000003</v>
      </c>
      <c r="F103" s="12">
        <v>50847700.420000002</v>
      </c>
      <c r="G103" s="12">
        <v>54246572.139999993</v>
      </c>
      <c r="H103" s="12">
        <v>56313563.810000002</v>
      </c>
      <c r="I103" s="12">
        <v>58685522.63000001</v>
      </c>
      <c r="J103" s="12">
        <v>60669668.070000008</v>
      </c>
      <c r="K103" s="12">
        <v>63009798.56000001</v>
      </c>
      <c r="L103" s="12">
        <v>65357434.990000002</v>
      </c>
      <c r="DU103" s="14" t="s">
        <v>2</v>
      </c>
      <c r="DV103" s="15" t="s">
        <v>1</v>
      </c>
      <c r="DW103" s="15" t="s">
        <v>1</v>
      </c>
      <c r="DX103" s="15" t="s">
        <v>1</v>
      </c>
    </row>
    <row r="104" spans="2:128" s="12" customFormat="1" hidden="1" x14ac:dyDescent="0.25">
      <c r="B104" s="16" t="s">
        <v>73</v>
      </c>
      <c r="C104" s="12">
        <v>4505479</v>
      </c>
      <c r="D104" s="12">
        <v>2512700</v>
      </c>
      <c r="E104" s="12">
        <v>1272000</v>
      </c>
      <c r="F104" s="12">
        <v>1272000</v>
      </c>
      <c r="G104" s="12">
        <v>1272000</v>
      </c>
      <c r="H104" s="12">
        <v>1272000</v>
      </c>
      <c r="I104" s="12">
        <v>1272000</v>
      </c>
      <c r="J104" s="12">
        <v>1272000</v>
      </c>
      <c r="K104" s="12">
        <v>1272000</v>
      </c>
      <c r="L104" s="12">
        <v>1272000</v>
      </c>
      <c r="DU104" s="14" t="s">
        <v>2</v>
      </c>
      <c r="DV104" s="15" t="s">
        <v>1</v>
      </c>
      <c r="DW104" s="15" t="s">
        <v>1</v>
      </c>
      <c r="DX104" s="15" t="s">
        <v>1</v>
      </c>
    </row>
    <row r="105" spans="2:128" s="12" customFormat="1" hidden="1" x14ac:dyDescent="0.25">
      <c r="B105" s="16" t="s">
        <v>62</v>
      </c>
      <c r="C105" s="39">
        <v>10130006.91</v>
      </c>
      <c r="D105" s="39">
        <v>6060079.3799999999</v>
      </c>
      <c r="E105" s="39">
        <v>1770736.33</v>
      </c>
      <c r="F105" s="39">
        <v>1300000</v>
      </c>
      <c r="G105" s="39">
        <v>1300000</v>
      </c>
      <c r="H105" s="39">
        <v>1300000</v>
      </c>
      <c r="I105" s="39">
        <v>1300000</v>
      </c>
      <c r="J105" s="39">
        <v>1300000</v>
      </c>
      <c r="K105" s="39">
        <v>1300000</v>
      </c>
      <c r="L105" s="39">
        <v>1300000</v>
      </c>
      <c r="DU105" s="14" t="s">
        <v>2</v>
      </c>
      <c r="DV105" s="15" t="s">
        <v>1</v>
      </c>
      <c r="DW105" s="15" t="s">
        <v>1</v>
      </c>
      <c r="DX105" s="15" t="s">
        <v>1</v>
      </c>
    </row>
    <row r="106" spans="2:128" s="12" customFormat="1" hidden="1" x14ac:dyDescent="0.25">
      <c r="DU106" s="14" t="s">
        <v>2</v>
      </c>
      <c r="DV106" s="15" t="s">
        <v>1</v>
      </c>
      <c r="DW106" s="15" t="s">
        <v>1</v>
      </c>
      <c r="DX106" s="15" t="s">
        <v>1</v>
      </c>
    </row>
    <row r="107" spans="2:128" s="12" customFormat="1" hidden="1" x14ac:dyDescent="0.25">
      <c r="DU107" s="14" t="s">
        <v>2</v>
      </c>
      <c r="DV107" s="15" t="s">
        <v>1</v>
      </c>
      <c r="DW107" s="15" t="s">
        <v>1</v>
      </c>
      <c r="DX107" s="15" t="s">
        <v>1</v>
      </c>
    </row>
    <row r="108" spans="2:128" s="12" customFormat="1" hidden="1" x14ac:dyDescent="0.25">
      <c r="DU108" s="14" t="s">
        <v>2</v>
      </c>
      <c r="DV108" s="15" t="s">
        <v>1</v>
      </c>
      <c r="DW108" s="15" t="s">
        <v>1</v>
      </c>
      <c r="DX108" s="15" t="s">
        <v>1</v>
      </c>
    </row>
    <row r="109" spans="2:128" s="12" customFormat="1" hidden="1" x14ac:dyDescent="0.25">
      <c r="B109" s="12" t="s">
        <v>35</v>
      </c>
      <c r="C109" s="12">
        <v>50246249.660000004</v>
      </c>
      <c r="D109" s="12">
        <v>50901141.170000017</v>
      </c>
      <c r="E109" s="12">
        <v>53602001.859999999</v>
      </c>
      <c r="F109" s="12">
        <v>55133114.839999989</v>
      </c>
      <c r="G109" s="12">
        <v>56933307.049999982</v>
      </c>
      <c r="H109" s="12">
        <v>58882072.56999997</v>
      </c>
      <c r="I109" s="12">
        <v>61095512.649999991</v>
      </c>
      <c r="J109" s="12">
        <v>63078198.240000017</v>
      </c>
      <c r="K109" s="12">
        <v>65375976.289999984</v>
      </c>
      <c r="L109" s="12">
        <v>67849946.429999948</v>
      </c>
      <c r="DU109" s="14" t="s">
        <v>2</v>
      </c>
      <c r="DV109" s="15" t="s">
        <v>1</v>
      </c>
      <c r="DW109" s="15" t="s">
        <v>1</v>
      </c>
      <c r="DX109" s="15" t="s">
        <v>1</v>
      </c>
    </row>
    <row r="110" spans="2:128" s="12" customFormat="1" hidden="1" x14ac:dyDescent="0.25">
      <c r="B110" s="16" t="s">
        <v>45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DU110" s="14" t="s">
        <v>2</v>
      </c>
      <c r="DV110" s="15" t="s">
        <v>1</v>
      </c>
      <c r="DW110" s="15" t="s">
        <v>1</v>
      </c>
      <c r="DX110" s="15" t="s">
        <v>1</v>
      </c>
    </row>
    <row r="111" spans="2:128" s="12" customFormat="1" hidden="1" x14ac:dyDescent="0.25">
      <c r="B111" s="16" t="s">
        <v>54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DU111" s="14" t="s">
        <v>2</v>
      </c>
      <c r="DV111" s="15" t="s">
        <v>1</v>
      </c>
      <c r="DW111" s="15" t="s">
        <v>1</v>
      </c>
      <c r="DX111" s="15" t="s">
        <v>1</v>
      </c>
    </row>
    <row r="112" spans="2:128" s="12" customFormat="1" hidden="1" x14ac:dyDescent="0.25">
      <c r="B112" s="16" t="s">
        <v>55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DU112" s="14" t="s">
        <v>2</v>
      </c>
      <c r="DV112" s="15" t="s">
        <v>1</v>
      </c>
      <c r="DW112" s="15" t="s">
        <v>1</v>
      </c>
      <c r="DX112" s="15" t="s">
        <v>1</v>
      </c>
    </row>
    <row r="113" spans="2:128" s="12" customFormat="1" hidden="1" x14ac:dyDescent="0.25">
      <c r="B113" s="16" t="s">
        <v>53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DU113" s="14" t="s">
        <v>2</v>
      </c>
      <c r="DV113" s="15" t="s">
        <v>1</v>
      </c>
      <c r="DW113" s="15" t="s">
        <v>1</v>
      </c>
      <c r="DX113" s="15" t="s">
        <v>1</v>
      </c>
    </row>
    <row r="114" spans="2:128" s="12" customFormat="1" hidden="1" x14ac:dyDescent="0.25">
      <c r="B114" s="16" t="s">
        <v>56</v>
      </c>
      <c r="C114" s="12">
        <v>-1155007.44</v>
      </c>
      <c r="D114" s="12">
        <v>-1044301.48</v>
      </c>
      <c r="E114" s="12">
        <v>-921361.74</v>
      </c>
      <c r="F114" s="12">
        <v>-819536.14</v>
      </c>
      <c r="G114" s="12">
        <v>-720980.86</v>
      </c>
      <c r="H114" s="12">
        <v>-613232.4</v>
      </c>
      <c r="I114" s="12">
        <v>-502701.72</v>
      </c>
      <c r="J114" s="12">
        <v>-402046.91</v>
      </c>
      <c r="K114" s="12">
        <v>-302397.33</v>
      </c>
      <c r="L114" s="12">
        <v>-195651.54</v>
      </c>
      <c r="DU114" s="14" t="s">
        <v>2</v>
      </c>
      <c r="DV114" s="15" t="s">
        <v>1</v>
      </c>
      <c r="DW114" s="15" t="s">
        <v>1</v>
      </c>
      <c r="DX114" s="15" t="s">
        <v>1</v>
      </c>
    </row>
    <row r="115" spans="2:128" s="12" customFormat="1" hidden="1" x14ac:dyDescent="0.25">
      <c r="B115" s="16" t="s">
        <v>57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DU115" s="14" t="s">
        <v>2</v>
      </c>
      <c r="DV115" s="15" t="s">
        <v>1</v>
      </c>
      <c r="DW115" s="15" t="s">
        <v>1</v>
      </c>
      <c r="DX115" s="15" t="s">
        <v>1</v>
      </c>
    </row>
    <row r="116" spans="2:128" s="12" customFormat="1" hidden="1" x14ac:dyDescent="0.25">
      <c r="B116" s="16" t="s">
        <v>58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DU116" s="14" t="s">
        <v>2</v>
      </c>
      <c r="DV116" s="15" t="s">
        <v>1</v>
      </c>
      <c r="DW116" s="15" t="s">
        <v>1</v>
      </c>
      <c r="DX116" s="15" t="s">
        <v>1</v>
      </c>
    </row>
    <row r="117" spans="2:128" s="12" customFormat="1" hidden="1" x14ac:dyDescent="0.25">
      <c r="B117" s="16" t="s">
        <v>59</v>
      </c>
      <c r="C117" s="12">
        <v>10713300</v>
      </c>
      <c r="D117" s="12">
        <v>8609000</v>
      </c>
      <c r="E117" s="12">
        <v>2853000</v>
      </c>
      <c r="F117" s="12">
        <v>2604000</v>
      </c>
      <c r="G117" s="12">
        <v>2648000</v>
      </c>
      <c r="H117" s="12">
        <v>2738000</v>
      </c>
      <c r="I117" s="12">
        <v>2919000</v>
      </c>
      <c r="J117" s="12">
        <v>2942000</v>
      </c>
      <c r="K117" s="12">
        <v>2964000</v>
      </c>
      <c r="L117" s="12">
        <v>3280000</v>
      </c>
      <c r="DU117" s="14" t="s">
        <v>2</v>
      </c>
      <c r="DV117" s="15" t="s">
        <v>1</v>
      </c>
      <c r="DW117" s="15" t="s">
        <v>1</v>
      </c>
      <c r="DX117" s="15" t="s">
        <v>1</v>
      </c>
    </row>
    <row r="118" spans="2:128" s="12" customFormat="1" hidden="1" x14ac:dyDescent="0.25">
      <c r="B118" s="16" t="s">
        <v>73</v>
      </c>
      <c r="C118" s="12">
        <v>0</v>
      </c>
      <c r="D118" s="12">
        <v>0</v>
      </c>
      <c r="E118" s="12">
        <v>0</v>
      </c>
      <c r="F118" s="12">
        <v>428401.05999999959</v>
      </c>
      <c r="G118" s="12">
        <v>601166.77000000048</v>
      </c>
      <c r="H118" s="12">
        <v>575249.6400000006</v>
      </c>
      <c r="I118" s="12">
        <v>445802.45000000112</v>
      </c>
      <c r="J118" s="12">
        <v>752667.3200000003</v>
      </c>
      <c r="K118" s="12">
        <v>996112.94999999925</v>
      </c>
      <c r="L118" s="12">
        <v>896831.28000000026</v>
      </c>
      <c r="DU118" s="14" t="s">
        <v>2</v>
      </c>
      <c r="DV118" s="15" t="s">
        <v>1</v>
      </c>
      <c r="DW118" s="15" t="s">
        <v>1</v>
      </c>
      <c r="DX118" s="15" t="s">
        <v>1</v>
      </c>
    </row>
    <row r="119" spans="2:128" s="12" customFormat="1" hidden="1" x14ac:dyDescent="0.25">
      <c r="B119" s="16" t="s">
        <v>76</v>
      </c>
      <c r="C119" s="32">
        <v>59804542.220000006</v>
      </c>
      <c r="D119" s="32">
        <v>58465839.69000002</v>
      </c>
      <c r="E119" s="32">
        <v>55533640.119999997</v>
      </c>
      <c r="F119" s="32">
        <v>57345979.75999999</v>
      </c>
      <c r="G119" s="32">
        <v>59461492.959999986</v>
      </c>
      <c r="H119" s="32">
        <v>61582089.809999973</v>
      </c>
      <c r="I119" s="32">
        <v>63957613.379999995</v>
      </c>
      <c r="J119" s="32">
        <v>66370818.650000021</v>
      </c>
      <c r="K119" s="32">
        <v>69033691.909999982</v>
      </c>
      <c r="L119" s="32">
        <v>71831126.169999942</v>
      </c>
      <c r="DU119" s="14" t="s">
        <v>2</v>
      </c>
      <c r="DV119" s="15" t="s">
        <v>1</v>
      </c>
      <c r="DW119" s="15" t="s">
        <v>1</v>
      </c>
      <c r="DX119" s="15" t="s">
        <v>1</v>
      </c>
    </row>
    <row r="120" spans="2:128" s="12" customFormat="1" hidden="1" x14ac:dyDescent="0.25">
      <c r="B120" s="16" t="s">
        <v>77</v>
      </c>
      <c r="C120" s="12">
        <v>51072559.420000002</v>
      </c>
      <c r="D120" s="12">
        <v>51501713.230000004</v>
      </c>
      <c r="E120" s="12">
        <v>53854092.019999996</v>
      </c>
      <c r="F120" s="12">
        <v>55391206.949999988</v>
      </c>
      <c r="G120" s="12">
        <v>57187879.099999987</v>
      </c>
      <c r="H120" s="12">
        <v>59141999.10999997</v>
      </c>
      <c r="I120" s="12">
        <v>61372152.669999994</v>
      </c>
      <c r="J120" s="12">
        <v>63351233.700000025</v>
      </c>
      <c r="K120" s="12">
        <v>65644952.879999995</v>
      </c>
      <c r="L120" s="12">
        <v>68140040.60999994</v>
      </c>
      <c r="DU120" s="14" t="s">
        <v>2</v>
      </c>
      <c r="DV120" s="15" t="s">
        <v>1</v>
      </c>
      <c r="DW120" s="15" t="s">
        <v>1</v>
      </c>
      <c r="DX120" s="15" t="s">
        <v>1</v>
      </c>
    </row>
    <row r="121" spans="2:128" s="12" customFormat="1" hidden="1" x14ac:dyDescent="0.25">
      <c r="B121" s="16" t="s">
        <v>78</v>
      </c>
      <c r="C121" s="12">
        <v>-826309.98999999836</v>
      </c>
      <c r="D121" s="12">
        <v>-600571.5700000003</v>
      </c>
      <c r="E121" s="12">
        <v>-252090.54000000004</v>
      </c>
      <c r="F121" s="12">
        <v>-258091.75000000186</v>
      </c>
      <c r="G121" s="12">
        <v>-254572.13999999966</v>
      </c>
      <c r="H121" s="12">
        <v>-259926.80999999773</v>
      </c>
      <c r="I121" s="12">
        <v>-276639.93000000343</v>
      </c>
      <c r="J121" s="12">
        <v>-273035.48000000603</v>
      </c>
      <c r="K121" s="12">
        <v>-268976.55999999866</v>
      </c>
      <c r="L121" s="12">
        <v>-290094.17999999411</v>
      </c>
      <c r="DU121" s="14" t="s">
        <v>2</v>
      </c>
      <c r="DV121" s="15" t="s">
        <v>1</v>
      </c>
      <c r="DW121" s="15" t="s">
        <v>1</v>
      </c>
      <c r="DX121" s="15" t="s">
        <v>1</v>
      </c>
    </row>
    <row r="122" spans="2:128" s="12" customFormat="1" hidden="1" x14ac:dyDescent="0.25">
      <c r="B122" s="16" t="s">
        <v>73</v>
      </c>
      <c r="C122" s="12">
        <v>0</v>
      </c>
      <c r="D122" s="12">
        <v>0</v>
      </c>
      <c r="E122" s="12">
        <v>0</v>
      </c>
      <c r="F122" s="12">
        <v>428401.05999999959</v>
      </c>
      <c r="G122" s="12">
        <v>601166.77000000048</v>
      </c>
      <c r="H122" s="12">
        <v>575249.6400000006</v>
      </c>
      <c r="I122" s="12">
        <v>445802.45000000112</v>
      </c>
      <c r="J122" s="12">
        <v>752667.3200000003</v>
      </c>
      <c r="K122" s="12">
        <v>996112.94999999925</v>
      </c>
      <c r="L122" s="12">
        <v>896831.28000000026</v>
      </c>
      <c r="DU122" s="14" t="s">
        <v>2</v>
      </c>
      <c r="DV122" s="15" t="s">
        <v>1</v>
      </c>
      <c r="DW122" s="15" t="s">
        <v>1</v>
      </c>
      <c r="DX122" s="15" t="s">
        <v>1</v>
      </c>
    </row>
    <row r="123" spans="2:128" s="12" customFormat="1" hidden="1" x14ac:dyDescent="0.25">
      <c r="B123" s="16" t="s">
        <v>59</v>
      </c>
      <c r="C123" s="12">
        <v>10713300</v>
      </c>
      <c r="D123" s="12">
        <v>8609000</v>
      </c>
      <c r="E123" s="12">
        <v>2853000</v>
      </c>
      <c r="F123" s="12">
        <v>2604000</v>
      </c>
      <c r="G123" s="12">
        <v>2648000</v>
      </c>
      <c r="H123" s="12">
        <v>2738000</v>
      </c>
      <c r="I123" s="12">
        <v>2919000</v>
      </c>
      <c r="J123" s="12">
        <v>2942000</v>
      </c>
      <c r="K123" s="12">
        <v>2964000</v>
      </c>
      <c r="L123" s="12">
        <v>3280000</v>
      </c>
      <c r="DU123" s="14" t="s">
        <v>2</v>
      </c>
      <c r="DV123" s="15" t="s">
        <v>1</v>
      </c>
      <c r="DW123" s="15" t="s">
        <v>1</v>
      </c>
      <c r="DX123" s="15" t="s">
        <v>1</v>
      </c>
    </row>
    <row r="124" spans="2:128" s="12" customFormat="1" hidden="1" x14ac:dyDescent="0.25">
      <c r="B124" s="16" t="s">
        <v>62</v>
      </c>
      <c r="C124" s="39">
        <v>-1155007.21</v>
      </c>
      <c r="D124" s="39">
        <v>-1044301.97</v>
      </c>
      <c r="E124" s="39">
        <v>-921361.36</v>
      </c>
      <c r="F124" s="39">
        <v>-819536.5</v>
      </c>
      <c r="G124" s="39">
        <v>-720980.77</v>
      </c>
      <c r="H124" s="39">
        <v>-613232.13</v>
      </c>
      <c r="I124" s="39">
        <v>-502701.81</v>
      </c>
      <c r="J124" s="39">
        <v>-402046.89</v>
      </c>
      <c r="K124" s="39">
        <v>-302397.36</v>
      </c>
      <c r="L124" s="39">
        <v>-195651.54</v>
      </c>
      <c r="DU124" s="14" t="s">
        <v>2</v>
      </c>
      <c r="DV124" s="15" t="s">
        <v>1</v>
      </c>
      <c r="DW124" s="15" t="s">
        <v>1</v>
      </c>
      <c r="DX124" s="15" t="s">
        <v>1</v>
      </c>
    </row>
    <row r="125" spans="2:128" s="12" customFormat="1" hidden="1" x14ac:dyDescent="0.25">
      <c r="DU125" s="14" t="s">
        <v>2</v>
      </c>
      <c r="DV125" s="15" t="s">
        <v>1</v>
      </c>
      <c r="DW125" s="15" t="s">
        <v>1</v>
      </c>
      <c r="DX125" s="15" t="s">
        <v>1</v>
      </c>
    </row>
    <row r="126" spans="2:128" s="12" customFormat="1" hidden="1" x14ac:dyDescent="0.25">
      <c r="DU126" s="14" t="s">
        <v>2</v>
      </c>
      <c r="DV126" s="15" t="s">
        <v>1</v>
      </c>
      <c r="DW126" s="15" t="s">
        <v>1</v>
      </c>
      <c r="DX126" s="15" t="s">
        <v>1</v>
      </c>
    </row>
    <row r="127" spans="2:128" s="12" customFormat="1" hidden="1" x14ac:dyDescent="0.25">
      <c r="B127" s="17" t="s">
        <v>79</v>
      </c>
      <c r="DU127" s="14" t="s">
        <v>2</v>
      </c>
      <c r="DV127" s="15" t="s">
        <v>1</v>
      </c>
      <c r="DW127" s="15" t="s">
        <v>1</v>
      </c>
      <c r="DX127" s="15" t="s">
        <v>1</v>
      </c>
    </row>
    <row r="128" spans="2:128" s="12" customFormat="1" hidden="1" x14ac:dyDescent="0.25">
      <c r="B128" s="16" t="s">
        <v>80</v>
      </c>
      <c r="C128" s="12">
        <v>57128936.519999996</v>
      </c>
      <c r="D128" s="12">
        <v>53635680.109999999</v>
      </c>
      <c r="E128" s="12">
        <v>50730866.959999993</v>
      </c>
      <c r="F128" s="12">
        <v>53419700.420000002</v>
      </c>
      <c r="G128" s="12">
        <v>56818572.140000001</v>
      </c>
      <c r="H128" s="12">
        <v>58885563.809999987</v>
      </c>
      <c r="I128" s="12">
        <v>61257522.630000018</v>
      </c>
      <c r="J128" s="12">
        <v>63241668.070000015</v>
      </c>
      <c r="K128" s="12">
        <v>65581798.56000001</v>
      </c>
      <c r="L128" s="12">
        <v>67929434.99000001</v>
      </c>
      <c r="DU128" s="14" t="s">
        <v>2</v>
      </c>
      <c r="DV128" s="15" t="s">
        <v>1</v>
      </c>
      <c r="DW128" s="15" t="s">
        <v>1</v>
      </c>
      <c r="DX128" s="15" t="s">
        <v>1</v>
      </c>
    </row>
    <row r="129" spans="2:128" s="12" customFormat="1" hidden="1" x14ac:dyDescent="0.25">
      <c r="B129" s="16" t="s">
        <v>47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DU129" s="14" t="s">
        <v>2</v>
      </c>
      <c r="DV129" s="15" t="s">
        <v>1</v>
      </c>
      <c r="DW129" s="15" t="s">
        <v>1</v>
      </c>
      <c r="DX129" s="15" t="s">
        <v>1</v>
      </c>
    </row>
    <row r="130" spans="2:128" s="12" customFormat="1" hidden="1" x14ac:dyDescent="0.25">
      <c r="B130" s="16" t="s">
        <v>49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DU130" s="14" t="s">
        <v>2</v>
      </c>
      <c r="DV130" s="15" t="s">
        <v>1</v>
      </c>
      <c r="DW130" s="15" t="s">
        <v>1</v>
      </c>
      <c r="DX130" s="15" t="s">
        <v>1</v>
      </c>
    </row>
    <row r="131" spans="2:128" s="12" customFormat="1" hidden="1" x14ac:dyDescent="0.25">
      <c r="B131" s="16" t="s">
        <v>50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DU131" s="14" t="s">
        <v>2</v>
      </c>
      <c r="DV131" s="15" t="s">
        <v>1</v>
      </c>
      <c r="DW131" s="15" t="s">
        <v>1</v>
      </c>
      <c r="DX131" s="15" t="s">
        <v>1</v>
      </c>
    </row>
    <row r="132" spans="2:128" s="12" customFormat="1" hidden="1" x14ac:dyDescent="0.25">
      <c r="B132" s="16" t="s">
        <v>51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DU132" s="14" t="s">
        <v>2</v>
      </c>
      <c r="DV132" s="15" t="s">
        <v>1</v>
      </c>
      <c r="DW132" s="15" t="s">
        <v>1</v>
      </c>
      <c r="DX132" s="15" t="s">
        <v>1</v>
      </c>
    </row>
    <row r="133" spans="2:128" s="12" customFormat="1" hidden="1" x14ac:dyDescent="0.25">
      <c r="B133" s="16" t="s">
        <v>81</v>
      </c>
      <c r="C133" s="32">
        <v>57128936.519999996</v>
      </c>
      <c r="D133" s="32">
        <v>53635680.109999999</v>
      </c>
      <c r="E133" s="32">
        <v>50730866.959999993</v>
      </c>
      <c r="F133" s="32">
        <v>53419700.420000002</v>
      </c>
      <c r="G133" s="32">
        <v>56818572.140000001</v>
      </c>
      <c r="H133" s="32">
        <v>58885563.809999987</v>
      </c>
      <c r="I133" s="32">
        <v>61257522.630000018</v>
      </c>
      <c r="J133" s="32">
        <v>63241668.070000015</v>
      </c>
      <c r="K133" s="32">
        <v>65581798.56000001</v>
      </c>
      <c r="L133" s="32">
        <v>67929434.99000001</v>
      </c>
      <c r="DU133" s="14" t="s">
        <v>2</v>
      </c>
      <c r="DV133" s="15" t="s">
        <v>1</v>
      </c>
      <c r="DW133" s="15" t="s">
        <v>1</v>
      </c>
      <c r="DX133" s="15" t="s">
        <v>1</v>
      </c>
    </row>
    <row r="134" spans="2:128" s="12" customFormat="1" hidden="1" x14ac:dyDescent="0.25">
      <c r="DU134" s="14" t="s">
        <v>2</v>
      </c>
      <c r="DV134" s="15" t="s">
        <v>1</v>
      </c>
      <c r="DW134" s="15" t="s">
        <v>1</v>
      </c>
      <c r="DX134" s="15" t="s">
        <v>1</v>
      </c>
    </row>
    <row r="135" spans="2:128" s="12" customFormat="1" hidden="1" x14ac:dyDescent="0.25">
      <c r="DU135" s="14" t="s">
        <v>2</v>
      </c>
      <c r="DV135" s="15" t="s">
        <v>1</v>
      </c>
      <c r="DW135" s="15" t="s">
        <v>1</v>
      </c>
      <c r="DX135" s="15" t="s">
        <v>1</v>
      </c>
    </row>
    <row r="136" spans="2:128" s="12" customFormat="1" hidden="1" x14ac:dyDescent="0.25">
      <c r="DU136" s="14" t="s">
        <v>2</v>
      </c>
      <c r="DV136" s="15" t="s">
        <v>1</v>
      </c>
      <c r="DW136" s="15" t="s">
        <v>1</v>
      </c>
      <c r="DX136" s="15" t="s">
        <v>1</v>
      </c>
    </row>
    <row r="137" spans="2:128" s="12" customFormat="1" hidden="1" x14ac:dyDescent="0.25">
      <c r="B137" s="16" t="s">
        <v>82</v>
      </c>
      <c r="C137" s="12">
        <v>59804542.220000006</v>
      </c>
      <c r="D137" s="12">
        <v>58465839.69000002</v>
      </c>
      <c r="E137" s="12">
        <v>55533640.119999997</v>
      </c>
      <c r="F137" s="12">
        <v>57345979.75999999</v>
      </c>
      <c r="G137" s="12">
        <v>59461492.959999986</v>
      </c>
      <c r="H137" s="12">
        <v>61582089.809999973</v>
      </c>
      <c r="I137" s="12">
        <v>63957613.379999995</v>
      </c>
      <c r="J137" s="12">
        <v>66370818.650000021</v>
      </c>
      <c r="K137" s="12">
        <v>69033691.909999982</v>
      </c>
      <c r="L137" s="12">
        <v>71831126.169999942</v>
      </c>
      <c r="DU137" s="14" t="s">
        <v>2</v>
      </c>
      <c r="DV137" s="15" t="s">
        <v>1</v>
      </c>
      <c r="DW137" s="15" t="s">
        <v>1</v>
      </c>
      <c r="DX137" s="15" t="s">
        <v>1</v>
      </c>
    </row>
    <row r="138" spans="2:128" s="12" customFormat="1" hidden="1" x14ac:dyDescent="0.25">
      <c r="B138" s="16" t="s">
        <v>53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DU138" s="14" t="s">
        <v>2</v>
      </c>
      <c r="DV138" s="15" t="s">
        <v>1</v>
      </c>
      <c r="DW138" s="15" t="s">
        <v>1</v>
      </c>
      <c r="DX138" s="15" t="s">
        <v>1</v>
      </c>
    </row>
    <row r="139" spans="2:128" s="12" customFormat="1" hidden="1" x14ac:dyDescent="0.25">
      <c r="B139" s="16" t="s">
        <v>54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DU139" s="14" t="s">
        <v>2</v>
      </c>
      <c r="DV139" s="15" t="s">
        <v>1</v>
      </c>
      <c r="DW139" s="15" t="s">
        <v>1</v>
      </c>
      <c r="DX139" s="15" t="s">
        <v>1</v>
      </c>
    </row>
    <row r="140" spans="2:128" s="12" customFormat="1" hidden="1" x14ac:dyDescent="0.25">
      <c r="B140" s="16" t="s">
        <v>65</v>
      </c>
      <c r="C140" s="12">
        <v>19800000</v>
      </c>
      <c r="D140" s="12">
        <v>19797274</v>
      </c>
      <c r="E140" s="12">
        <v>19794548</v>
      </c>
      <c r="F140" s="12">
        <v>19794548</v>
      </c>
      <c r="G140" s="12">
        <v>19794548</v>
      </c>
      <c r="H140" s="12">
        <v>19794548</v>
      </c>
      <c r="I140" s="12">
        <v>19794548</v>
      </c>
      <c r="J140" s="12">
        <v>19794548</v>
      </c>
      <c r="K140" s="12">
        <v>19794548</v>
      </c>
      <c r="L140" s="12">
        <v>19794548</v>
      </c>
      <c r="DU140" s="14" t="s">
        <v>2</v>
      </c>
      <c r="DV140" s="15" t="s">
        <v>1</v>
      </c>
      <c r="DW140" s="15" t="s">
        <v>1</v>
      </c>
      <c r="DX140" s="15" t="s">
        <v>1</v>
      </c>
    </row>
    <row r="141" spans="2:128" s="12" customFormat="1" hidden="1" x14ac:dyDescent="0.25">
      <c r="B141" s="16" t="s">
        <v>57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DU141" s="14" t="s">
        <v>2</v>
      </c>
      <c r="DV141" s="15" t="s">
        <v>1</v>
      </c>
      <c r="DW141" s="15" t="s">
        <v>1</v>
      </c>
      <c r="DX141" s="15" t="s">
        <v>1</v>
      </c>
    </row>
    <row r="142" spans="2:128" s="12" customFormat="1" hidden="1" x14ac:dyDescent="0.25">
      <c r="B142" s="16" t="s">
        <v>56</v>
      </c>
      <c r="C142" s="12">
        <v>1155007.44</v>
      </c>
      <c r="D142" s="12">
        <v>1044301.48</v>
      </c>
      <c r="E142" s="12">
        <v>921361.74</v>
      </c>
      <c r="F142" s="12">
        <v>819536.14</v>
      </c>
      <c r="G142" s="12">
        <v>720980.86</v>
      </c>
      <c r="H142" s="12">
        <v>613232.4</v>
      </c>
      <c r="I142" s="12">
        <v>502701.72</v>
      </c>
      <c r="J142" s="12">
        <v>402046.91</v>
      </c>
      <c r="K142" s="12">
        <v>302397.33</v>
      </c>
      <c r="L142" s="12">
        <v>195651.54</v>
      </c>
      <c r="DU142" s="14" t="s">
        <v>2</v>
      </c>
      <c r="DV142" s="15" t="s">
        <v>1</v>
      </c>
      <c r="DW142" s="15" t="s">
        <v>1</v>
      </c>
      <c r="DX142" s="15" t="s">
        <v>1</v>
      </c>
    </row>
    <row r="143" spans="2:128" s="12" customFormat="1" hidden="1" x14ac:dyDescent="0.25">
      <c r="B143" s="16" t="s">
        <v>83</v>
      </c>
      <c r="C143" s="32">
        <v>80759549.659999996</v>
      </c>
      <c r="D143" s="32">
        <v>79307415.170000032</v>
      </c>
      <c r="E143" s="32">
        <v>76249549.859999999</v>
      </c>
      <c r="F143" s="32">
        <v>77960063.899999991</v>
      </c>
      <c r="G143" s="32">
        <v>79977021.819999978</v>
      </c>
      <c r="H143" s="32">
        <v>81989870.209999979</v>
      </c>
      <c r="I143" s="32">
        <v>84254863.099999994</v>
      </c>
      <c r="J143" s="32">
        <v>86567413.560000017</v>
      </c>
      <c r="K143" s="32">
        <v>89130637.23999998</v>
      </c>
      <c r="L143" s="32">
        <v>91821325.709999949</v>
      </c>
      <c r="DU143" s="14" t="s">
        <v>2</v>
      </c>
      <c r="DV143" s="15" t="s">
        <v>1</v>
      </c>
      <c r="DW143" s="15" t="s">
        <v>1</v>
      </c>
      <c r="DX143" s="15" t="s">
        <v>1</v>
      </c>
    </row>
    <row r="144" spans="2:128" s="12" customFormat="1" hidden="1" x14ac:dyDescent="0.25">
      <c r="DU144" s="14" t="s">
        <v>2</v>
      </c>
      <c r="DV144" s="15" t="s">
        <v>1</v>
      </c>
      <c r="DW144" s="15" t="s">
        <v>1</v>
      </c>
      <c r="DX144" s="15" t="s">
        <v>1</v>
      </c>
    </row>
    <row r="145" spans="2:128" s="12" customFormat="1" hidden="1" x14ac:dyDescent="0.25">
      <c r="DU145" s="14" t="s">
        <v>2</v>
      </c>
      <c r="DV145" s="15" t="s">
        <v>1</v>
      </c>
      <c r="DW145" s="15" t="s">
        <v>1</v>
      </c>
      <c r="DX145" s="15" t="s">
        <v>1</v>
      </c>
    </row>
    <row r="146" spans="2:128" s="12" customFormat="1" hidden="1" x14ac:dyDescent="0.25">
      <c r="B146" s="16" t="s">
        <v>84</v>
      </c>
      <c r="C146" s="12">
        <v>57128936.519999996</v>
      </c>
      <c r="D146" s="12">
        <v>53635680.109999999</v>
      </c>
      <c r="E146" s="12">
        <v>50730866.959999993</v>
      </c>
      <c r="F146" s="12">
        <v>53419700.420000002</v>
      </c>
      <c r="G146" s="12">
        <v>56818572.140000001</v>
      </c>
      <c r="H146" s="12">
        <v>58885563.809999987</v>
      </c>
      <c r="I146" s="12">
        <v>61257522.630000018</v>
      </c>
      <c r="J146" s="12">
        <v>63241668.070000015</v>
      </c>
      <c r="K146" s="12">
        <v>65581798.56000001</v>
      </c>
      <c r="L146" s="12">
        <v>67929434.99000001</v>
      </c>
      <c r="DU146" s="14" t="s">
        <v>2</v>
      </c>
      <c r="DV146" s="15" t="s">
        <v>1</v>
      </c>
      <c r="DW146" s="15" t="s">
        <v>1</v>
      </c>
      <c r="DX146" s="15" t="s">
        <v>1</v>
      </c>
    </row>
    <row r="147" spans="2:128" s="12" customFormat="1" hidden="1" x14ac:dyDescent="0.25">
      <c r="B147" s="16" t="s">
        <v>85</v>
      </c>
      <c r="C147" s="12">
        <v>80759549.659999996</v>
      </c>
      <c r="D147" s="12">
        <v>79307415.170000032</v>
      </c>
      <c r="E147" s="12">
        <v>76249549.859999999</v>
      </c>
      <c r="F147" s="12">
        <v>77960063.899999991</v>
      </c>
      <c r="G147" s="12">
        <v>79977021.819999978</v>
      </c>
      <c r="H147" s="12">
        <v>81989870.209999979</v>
      </c>
      <c r="I147" s="12">
        <v>84254863.099999994</v>
      </c>
      <c r="J147" s="12">
        <v>86567413.560000017</v>
      </c>
      <c r="K147" s="12">
        <v>89130637.23999998</v>
      </c>
      <c r="L147" s="12">
        <v>91821325.709999949</v>
      </c>
      <c r="DU147" s="14" t="s">
        <v>2</v>
      </c>
      <c r="DV147" s="15" t="s">
        <v>1</v>
      </c>
      <c r="DW147" s="15" t="s">
        <v>1</v>
      </c>
      <c r="DX147" s="15" t="s">
        <v>1</v>
      </c>
    </row>
    <row r="148" spans="2:128" s="12" customFormat="1" hidden="1" x14ac:dyDescent="0.25">
      <c r="B148" s="16" t="s">
        <v>86</v>
      </c>
      <c r="C148" s="32">
        <v>-23630613.140000001</v>
      </c>
      <c r="D148" s="32">
        <v>-25671735.060000032</v>
      </c>
      <c r="E148" s="32">
        <v>-25518682.900000006</v>
      </c>
      <c r="F148" s="32">
        <v>-24540363.479999989</v>
      </c>
      <c r="G148" s="32">
        <v>-23158449.679999977</v>
      </c>
      <c r="H148" s="32">
        <v>-23104306.399999991</v>
      </c>
      <c r="I148" s="32">
        <v>-22997340.469999976</v>
      </c>
      <c r="J148" s="32">
        <v>-23325745.490000002</v>
      </c>
      <c r="K148" s="32">
        <v>-23548838.67999997</v>
      </c>
      <c r="L148" s="32">
        <v>-23891890.719999939</v>
      </c>
      <c r="DU148" s="14" t="s">
        <v>2</v>
      </c>
      <c r="DV148" s="15" t="s">
        <v>1</v>
      </c>
      <c r="DW148" s="15" t="s">
        <v>1</v>
      </c>
      <c r="DX148" s="15" t="s">
        <v>1</v>
      </c>
    </row>
    <row r="149" spans="2:128" s="12" customFormat="1" hidden="1" x14ac:dyDescent="0.25">
      <c r="B149" s="16" t="s">
        <v>87</v>
      </c>
      <c r="C149" s="12">
        <v>-23630613.140000004</v>
      </c>
      <c r="D149" s="12">
        <v>-25671735.060000021</v>
      </c>
      <c r="E149" s="12">
        <v>-25518682.900000002</v>
      </c>
      <c r="F149" s="12">
        <v>-24540363.479999986</v>
      </c>
      <c r="G149" s="12">
        <v>-23158449.679999981</v>
      </c>
      <c r="H149" s="12">
        <v>-23104306.399999984</v>
      </c>
      <c r="I149" s="12">
        <v>-22997340.469999973</v>
      </c>
      <c r="J149" s="12">
        <v>-23325745.490000002</v>
      </c>
      <c r="K149" s="12">
        <v>-23548838.67999997</v>
      </c>
      <c r="L149" s="12">
        <v>-23891890.719999939</v>
      </c>
      <c r="DU149" s="14" t="s">
        <v>2</v>
      </c>
      <c r="DV149" s="15" t="s">
        <v>1</v>
      </c>
      <c r="DW149" s="15" t="s">
        <v>1</v>
      </c>
      <c r="DX149" s="15" t="s">
        <v>1</v>
      </c>
    </row>
    <row r="150" spans="2:128" s="12" customFormat="1" hidden="1" x14ac:dyDescent="0.25">
      <c r="B150" s="16" t="s">
        <v>88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DU150" s="14" t="s">
        <v>2</v>
      </c>
      <c r="DV150" s="15" t="s">
        <v>1</v>
      </c>
      <c r="DW150" s="15" t="s">
        <v>1</v>
      </c>
      <c r="DX150" s="15" t="s">
        <v>1</v>
      </c>
    </row>
    <row r="151" spans="2:128" s="12" customFormat="1" hidden="1" x14ac:dyDescent="0.25">
      <c r="DU151" s="14" t="s">
        <v>2</v>
      </c>
      <c r="DV151" s="15" t="s">
        <v>1</v>
      </c>
      <c r="DW151" s="15" t="s">
        <v>1</v>
      </c>
      <c r="DX151" s="15" t="s">
        <v>1</v>
      </c>
    </row>
    <row r="152" spans="2:128" s="12" customFormat="1" hidden="1" x14ac:dyDescent="0.25">
      <c r="DU152" s="14" t="s">
        <v>2</v>
      </c>
      <c r="DV152" s="15" t="s">
        <v>1</v>
      </c>
      <c r="DW152" s="15" t="s">
        <v>1</v>
      </c>
      <c r="DX152" s="15" t="s">
        <v>1</v>
      </c>
    </row>
    <row r="153" spans="2:128" s="12" customFormat="1" hidden="1" x14ac:dyDescent="0.25">
      <c r="B153" s="16" t="s">
        <v>89</v>
      </c>
      <c r="DU153" s="14" t="s">
        <v>2</v>
      </c>
      <c r="DV153" s="15" t="s">
        <v>1</v>
      </c>
      <c r="DW153" s="15" t="s">
        <v>1</v>
      </c>
      <c r="DX153" s="15" t="s">
        <v>1</v>
      </c>
    </row>
    <row r="154" spans="2:128" s="12" customFormat="1" hidden="1" x14ac:dyDescent="0.25">
      <c r="B154" s="47" t="s">
        <v>11</v>
      </c>
      <c r="DU154" s="14" t="s">
        <v>2</v>
      </c>
      <c r="DV154" s="15" t="s">
        <v>1</v>
      </c>
      <c r="DW154" s="15" t="s">
        <v>1</v>
      </c>
      <c r="DX154" s="15" t="s">
        <v>1</v>
      </c>
    </row>
    <row r="155" spans="2:128" s="12" customFormat="1" hidden="1" x14ac:dyDescent="0.25">
      <c r="B155" s="48" t="s">
        <v>90</v>
      </c>
      <c r="C155" s="12">
        <v>29448789.120000001</v>
      </c>
      <c r="D155" s="12">
        <v>31885838.77</v>
      </c>
      <c r="E155" s="12">
        <v>34541246.719999999</v>
      </c>
      <c r="F155" s="12">
        <v>37435351.68</v>
      </c>
      <c r="G155" s="12">
        <v>40590419.940000005</v>
      </c>
      <c r="H155" s="12">
        <v>42246567.089999996</v>
      </c>
      <c r="I155" s="12">
        <v>43970292.99000001</v>
      </c>
      <c r="J155" s="12">
        <v>45764355.370000005</v>
      </c>
      <c r="K155" s="12">
        <v>47631624.600000009</v>
      </c>
      <c r="L155" s="12">
        <v>49575088.100000001</v>
      </c>
      <c r="DU155" s="14" t="s">
        <v>2</v>
      </c>
      <c r="DV155" s="15" t="s">
        <v>1</v>
      </c>
      <c r="DW155" s="15" t="s">
        <v>1</v>
      </c>
      <c r="DX155" s="15" t="s">
        <v>1</v>
      </c>
    </row>
    <row r="156" spans="2:128" s="12" customFormat="1" hidden="1" x14ac:dyDescent="0.25">
      <c r="B156" s="48" t="s">
        <v>91</v>
      </c>
      <c r="C156" s="12">
        <v>29448789.120000001</v>
      </c>
      <c r="D156" s="12">
        <v>31885838.77</v>
      </c>
      <c r="E156" s="12">
        <v>34541246.719999999</v>
      </c>
      <c r="F156" s="12">
        <v>37435351.68</v>
      </c>
      <c r="G156" s="12">
        <v>40590419.940000005</v>
      </c>
      <c r="H156" s="12">
        <v>42246567.089999996</v>
      </c>
      <c r="I156" s="12">
        <v>43970292.99000001</v>
      </c>
      <c r="J156" s="12">
        <v>45764355.370000005</v>
      </c>
      <c r="K156" s="12">
        <v>47631624.600000009</v>
      </c>
      <c r="L156" s="12">
        <v>49575088.100000001</v>
      </c>
      <c r="DU156" s="14" t="s">
        <v>2</v>
      </c>
      <c r="DV156" s="15" t="s">
        <v>1</v>
      </c>
      <c r="DW156" s="15" t="s">
        <v>1</v>
      </c>
      <c r="DX156" s="15" t="s">
        <v>1</v>
      </c>
    </row>
    <row r="157" spans="2:128" s="12" customFormat="1" hidden="1" x14ac:dyDescent="0.25">
      <c r="B157" s="48" t="s">
        <v>62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DU157" s="14" t="s">
        <v>2</v>
      </c>
      <c r="DV157" s="15" t="s">
        <v>1</v>
      </c>
      <c r="DW157" s="15" t="s">
        <v>1</v>
      </c>
      <c r="DX157" s="15" t="s">
        <v>1</v>
      </c>
    </row>
    <row r="158" spans="2:128" s="12" customFormat="1" hidden="1" x14ac:dyDescent="0.25">
      <c r="DU158" s="14" t="s">
        <v>2</v>
      </c>
      <c r="DV158" s="15" t="s">
        <v>1</v>
      </c>
      <c r="DW158" s="15" t="s">
        <v>1</v>
      </c>
      <c r="DX158" s="15" t="s">
        <v>1</v>
      </c>
    </row>
    <row r="159" spans="2:128" s="12" customFormat="1" hidden="1" x14ac:dyDescent="0.25">
      <c r="B159" s="12" t="s">
        <v>13</v>
      </c>
      <c r="DU159" s="14" t="s">
        <v>2</v>
      </c>
      <c r="DV159" s="15" t="s">
        <v>1</v>
      </c>
      <c r="DW159" s="15" t="s">
        <v>1</v>
      </c>
      <c r="DX159" s="15" t="s">
        <v>1</v>
      </c>
    </row>
    <row r="160" spans="2:128" s="12" customFormat="1" hidden="1" x14ac:dyDescent="0.25">
      <c r="B160" s="48" t="s">
        <v>90</v>
      </c>
      <c r="C160" s="12">
        <v>3997626.4000000004</v>
      </c>
      <c r="D160" s="12">
        <v>4116902.67</v>
      </c>
      <c r="E160" s="12">
        <v>4168755.959999999</v>
      </c>
      <c r="F160" s="12">
        <v>4333967.32</v>
      </c>
      <c r="G160" s="12">
        <v>4466830.97</v>
      </c>
      <c r="H160" s="12">
        <v>4576654.51</v>
      </c>
      <c r="I160" s="12">
        <v>4958759.9800000004</v>
      </c>
      <c r="J160" s="12">
        <v>4910484.2700000005</v>
      </c>
      <c r="K160" s="12">
        <v>5140179.9199999981</v>
      </c>
      <c r="L160" s="12">
        <v>5275215.6899999995</v>
      </c>
      <c r="DU160" s="14" t="s">
        <v>2</v>
      </c>
      <c r="DV160" s="15" t="s">
        <v>1</v>
      </c>
      <c r="DW160" s="15" t="s">
        <v>1</v>
      </c>
      <c r="DX160" s="15" t="s">
        <v>1</v>
      </c>
    </row>
    <row r="161" spans="1:128" s="12" customFormat="1" hidden="1" x14ac:dyDescent="0.25">
      <c r="B161" s="48" t="s">
        <v>91</v>
      </c>
      <c r="C161" s="12">
        <v>3997626.4000000004</v>
      </c>
      <c r="D161" s="12">
        <v>4116902.67</v>
      </c>
      <c r="E161" s="12">
        <v>4168755.959999999</v>
      </c>
      <c r="F161" s="12">
        <v>4333967.32</v>
      </c>
      <c r="G161" s="12">
        <v>4466830.97</v>
      </c>
      <c r="H161" s="12">
        <v>4576654.51</v>
      </c>
      <c r="I161" s="12">
        <v>4958759.9800000004</v>
      </c>
      <c r="J161" s="12">
        <v>4910484.2700000005</v>
      </c>
      <c r="K161" s="12">
        <v>5140179.9199999981</v>
      </c>
      <c r="L161" s="12">
        <v>5275215.6899999995</v>
      </c>
      <c r="DU161" s="14" t="s">
        <v>2</v>
      </c>
      <c r="DV161" s="15" t="s">
        <v>1</v>
      </c>
      <c r="DW161" s="15" t="s">
        <v>1</v>
      </c>
      <c r="DX161" s="15" t="s">
        <v>1</v>
      </c>
    </row>
    <row r="162" spans="1:128" s="12" customFormat="1" hidden="1" x14ac:dyDescent="0.25">
      <c r="B162" s="48" t="s">
        <v>62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DU162" s="14" t="s">
        <v>2</v>
      </c>
      <c r="DV162" s="15" t="s">
        <v>1</v>
      </c>
      <c r="DW162" s="15" t="s">
        <v>1</v>
      </c>
      <c r="DX162" s="15" t="s">
        <v>1</v>
      </c>
    </row>
    <row r="163" spans="1:128" s="12" customFormat="1" hidden="1" x14ac:dyDescent="0.25">
      <c r="B163" s="48" t="s">
        <v>92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DU163" s="14" t="s">
        <v>2</v>
      </c>
      <c r="DV163" s="15" t="s">
        <v>1</v>
      </c>
      <c r="DW163" s="15" t="s">
        <v>1</v>
      </c>
      <c r="DX163" s="15" t="s">
        <v>1</v>
      </c>
    </row>
    <row r="164" spans="1:128" s="12" customFormat="1" hidden="1" x14ac:dyDescent="0.25">
      <c r="B164" s="48" t="s">
        <v>93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DU164" s="14" t="s">
        <v>2</v>
      </c>
      <c r="DV164" s="15" t="s">
        <v>1</v>
      </c>
      <c r="DW164" s="15" t="s">
        <v>1</v>
      </c>
      <c r="DX164" s="15" t="s">
        <v>1</v>
      </c>
    </row>
    <row r="165" spans="1:128" s="12" customFormat="1" hidden="1" x14ac:dyDescent="0.25">
      <c r="B165" s="48" t="s">
        <v>94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DU165" s="14" t="s">
        <v>2</v>
      </c>
      <c r="DV165" s="15" t="s">
        <v>1</v>
      </c>
      <c r="DW165" s="15" t="s">
        <v>1</v>
      </c>
      <c r="DX165" s="15" t="s">
        <v>1</v>
      </c>
    </row>
    <row r="166" spans="1:128" s="12" customFormat="1" hidden="1" x14ac:dyDescent="0.25">
      <c r="B166" s="48" t="s">
        <v>95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DU166" s="14" t="s">
        <v>2</v>
      </c>
      <c r="DV166" s="15" t="s">
        <v>1</v>
      </c>
      <c r="DW166" s="15" t="s">
        <v>1</v>
      </c>
      <c r="DX166" s="15" t="s">
        <v>1</v>
      </c>
    </row>
    <row r="167" spans="1:128" s="12" customFormat="1" hidden="1" x14ac:dyDescent="0.25">
      <c r="B167" s="48" t="s">
        <v>96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DU167" s="14" t="s">
        <v>2</v>
      </c>
      <c r="DV167" s="15" t="s">
        <v>1</v>
      </c>
      <c r="DW167" s="15" t="s">
        <v>1</v>
      </c>
      <c r="DX167" s="15" t="s">
        <v>1</v>
      </c>
    </row>
    <row r="168" spans="1:128" s="12" customFormat="1" hidden="1" x14ac:dyDescent="0.25">
      <c r="DU168" s="14" t="s">
        <v>2</v>
      </c>
      <c r="DV168" s="15" t="s">
        <v>1</v>
      </c>
      <c r="DW168" s="15" t="s">
        <v>1</v>
      </c>
      <c r="DX168" s="15" t="s">
        <v>1</v>
      </c>
    </row>
    <row r="169" spans="1:128" s="12" customFormat="1" hidden="1" x14ac:dyDescent="0.25">
      <c r="B169" s="12" t="s">
        <v>14</v>
      </c>
      <c r="DU169" s="14" t="s">
        <v>2</v>
      </c>
      <c r="DV169" s="15" t="s">
        <v>1</v>
      </c>
      <c r="DW169" s="15" t="s">
        <v>1</v>
      </c>
      <c r="DX169" s="15" t="s">
        <v>1</v>
      </c>
    </row>
    <row r="170" spans="1:128" s="12" customFormat="1" hidden="1" x14ac:dyDescent="0.25">
      <c r="B170" s="48" t="s">
        <v>90</v>
      </c>
      <c r="C170" s="12">
        <v>1354000</v>
      </c>
      <c r="D170" s="12">
        <v>1307090</v>
      </c>
      <c r="E170" s="12">
        <v>1320185.1399999999</v>
      </c>
      <c r="F170" s="12">
        <v>1356638.84</v>
      </c>
      <c r="G170" s="12">
        <v>1272951.6200000001</v>
      </c>
      <c r="H170" s="12">
        <v>1374290.65</v>
      </c>
      <c r="I170" s="12">
        <v>1431656.4600000002</v>
      </c>
      <c r="J170" s="12">
        <v>1453049.59</v>
      </c>
      <c r="K170" s="12">
        <v>1470470.5799999998</v>
      </c>
      <c r="L170" s="12">
        <v>1507919.99</v>
      </c>
      <c r="DU170" s="14" t="s">
        <v>2</v>
      </c>
      <c r="DV170" s="15" t="s">
        <v>1</v>
      </c>
      <c r="DW170" s="15" t="s">
        <v>1</v>
      </c>
      <c r="DX170" s="15" t="s">
        <v>1</v>
      </c>
    </row>
    <row r="171" spans="1:128" s="12" customFormat="1" hidden="1" x14ac:dyDescent="0.25">
      <c r="A171" s="12" t="str">
        <f>B10</f>
        <v>Interest &amp; Investment Revenue</v>
      </c>
      <c r="B171" s="48" t="s">
        <v>91</v>
      </c>
      <c r="C171" s="12">
        <v>1354000</v>
      </c>
      <c r="D171" s="12">
        <v>1307090</v>
      </c>
      <c r="E171" s="12">
        <v>1320185.1399999999</v>
      </c>
      <c r="F171" s="12">
        <v>1356638.84</v>
      </c>
      <c r="G171" s="12">
        <v>1272951.6200000001</v>
      </c>
      <c r="H171" s="12">
        <v>1374290.65</v>
      </c>
      <c r="I171" s="12">
        <v>1431656.4600000002</v>
      </c>
      <c r="J171" s="12">
        <v>1453049.59</v>
      </c>
      <c r="K171" s="12">
        <v>1470470.5799999998</v>
      </c>
      <c r="L171" s="12">
        <v>1507919.99</v>
      </c>
      <c r="DU171" s="14" t="s">
        <v>2</v>
      </c>
      <c r="DV171" s="15" t="s">
        <v>1</v>
      </c>
      <c r="DW171" s="15" t="s">
        <v>1</v>
      </c>
      <c r="DX171" s="15" t="s">
        <v>1</v>
      </c>
    </row>
    <row r="172" spans="1:128" s="12" customFormat="1" hidden="1" x14ac:dyDescent="0.25">
      <c r="B172" s="48" t="s">
        <v>62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DU172" s="14" t="s">
        <v>2</v>
      </c>
      <c r="DV172" s="15" t="s">
        <v>1</v>
      </c>
      <c r="DW172" s="15" t="s">
        <v>1</v>
      </c>
      <c r="DX172" s="15" t="s">
        <v>1</v>
      </c>
    </row>
    <row r="173" spans="1:128" s="12" customFormat="1" hidden="1" x14ac:dyDescent="0.25">
      <c r="B173" s="48" t="s">
        <v>97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DU173" s="14" t="s">
        <v>2</v>
      </c>
      <c r="DV173" s="15" t="s">
        <v>1</v>
      </c>
      <c r="DW173" s="15" t="s">
        <v>1</v>
      </c>
      <c r="DX173" s="15" t="s">
        <v>1</v>
      </c>
    </row>
    <row r="174" spans="1:128" s="12" customFormat="1" hidden="1" x14ac:dyDescent="0.25">
      <c r="B174" s="48" t="s">
        <v>98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DU174" s="14" t="s">
        <v>2</v>
      </c>
      <c r="DV174" s="15" t="s">
        <v>1</v>
      </c>
      <c r="DW174" s="15" t="s">
        <v>1</v>
      </c>
      <c r="DX174" s="15" t="s">
        <v>1</v>
      </c>
    </row>
    <row r="175" spans="1:128" s="12" customFormat="1" hidden="1" x14ac:dyDescent="0.25">
      <c r="A175" s="12" t="str">
        <f>'[2]Budget Summary 1'!D17</f>
        <v>Interest &amp; Investment Revenues - Investments</v>
      </c>
      <c r="B175" s="48" t="s">
        <v>99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DU175" s="14" t="s">
        <v>2</v>
      </c>
      <c r="DV175" s="15" t="s">
        <v>1</v>
      </c>
      <c r="DW175" s="15" t="s">
        <v>1</v>
      </c>
      <c r="DX175" s="15" t="s">
        <v>1</v>
      </c>
    </row>
    <row r="176" spans="1:128" s="12" customFormat="1" hidden="1" x14ac:dyDescent="0.25">
      <c r="B176" s="48" t="s">
        <v>96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DU176" s="14" t="s">
        <v>2</v>
      </c>
      <c r="DV176" s="15" t="s">
        <v>1</v>
      </c>
      <c r="DW176" s="15" t="s">
        <v>1</v>
      </c>
      <c r="DX176" s="15" t="s">
        <v>1</v>
      </c>
    </row>
    <row r="177" spans="2:128" s="12" customFormat="1" hidden="1" x14ac:dyDescent="0.25">
      <c r="DU177" s="14" t="s">
        <v>2</v>
      </c>
      <c r="DV177" s="15" t="s">
        <v>1</v>
      </c>
      <c r="DW177" s="15" t="s">
        <v>1</v>
      </c>
      <c r="DX177" s="15" t="s">
        <v>1</v>
      </c>
    </row>
    <row r="178" spans="2:128" s="12" customFormat="1" hidden="1" x14ac:dyDescent="0.25">
      <c r="B178" s="12" t="s">
        <v>16</v>
      </c>
      <c r="DU178" s="14" t="s">
        <v>2</v>
      </c>
      <c r="DV178" s="15" t="s">
        <v>1</v>
      </c>
      <c r="DW178" s="15" t="s">
        <v>1</v>
      </c>
      <c r="DX178" s="15" t="s">
        <v>1</v>
      </c>
    </row>
    <row r="179" spans="2:128" s="12" customFormat="1" hidden="1" x14ac:dyDescent="0.25">
      <c r="B179" s="48" t="s">
        <v>90</v>
      </c>
      <c r="C179" s="12">
        <v>886347.9</v>
      </c>
      <c r="D179" s="12">
        <v>798764.93</v>
      </c>
      <c r="E179" s="12">
        <v>553519.07999999984</v>
      </c>
      <c r="F179" s="12">
        <v>450801.4</v>
      </c>
      <c r="G179" s="12">
        <v>468212.98000000004</v>
      </c>
      <c r="H179" s="12">
        <v>486380.62000000017</v>
      </c>
      <c r="I179" s="12">
        <v>505337.95999999996</v>
      </c>
      <c r="J179" s="12">
        <v>525120.09</v>
      </c>
      <c r="K179" s="12">
        <v>545763.62999999989</v>
      </c>
      <c r="L179" s="12">
        <v>567306.86</v>
      </c>
      <c r="DU179" s="14" t="s">
        <v>2</v>
      </c>
      <c r="DV179" s="15" t="s">
        <v>1</v>
      </c>
      <c r="DW179" s="15" t="s">
        <v>1</v>
      </c>
      <c r="DX179" s="15" t="s">
        <v>1</v>
      </c>
    </row>
    <row r="180" spans="2:128" s="12" customFormat="1" hidden="1" x14ac:dyDescent="0.25">
      <c r="B180" s="48" t="s">
        <v>91</v>
      </c>
      <c r="C180" s="16">
        <v>886347.9</v>
      </c>
      <c r="D180" s="16">
        <v>798764.93</v>
      </c>
      <c r="E180" s="16">
        <v>553519.07999999984</v>
      </c>
      <c r="F180" s="16">
        <v>450801.4</v>
      </c>
      <c r="G180" s="16">
        <v>468212.98000000004</v>
      </c>
      <c r="H180" s="16">
        <v>486380.62000000017</v>
      </c>
      <c r="I180" s="16">
        <v>505337.95999999996</v>
      </c>
      <c r="J180" s="16">
        <v>525120.09</v>
      </c>
      <c r="K180" s="16">
        <v>545763.62999999989</v>
      </c>
      <c r="L180" s="16">
        <v>567306.86</v>
      </c>
      <c r="DU180" s="14" t="s">
        <v>2</v>
      </c>
      <c r="DV180" s="15" t="s">
        <v>1</v>
      </c>
      <c r="DW180" s="15" t="s">
        <v>1</v>
      </c>
      <c r="DX180" s="15" t="s">
        <v>1</v>
      </c>
    </row>
    <row r="181" spans="2:128" s="12" customFormat="1" hidden="1" x14ac:dyDescent="0.25">
      <c r="B181" s="48" t="s">
        <v>62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DU181" s="14" t="s">
        <v>2</v>
      </c>
      <c r="DV181" s="15" t="s">
        <v>1</v>
      </c>
      <c r="DW181" s="15" t="s">
        <v>1</v>
      </c>
      <c r="DX181" s="15" t="s">
        <v>1</v>
      </c>
    </row>
    <row r="182" spans="2:128" s="12" customFormat="1" hidden="1" x14ac:dyDescent="0.25">
      <c r="B182" s="48" t="s">
        <v>92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DU182" s="14" t="s">
        <v>2</v>
      </c>
      <c r="DV182" s="15" t="s">
        <v>1</v>
      </c>
      <c r="DW182" s="15" t="s">
        <v>1</v>
      </c>
      <c r="DX182" s="15" t="s">
        <v>1</v>
      </c>
    </row>
    <row r="183" spans="2:128" s="12" customFormat="1" hidden="1" x14ac:dyDescent="0.25">
      <c r="B183" s="48" t="s">
        <v>93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DU183" s="14" t="s">
        <v>2</v>
      </c>
      <c r="DV183" s="15" t="s">
        <v>1</v>
      </c>
      <c r="DW183" s="15" t="s">
        <v>1</v>
      </c>
      <c r="DX183" s="15" t="s">
        <v>1</v>
      </c>
    </row>
    <row r="184" spans="2:128" s="12" customFormat="1" hidden="1" x14ac:dyDescent="0.25">
      <c r="B184" s="48" t="s">
        <v>94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DU184" s="14" t="s">
        <v>2</v>
      </c>
      <c r="DV184" s="15" t="s">
        <v>1</v>
      </c>
      <c r="DW184" s="15" t="s">
        <v>1</v>
      </c>
      <c r="DX184" s="15" t="s">
        <v>1</v>
      </c>
    </row>
    <row r="185" spans="2:128" s="12" customFormat="1" hidden="1" x14ac:dyDescent="0.25">
      <c r="B185" s="48" t="s">
        <v>95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DU185" s="14" t="s">
        <v>2</v>
      </c>
      <c r="DV185" s="15" t="s">
        <v>1</v>
      </c>
      <c r="DW185" s="15" t="s">
        <v>1</v>
      </c>
      <c r="DX185" s="15" t="s">
        <v>1</v>
      </c>
    </row>
    <row r="186" spans="2:128" s="12" customFormat="1" hidden="1" x14ac:dyDescent="0.25">
      <c r="B186" s="48" t="s">
        <v>96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DU186" s="14" t="s">
        <v>2</v>
      </c>
      <c r="DV186" s="15" t="s">
        <v>1</v>
      </c>
      <c r="DW186" s="15" t="s">
        <v>1</v>
      </c>
      <c r="DX186" s="15" t="s">
        <v>1</v>
      </c>
    </row>
    <row r="187" spans="2:128" s="12" customFormat="1" hidden="1" x14ac:dyDescent="0.25">
      <c r="DU187" s="14" t="s">
        <v>2</v>
      </c>
      <c r="DV187" s="15" t="s">
        <v>1</v>
      </c>
      <c r="DW187" s="15" t="s">
        <v>1</v>
      </c>
      <c r="DX187" s="15" t="s">
        <v>1</v>
      </c>
    </row>
    <row r="188" spans="2:128" s="12" customFormat="1" hidden="1" x14ac:dyDescent="0.25">
      <c r="B188" s="12" t="s">
        <v>17</v>
      </c>
      <c r="DU188" s="14" t="s">
        <v>2</v>
      </c>
      <c r="DV188" s="15" t="s">
        <v>1</v>
      </c>
      <c r="DW188" s="15" t="s">
        <v>1</v>
      </c>
      <c r="DX188" s="15" t="s">
        <v>1</v>
      </c>
    </row>
    <row r="189" spans="2:128" s="12" customFormat="1" hidden="1" x14ac:dyDescent="0.25">
      <c r="B189" s="48" t="s">
        <v>90</v>
      </c>
      <c r="C189" s="12">
        <v>6806687.1899999995</v>
      </c>
      <c r="D189" s="12">
        <v>6954304.3599999994</v>
      </c>
      <c r="E189" s="12">
        <v>7104423.7300000004</v>
      </c>
      <c r="F189" s="12">
        <v>7270941.1799999997</v>
      </c>
      <c r="G189" s="12">
        <v>7448156.6300000008</v>
      </c>
      <c r="H189" s="12">
        <v>7629670.9399999995</v>
      </c>
      <c r="I189" s="12">
        <v>7819475.2400000002</v>
      </c>
      <c r="J189" s="12">
        <v>8016658.7499999991</v>
      </c>
      <c r="K189" s="12">
        <v>8221759.8300000001</v>
      </c>
      <c r="L189" s="12">
        <v>8431904.3500000015</v>
      </c>
      <c r="DU189" s="14" t="s">
        <v>2</v>
      </c>
      <c r="DV189" s="15" t="s">
        <v>1</v>
      </c>
      <c r="DW189" s="15" t="s">
        <v>1</v>
      </c>
      <c r="DX189" s="15" t="s">
        <v>1</v>
      </c>
    </row>
    <row r="190" spans="2:128" s="12" customFormat="1" hidden="1" x14ac:dyDescent="0.25">
      <c r="B190" s="48" t="s">
        <v>91</v>
      </c>
      <c r="C190" s="12">
        <v>6806687.1899999995</v>
      </c>
      <c r="D190" s="12">
        <v>6954304.3599999994</v>
      </c>
      <c r="E190" s="12">
        <v>7104423.7300000004</v>
      </c>
      <c r="F190" s="12">
        <v>7270941.1799999997</v>
      </c>
      <c r="G190" s="12">
        <v>7448156.6300000008</v>
      </c>
      <c r="H190" s="12">
        <v>7629670.9399999995</v>
      </c>
      <c r="I190" s="12">
        <v>7819475.2400000002</v>
      </c>
      <c r="J190" s="12">
        <v>8016658.7499999991</v>
      </c>
      <c r="K190" s="12">
        <v>8221759.8300000001</v>
      </c>
      <c r="L190" s="12">
        <v>8431904.3500000015</v>
      </c>
      <c r="DU190" s="14" t="s">
        <v>2</v>
      </c>
      <c r="DV190" s="15" t="s">
        <v>1</v>
      </c>
      <c r="DW190" s="15" t="s">
        <v>1</v>
      </c>
      <c r="DX190" s="15" t="s">
        <v>1</v>
      </c>
    </row>
    <row r="191" spans="2:128" s="12" customFormat="1" hidden="1" x14ac:dyDescent="0.25">
      <c r="B191" s="48" t="s">
        <v>62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DU191" s="14" t="s">
        <v>2</v>
      </c>
      <c r="DV191" s="15" t="s">
        <v>1</v>
      </c>
      <c r="DW191" s="15" t="s">
        <v>1</v>
      </c>
      <c r="DX191" s="15" t="s">
        <v>1</v>
      </c>
    </row>
    <row r="192" spans="2:128" s="12" customFormat="1" hidden="1" x14ac:dyDescent="0.25">
      <c r="B192" s="48" t="s">
        <v>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DU192" s="14" t="s">
        <v>2</v>
      </c>
      <c r="DV192" s="15" t="s">
        <v>1</v>
      </c>
      <c r="DW192" s="15" t="s">
        <v>1</v>
      </c>
      <c r="DX192" s="15" t="s">
        <v>1</v>
      </c>
    </row>
    <row r="193" spans="2:128" s="12" customFormat="1" hidden="1" x14ac:dyDescent="0.25">
      <c r="B193" s="48" t="s">
        <v>96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DU193" s="14" t="s">
        <v>2</v>
      </c>
      <c r="DV193" s="15" t="s">
        <v>1</v>
      </c>
      <c r="DW193" s="15" t="s">
        <v>1</v>
      </c>
      <c r="DX193" s="15" t="s">
        <v>1</v>
      </c>
    </row>
    <row r="194" spans="2:128" s="12" customFormat="1" hidden="1" x14ac:dyDescent="0.25">
      <c r="DU194" s="14" t="s">
        <v>2</v>
      </c>
      <c r="DV194" s="15" t="s">
        <v>1</v>
      </c>
      <c r="DW194" s="15" t="s">
        <v>1</v>
      </c>
      <c r="DX194" s="15" t="s">
        <v>1</v>
      </c>
    </row>
    <row r="195" spans="2:128" s="12" customFormat="1" hidden="1" x14ac:dyDescent="0.25">
      <c r="B195" s="12" t="s">
        <v>18</v>
      </c>
      <c r="DU195" s="14" t="s">
        <v>2</v>
      </c>
      <c r="DV195" s="15" t="s">
        <v>1</v>
      </c>
      <c r="DW195" s="15" t="s">
        <v>1</v>
      </c>
      <c r="DX195" s="15" t="s">
        <v>1</v>
      </c>
    </row>
    <row r="196" spans="2:128" s="12" customFormat="1" hidden="1" x14ac:dyDescent="0.25">
      <c r="B196" s="48" t="s">
        <v>90</v>
      </c>
      <c r="C196" s="12">
        <v>3587700</v>
      </c>
      <c r="D196" s="12">
        <v>2572000</v>
      </c>
      <c r="E196" s="12">
        <v>2572000</v>
      </c>
      <c r="F196" s="12">
        <v>2572000</v>
      </c>
      <c r="G196" s="12">
        <v>2572000</v>
      </c>
      <c r="H196" s="12">
        <v>2572000</v>
      </c>
      <c r="I196" s="12">
        <v>2572000</v>
      </c>
      <c r="J196" s="12">
        <v>2572000</v>
      </c>
      <c r="K196" s="12">
        <v>2572000</v>
      </c>
      <c r="L196" s="12">
        <v>2572000</v>
      </c>
      <c r="DU196" s="14" t="s">
        <v>2</v>
      </c>
      <c r="DV196" s="15" t="s">
        <v>1</v>
      </c>
      <c r="DW196" s="15" t="s">
        <v>1</v>
      </c>
      <c r="DX196" s="15" t="s">
        <v>1</v>
      </c>
    </row>
    <row r="197" spans="2:128" s="12" customFormat="1" hidden="1" x14ac:dyDescent="0.25">
      <c r="B197" s="48" t="s">
        <v>91</v>
      </c>
      <c r="C197" s="12">
        <v>2512700</v>
      </c>
      <c r="D197" s="12">
        <v>1272000</v>
      </c>
      <c r="E197" s="12">
        <v>1272000</v>
      </c>
      <c r="F197" s="12">
        <v>1272000</v>
      </c>
      <c r="G197" s="12">
        <v>1272000</v>
      </c>
      <c r="H197" s="12">
        <v>1272000</v>
      </c>
      <c r="I197" s="12">
        <v>1272000</v>
      </c>
      <c r="J197" s="12">
        <v>1272000</v>
      </c>
      <c r="K197" s="12">
        <v>1272000</v>
      </c>
      <c r="L197" s="12">
        <v>1272000</v>
      </c>
      <c r="DU197" s="14" t="s">
        <v>2</v>
      </c>
      <c r="DV197" s="15" t="s">
        <v>1</v>
      </c>
      <c r="DW197" s="15" t="s">
        <v>1</v>
      </c>
      <c r="DX197" s="15" t="s">
        <v>1</v>
      </c>
    </row>
    <row r="198" spans="2:128" s="12" customFormat="1" hidden="1" x14ac:dyDescent="0.25">
      <c r="B198" s="48" t="s">
        <v>62</v>
      </c>
      <c r="C198" s="32">
        <v>1075000</v>
      </c>
      <c r="D198" s="32">
        <v>1300000</v>
      </c>
      <c r="E198" s="32">
        <v>1300000</v>
      </c>
      <c r="F198" s="32">
        <v>1300000</v>
      </c>
      <c r="G198" s="32">
        <v>1300000</v>
      </c>
      <c r="H198" s="32">
        <v>1300000</v>
      </c>
      <c r="I198" s="32">
        <v>1300000</v>
      </c>
      <c r="J198" s="32">
        <v>1300000</v>
      </c>
      <c r="K198" s="32">
        <v>1300000</v>
      </c>
      <c r="L198" s="32">
        <v>1300000</v>
      </c>
      <c r="DU198" s="14" t="s">
        <v>2</v>
      </c>
      <c r="DV198" s="15" t="s">
        <v>1</v>
      </c>
      <c r="DW198" s="15" t="s">
        <v>1</v>
      </c>
      <c r="DX198" s="15" t="s">
        <v>1</v>
      </c>
    </row>
    <row r="199" spans="2:128" s="12" customFormat="1" hidden="1" x14ac:dyDescent="0.25">
      <c r="B199" s="48" t="s">
        <v>92</v>
      </c>
      <c r="C199" s="29">
        <v>1075000</v>
      </c>
      <c r="D199" s="29">
        <v>1300000</v>
      </c>
      <c r="E199" s="29">
        <v>1300000</v>
      </c>
      <c r="F199" s="29">
        <v>1300000</v>
      </c>
      <c r="G199" s="29">
        <v>1300000</v>
      </c>
      <c r="H199" s="29">
        <v>1300000</v>
      </c>
      <c r="I199" s="29">
        <v>1300000</v>
      </c>
      <c r="J199" s="29">
        <v>1300000</v>
      </c>
      <c r="K199" s="29">
        <v>1300000</v>
      </c>
      <c r="L199" s="29">
        <v>1300000</v>
      </c>
      <c r="DU199" s="14" t="s">
        <v>2</v>
      </c>
      <c r="DV199" s="15" t="s">
        <v>1</v>
      </c>
      <c r="DW199" s="15" t="s">
        <v>1</v>
      </c>
      <c r="DX199" s="15" t="s">
        <v>1</v>
      </c>
    </row>
    <row r="200" spans="2:128" s="12" customFormat="1" hidden="1" x14ac:dyDescent="0.25">
      <c r="B200" s="48" t="s">
        <v>93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DU200" s="14" t="s">
        <v>2</v>
      </c>
      <c r="DV200" s="15" t="s">
        <v>1</v>
      </c>
      <c r="DW200" s="15" t="s">
        <v>1</v>
      </c>
      <c r="DX200" s="15" t="s">
        <v>1</v>
      </c>
    </row>
    <row r="201" spans="2:128" s="12" customFormat="1" hidden="1" x14ac:dyDescent="0.25">
      <c r="B201" s="48" t="s">
        <v>94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DU201" s="14" t="s">
        <v>2</v>
      </c>
      <c r="DV201" s="15" t="s">
        <v>1</v>
      </c>
      <c r="DW201" s="15" t="s">
        <v>1</v>
      </c>
      <c r="DX201" s="15" t="s">
        <v>1</v>
      </c>
    </row>
    <row r="202" spans="2:128" s="12" customFormat="1" hidden="1" x14ac:dyDescent="0.25">
      <c r="B202" s="48" t="s">
        <v>95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DU202" s="14" t="s">
        <v>2</v>
      </c>
      <c r="DV202" s="15" t="s">
        <v>1</v>
      </c>
      <c r="DW202" s="15" t="s">
        <v>1</v>
      </c>
      <c r="DX202" s="15" t="s">
        <v>1</v>
      </c>
    </row>
    <row r="203" spans="2:128" s="12" customFormat="1" hidden="1" x14ac:dyDescent="0.25">
      <c r="B203" s="48" t="s">
        <v>100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DU203" s="14" t="s">
        <v>2</v>
      </c>
      <c r="DV203" s="15" t="s">
        <v>1</v>
      </c>
      <c r="DW203" s="15" t="s">
        <v>1</v>
      </c>
      <c r="DX203" s="15" t="s">
        <v>1</v>
      </c>
    </row>
    <row r="204" spans="2:128" s="12" customFormat="1" hidden="1" x14ac:dyDescent="0.25">
      <c r="B204" s="48" t="s">
        <v>96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DU204" s="14" t="s">
        <v>2</v>
      </c>
      <c r="DV204" s="15" t="s">
        <v>1</v>
      </c>
      <c r="DW204" s="15" t="s">
        <v>1</v>
      </c>
      <c r="DX204" s="15" t="s">
        <v>1</v>
      </c>
    </row>
    <row r="205" spans="2:128" s="12" customFormat="1" hidden="1" x14ac:dyDescent="0.25">
      <c r="DU205" s="14" t="s">
        <v>2</v>
      </c>
      <c r="DV205" s="15" t="s">
        <v>1</v>
      </c>
      <c r="DW205" s="15" t="s">
        <v>1</v>
      </c>
      <c r="DX205" s="15" t="s">
        <v>1</v>
      </c>
    </row>
    <row r="206" spans="2:128" s="12" customFormat="1" hidden="1" x14ac:dyDescent="0.25">
      <c r="B206" s="12" t="s">
        <v>19</v>
      </c>
      <c r="DU206" s="14" t="s">
        <v>2</v>
      </c>
      <c r="DV206" s="15" t="s">
        <v>1</v>
      </c>
      <c r="DW206" s="15" t="s">
        <v>1</v>
      </c>
      <c r="DX206" s="15" t="s">
        <v>1</v>
      </c>
    </row>
    <row r="207" spans="2:128" s="12" customFormat="1" hidden="1" x14ac:dyDescent="0.25">
      <c r="B207" s="48" t="s">
        <v>90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DU207" s="14" t="s">
        <v>2</v>
      </c>
      <c r="DV207" s="15" t="s">
        <v>1</v>
      </c>
      <c r="DW207" s="15" t="s">
        <v>1</v>
      </c>
      <c r="DX207" s="15" t="s">
        <v>1</v>
      </c>
    </row>
    <row r="208" spans="2:128" s="12" customFormat="1" hidden="1" x14ac:dyDescent="0.25">
      <c r="B208" s="48" t="s">
        <v>91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DU208" s="14" t="s">
        <v>2</v>
      </c>
      <c r="DV208" s="15" t="s">
        <v>1</v>
      </c>
      <c r="DW208" s="15" t="s">
        <v>1</v>
      </c>
      <c r="DX208" s="15" t="s">
        <v>1</v>
      </c>
    </row>
    <row r="209" spans="2:128 16377:16377" s="12" customFormat="1" hidden="1" x14ac:dyDescent="0.25">
      <c r="B209" s="48" t="s">
        <v>62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DU209" s="14" t="s">
        <v>2</v>
      </c>
      <c r="DV209" s="15" t="s">
        <v>1</v>
      </c>
      <c r="DW209" s="15" t="s">
        <v>1</v>
      </c>
      <c r="DX209" s="15" t="s">
        <v>1</v>
      </c>
    </row>
    <row r="210" spans="2:128 16377:16377" s="12" customFormat="1" hidden="1" x14ac:dyDescent="0.25">
      <c r="B210" s="48" t="s">
        <v>92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DU210" s="14" t="s">
        <v>2</v>
      </c>
      <c r="DV210" s="15" t="s">
        <v>1</v>
      </c>
      <c r="DW210" s="15" t="s">
        <v>1</v>
      </c>
      <c r="DX210" s="15" t="s">
        <v>1</v>
      </c>
    </row>
    <row r="211" spans="2:128 16377:16377" s="12" customFormat="1" hidden="1" x14ac:dyDescent="0.25">
      <c r="B211" s="48" t="s">
        <v>93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DU211" s="14" t="s">
        <v>2</v>
      </c>
      <c r="DV211" s="15" t="s">
        <v>1</v>
      </c>
      <c r="DW211" s="15" t="s">
        <v>1</v>
      </c>
      <c r="DX211" s="15" t="s">
        <v>1</v>
      </c>
    </row>
    <row r="212" spans="2:128 16377:16377" s="12" customFormat="1" hidden="1" x14ac:dyDescent="0.25">
      <c r="B212" s="48" t="s">
        <v>94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DU212" s="14" t="s">
        <v>2</v>
      </c>
      <c r="DV212" s="15" t="s">
        <v>1</v>
      </c>
      <c r="DW212" s="15" t="s">
        <v>1</v>
      </c>
      <c r="DX212" s="15" t="s">
        <v>1</v>
      </c>
    </row>
    <row r="213" spans="2:128 16377:16377" s="12" customFormat="1" hidden="1" x14ac:dyDescent="0.25">
      <c r="B213" s="48" t="s">
        <v>95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DU213" s="14" t="s">
        <v>2</v>
      </c>
      <c r="DV213" s="15" t="s">
        <v>1</v>
      </c>
      <c r="DW213" s="15" t="s">
        <v>1</v>
      </c>
      <c r="DX213" s="15" t="s">
        <v>1</v>
      </c>
    </row>
    <row r="214" spans="2:128 16377:16377" s="12" customFormat="1" hidden="1" x14ac:dyDescent="0.25">
      <c r="B214" s="48" t="s">
        <v>100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DU214" s="14" t="s">
        <v>2</v>
      </c>
      <c r="DV214" s="15" t="s">
        <v>1</v>
      </c>
      <c r="DW214" s="15" t="s">
        <v>1</v>
      </c>
      <c r="DX214" s="15" t="s">
        <v>1</v>
      </c>
    </row>
    <row r="215" spans="2:128 16377:16377" s="12" customFormat="1" hidden="1" x14ac:dyDescent="0.25">
      <c r="B215" s="48" t="s">
        <v>101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DU215" s="14" t="s">
        <v>2</v>
      </c>
      <c r="DV215" s="15" t="s">
        <v>1</v>
      </c>
      <c r="DW215" s="15" t="s">
        <v>1</v>
      </c>
      <c r="DX215" s="15" t="s">
        <v>1</v>
      </c>
      <c r="XEW215" s="29"/>
    </row>
    <row r="216" spans="2:128 16377:16377" s="12" customFormat="1" hidden="1" x14ac:dyDescent="0.25">
      <c r="B216" s="48" t="s">
        <v>96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DU216" s="14" t="s">
        <v>2</v>
      </c>
      <c r="DV216" s="15" t="s">
        <v>1</v>
      </c>
      <c r="DW216" s="15" t="s">
        <v>1</v>
      </c>
      <c r="DX216" s="15" t="s">
        <v>1</v>
      </c>
    </row>
    <row r="217" spans="2:128 16377:16377" s="12" customFormat="1" hidden="1" x14ac:dyDescent="0.25">
      <c r="B217" s="48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DU217" s="14" t="s">
        <v>2</v>
      </c>
      <c r="DV217" s="15" t="s">
        <v>1</v>
      </c>
      <c r="DW217" s="15" t="s">
        <v>1</v>
      </c>
      <c r="DX217" s="15" t="s">
        <v>1</v>
      </c>
    </row>
    <row r="218" spans="2:128 16377:16377" s="12" customFormat="1" hidden="1" x14ac:dyDescent="0.25">
      <c r="DU218" s="14" t="s">
        <v>2</v>
      </c>
      <c r="DV218" s="15" t="s">
        <v>1</v>
      </c>
      <c r="DW218" s="15" t="s">
        <v>1</v>
      </c>
      <c r="DX218" s="15" t="s">
        <v>1</v>
      </c>
    </row>
    <row r="219" spans="2:128 16377:16377" s="12" customFormat="1" hidden="1" x14ac:dyDescent="0.25">
      <c r="B219" s="12" t="s">
        <v>20</v>
      </c>
      <c r="DU219" s="14" t="s">
        <v>2</v>
      </c>
      <c r="DV219" s="15" t="s">
        <v>1</v>
      </c>
      <c r="DW219" s="15" t="s">
        <v>1</v>
      </c>
      <c r="DX219" s="15" t="s">
        <v>1</v>
      </c>
    </row>
    <row r="220" spans="2:128 16377:16377" s="12" customFormat="1" hidden="1" x14ac:dyDescent="0.25">
      <c r="B220" s="48" t="s">
        <v>90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DU220" s="14" t="s">
        <v>2</v>
      </c>
      <c r="DV220" s="15" t="s">
        <v>1</v>
      </c>
      <c r="DW220" s="15" t="s">
        <v>1</v>
      </c>
      <c r="DX220" s="15" t="s">
        <v>1</v>
      </c>
    </row>
    <row r="221" spans="2:128 16377:16377" s="12" customFormat="1" hidden="1" x14ac:dyDescent="0.25">
      <c r="B221" s="48" t="s">
        <v>91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DU221" s="14" t="s">
        <v>2</v>
      </c>
      <c r="DV221" s="15" t="s">
        <v>1</v>
      </c>
      <c r="DW221" s="15" t="s">
        <v>1</v>
      </c>
      <c r="DX221" s="15" t="s">
        <v>1</v>
      </c>
    </row>
    <row r="222" spans="2:128 16377:16377" s="12" customFormat="1" hidden="1" x14ac:dyDescent="0.25">
      <c r="B222" s="48" t="s">
        <v>62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DU222" s="14" t="s">
        <v>2</v>
      </c>
      <c r="DV222" s="15" t="s">
        <v>1</v>
      </c>
      <c r="DW222" s="15" t="s">
        <v>1</v>
      </c>
      <c r="DX222" s="15" t="s">
        <v>1</v>
      </c>
    </row>
    <row r="223" spans="2:128 16377:16377" s="12" customFormat="1" hidden="1" x14ac:dyDescent="0.25">
      <c r="DU223" s="14" t="s">
        <v>2</v>
      </c>
      <c r="DV223" s="15" t="s">
        <v>1</v>
      </c>
      <c r="DW223" s="15" t="s">
        <v>1</v>
      </c>
      <c r="DX223" s="15" t="s">
        <v>1</v>
      </c>
    </row>
    <row r="224" spans="2:128 16377:16377" s="12" customFormat="1" hidden="1" x14ac:dyDescent="0.25">
      <c r="DU224" s="14" t="s">
        <v>2</v>
      </c>
      <c r="DV224" s="15" t="s">
        <v>1</v>
      </c>
      <c r="DW224" s="15" t="s">
        <v>1</v>
      </c>
      <c r="DX224" s="15" t="s">
        <v>1</v>
      </c>
    </row>
    <row r="225" spans="2:128" s="12" customFormat="1" hidden="1" x14ac:dyDescent="0.25">
      <c r="B225" s="12" t="s">
        <v>27</v>
      </c>
      <c r="DU225" s="14" t="s">
        <v>2</v>
      </c>
      <c r="DV225" s="15" t="s">
        <v>1</v>
      </c>
      <c r="DW225" s="15" t="s">
        <v>1</v>
      </c>
      <c r="DX225" s="15" t="s">
        <v>1</v>
      </c>
    </row>
    <row r="226" spans="2:128" s="12" customFormat="1" hidden="1" x14ac:dyDescent="0.25">
      <c r="B226" s="48" t="s">
        <v>90</v>
      </c>
      <c r="C226" s="12">
        <v>18752826.09</v>
      </c>
      <c r="D226" s="12">
        <v>19773477.810000014</v>
      </c>
      <c r="E226" s="12">
        <v>21121719.100000001</v>
      </c>
      <c r="F226" s="12">
        <v>22032171.799999993</v>
      </c>
      <c r="G226" s="12">
        <v>22961379.900000002</v>
      </c>
      <c r="H226" s="12">
        <v>23911917.359999985</v>
      </c>
      <c r="I226" s="12">
        <v>24879571.390000001</v>
      </c>
      <c r="J226" s="12">
        <v>26024157.690000013</v>
      </c>
      <c r="K226" s="12">
        <v>27216786.159999985</v>
      </c>
      <c r="L226" s="12">
        <v>28443487.81999997</v>
      </c>
      <c r="DU226" s="14" t="s">
        <v>2</v>
      </c>
      <c r="DV226" s="15" t="s">
        <v>1</v>
      </c>
      <c r="DW226" s="15" t="s">
        <v>1</v>
      </c>
      <c r="DX226" s="15" t="s">
        <v>1</v>
      </c>
    </row>
    <row r="227" spans="2:128" s="12" customFormat="1" hidden="1" x14ac:dyDescent="0.25">
      <c r="B227" s="48" t="s">
        <v>91</v>
      </c>
      <c r="C227" s="12">
        <v>18752826.09</v>
      </c>
      <c r="D227" s="12">
        <v>19773477.810000014</v>
      </c>
      <c r="E227" s="12">
        <v>21121719.100000001</v>
      </c>
      <c r="F227" s="12">
        <v>22032171.799999993</v>
      </c>
      <c r="G227" s="12">
        <v>22961379.900000002</v>
      </c>
      <c r="H227" s="12">
        <v>23911917.359999985</v>
      </c>
      <c r="I227" s="12">
        <v>24879571.390000001</v>
      </c>
      <c r="J227" s="12">
        <v>26024157.690000013</v>
      </c>
      <c r="K227" s="12">
        <v>27216786.159999985</v>
      </c>
      <c r="L227" s="12">
        <v>28443487.81999997</v>
      </c>
      <c r="DU227" s="14" t="s">
        <v>2</v>
      </c>
      <c r="DV227" s="15" t="s">
        <v>1</v>
      </c>
      <c r="DW227" s="15" t="s">
        <v>1</v>
      </c>
      <c r="DX227" s="15" t="s">
        <v>1</v>
      </c>
    </row>
    <row r="228" spans="2:128" s="12" customFormat="1" hidden="1" x14ac:dyDescent="0.25">
      <c r="B228" s="48" t="s">
        <v>62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DU228" s="14" t="s">
        <v>2</v>
      </c>
      <c r="DV228" s="15" t="s">
        <v>1</v>
      </c>
      <c r="DW228" s="15" t="s">
        <v>1</v>
      </c>
      <c r="DX228" s="15" t="s">
        <v>1</v>
      </c>
    </row>
    <row r="229" spans="2:128" s="12" customFormat="1" hidden="1" x14ac:dyDescent="0.25">
      <c r="B229" s="48" t="s">
        <v>92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DU229" s="14" t="s">
        <v>2</v>
      </c>
      <c r="DV229" s="15" t="s">
        <v>1</v>
      </c>
      <c r="DW229" s="15" t="s">
        <v>1</v>
      </c>
      <c r="DX229" s="15" t="s">
        <v>1</v>
      </c>
    </row>
    <row r="230" spans="2:128" s="12" customFormat="1" hidden="1" x14ac:dyDescent="0.25">
      <c r="B230" s="48" t="s">
        <v>93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DU230" s="14" t="s">
        <v>2</v>
      </c>
      <c r="DV230" s="15" t="s">
        <v>1</v>
      </c>
      <c r="DW230" s="15" t="s">
        <v>1</v>
      </c>
      <c r="DX230" s="15" t="s">
        <v>1</v>
      </c>
    </row>
    <row r="231" spans="2:128" s="12" customFormat="1" hidden="1" x14ac:dyDescent="0.25">
      <c r="B231" s="48" t="s">
        <v>94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DU231" s="14" t="s">
        <v>2</v>
      </c>
      <c r="DV231" s="15" t="s">
        <v>1</v>
      </c>
      <c r="DW231" s="15" t="s">
        <v>1</v>
      </c>
      <c r="DX231" s="15" t="s">
        <v>1</v>
      </c>
    </row>
    <row r="232" spans="2:128" s="12" customFormat="1" hidden="1" x14ac:dyDescent="0.25">
      <c r="B232" s="48" t="s">
        <v>95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DU232" s="14" t="s">
        <v>2</v>
      </c>
      <c r="DV232" s="15" t="s">
        <v>1</v>
      </c>
      <c r="DW232" s="15" t="s">
        <v>1</v>
      </c>
      <c r="DX232" s="15" t="s">
        <v>1</v>
      </c>
    </row>
    <row r="233" spans="2:128" s="12" customFormat="1" hidden="1" x14ac:dyDescent="0.25">
      <c r="B233" s="48" t="s">
        <v>100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DU233" s="14" t="s">
        <v>2</v>
      </c>
      <c r="DV233" s="15" t="s">
        <v>1</v>
      </c>
      <c r="DW233" s="15" t="s">
        <v>1</v>
      </c>
      <c r="DX233" s="15" t="s">
        <v>1</v>
      </c>
    </row>
    <row r="234" spans="2:128" s="12" customFormat="1" hidden="1" x14ac:dyDescent="0.25">
      <c r="B234" s="48" t="s">
        <v>101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DU234" s="14" t="s">
        <v>2</v>
      </c>
      <c r="DV234" s="15" t="s">
        <v>1</v>
      </c>
      <c r="DW234" s="15" t="s">
        <v>1</v>
      </c>
      <c r="DX234" s="15" t="s">
        <v>1</v>
      </c>
    </row>
    <row r="235" spans="2:128" s="12" customFormat="1" hidden="1" x14ac:dyDescent="0.25">
      <c r="B235" s="48" t="s">
        <v>96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DU235" s="14" t="s">
        <v>2</v>
      </c>
      <c r="DV235" s="15" t="s">
        <v>1</v>
      </c>
      <c r="DW235" s="15" t="s">
        <v>1</v>
      </c>
      <c r="DX235" s="15" t="s">
        <v>1</v>
      </c>
    </row>
    <row r="236" spans="2:128" s="12" customFormat="1" hidden="1" x14ac:dyDescent="0.25">
      <c r="DU236" s="14" t="s">
        <v>2</v>
      </c>
      <c r="DV236" s="15" t="s">
        <v>1</v>
      </c>
      <c r="DW236" s="15" t="s">
        <v>1</v>
      </c>
      <c r="DX236" s="15" t="s">
        <v>1</v>
      </c>
    </row>
    <row r="237" spans="2:128" s="12" customFormat="1" hidden="1" x14ac:dyDescent="0.25">
      <c r="B237" s="12" t="s">
        <v>28</v>
      </c>
      <c r="DU237" s="14" t="s">
        <v>2</v>
      </c>
      <c r="DV237" s="15" t="s">
        <v>1</v>
      </c>
      <c r="DW237" s="15" t="s">
        <v>1</v>
      </c>
      <c r="DX237" s="15" t="s">
        <v>1</v>
      </c>
    </row>
    <row r="238" spans="2:128" s="12" customFormat="1" hidden="1" x14ac:dyDescent="0.25">
      <c r="B238" s="48" t="s">
        <v>90</v>
      </c>
      <c r="C238" s="12">
        <v>1160007.44</v>
      </c>
      <c r="D238" s="12">
        <v>1049301.48</v>
      </c>
      <c r="E238" s="12">
        <v>926361.74</v>
      </c>
      <c r="F238" s="12">
        <v>824536.14</v>
      </c>
      <c r="G238" s="12">
        <v>725980.86</v>
      </c>
      <c r="H238" s="12">
        <v>618232.4</v>
      </c>
      <c r="I238" s="12">
        <v>507701.72</v>
      </c>
      <c r="J238" s="12">
        <v>407046.91</v>
      </c>
      <c r="K238" s="12">
        <v>307397.33</v>
      </c>
      <c r="L238" s="12">
        <v>200651.54</v>
      </c>
      <c r="DU238" s="14" t="s">
        <v>2</v>
      </c>
      <c r="DV238" s="15" t="s">
        <v>1</v>
      </c>
      <c r="DW238" s="15" t="s">
        <v>1</v>
      </c>
      <c r="DX238" s="15" t="s">
        <v>1</v>
      </c>
    </row>
    <row r="239" spans="2:128" s="12" customFormat="1" hidden="1" x14ac:dyDescent="0.25">
      <c r="B239" s="48" t="s">
        <v>91</v>
      </c>
      <c r="C239" s="12">
        <v>1160007.21</v>
      </c>
      <c r="D239" s="12">
        <v>1049301.97</v>
      </c>
      <c r="E239" s="12">
        <v>926361.36</v>
      </c>
      <c r="F239" s="12">
        <v>824536.5</v>
      </c>
      <c r="G239" s="12">
        <v>725980.77</v>
      </c>
      <c r="H239" s="12">
        <v>618232.13</v>
      </c>
      <c r="I239" s="12">
        <v>507701.81</v>
      </c>
      <c r="J239" s="12">
        <v>407046.89</v>
      </c>
      <c r="K239" s="12">
        <v>307397.36</v>
      </c>
      <c r="L239" s="12">
        <v>200651.54</v>
      </c>
      <c r="DU239" s="14" t="s">
        <v>2</v>
      </c>
      <c r="DV239" s="15" t="s">
        <v>1</v>
      </c>
      <c r="DW239" s="15" t="s">
        <v>1</v>
      </c>
      <c r="DX239" s="15" t="s">
        <v>1</v>
      </c>
    </row>
    <row r="240" spans="2:128" s="12" customFormat="1" hidden="1" x14ac:dyDescent="0.25">
      <c r="B240" s="48" t="s">
        <v>62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DU240" s="14" t="s">
        <v>2</v>
      </c>
      <c r="DV240" s="15" t="s">
        <v>1</v>
      </c>
      <c r="DW240" s="15" t="s">
        <v>1</v>
      </c>
      <c r="DX240" s="15" t="s">
        <v>1</v>
      </c>
    </row>
    <row r="241" spans="1:128" s="12" customFormat="1" hidden="1" x14ac:dyDescent="0.25">
      <c r="B241" s="49" t="s">
        <v>92</v>
      </c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DU241" s="14" t="s">
        <v>2</v>
      </c>
      <c r="DV241" s="15" t="s">
        <v>1</v>
      </c>
      <c r="DW241" s="15" t="s">
        <v>1</v>
      </c>
      <c r="DX241" s="15" t="s">
        <v>1</v>
      </c>
    </row>
    <row r="242" spans="1:128" s="12" customFormat="1" hidden="1" x14ac:dyDescent="0.25">
      <c r="B242" s="49" t="s">
        <v>93</v>
      </c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DU242" s="14" t="s">
        <v>2</v>
      </c>
      <c r="DV242" s="15" t="s">
        <v>1</v>
      </c>
      <c r="DW242" s="15" t="s">
        <v>1</v>
      </c>
      <c r="DX242" s="15" t="s">
        <v>1</v>
      </c>
    </row>
    <row r="243" spans="1:128" s="12" customFormat="1" hidden="1" x14ac:dyDescent="0.25">
      <c r="B243" s="49" t="s">
        <v>94</v>
      </c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DU243" s="14" t="s">
        <v>2</v>
      </c>
      <c r="DV243" s="15" t="s">
        <v>1</v>
      </c>
      <c r="DW243" s="15" t="s">
        <v>1</v>
      </c>
      <c r="DX243" s="15" t="s">
        <v>1</v>
      </c>
    </row>
    <row r="244" spans="1:128" s="12" customFormat="1" hidden="1" x14ac:dyDescent="0.25">
      <c r="B244" s="48" t="s">
        <v>95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DU244" s="14" t="s">
        <v>2</v>
      </c>
      <c r="DV244" s="15" t="s">
        <v>1</v>
      </c>
      <c r="DW244" s="15" t="s">
        <v>1</v>
      </c>
      <c r="DX244" s="15" t="s">
        <v>1</v>
      </c>
    </row>
    <row r="245" spans="1:128" s="12" customFormat="1" hidden="1" x14ac:dyDescent="0.25">
      <c r="B245" s="49" t="s">
        <v>100</v>
      </c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DU245" s="14" t="s">
        <v>2</v>
      </c>
      <c r="DV245" s="15" t="s">
        <v>1</v>
      </c>
      <c r="DW245" s="15" t="s">
        <v>1</v>
      </c>
      <c r="DX245" s="15" t="s">
        <v>1</v>
      </c>
    </row>
    <row r="246" spans="1:128" s="12" customFormat="1" hidden="1" x14ac:dyDescent="0.25">
      <c r="B246" s="49" t="s">
        <v>101</v>
      </c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DU246" s="14" t="s">
        <v>2</v>
      </c>
      <c r="DV246" s="15" t="s">
        <v>1</v>
      </c>
      <c r="DW246" s="15" t="s">
        <v>1</v>
      </c>
      <c r="DX246" s="15" t="s">
        <v>1</v>
      </c>
    </row>
    <row r="247" spans="1:128" s="12" customFormat="1" hidden="1" x14ac:dyDescent="0.25">
      <c r="B247" s="48" t="s">
        <v>96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DU247" s="14" t="s">
        <v>2</v>
      </c>
      <c r="DV247" s="15" t="s">
        <v>1</v>
      </c>
      <c r="DW247" s="15" t="s">
        <v>1</v>
      </c>
      <c r="DX247" s="15" t="s">
        <v>1</v>
      </c>
    </row>
    <row r="248" spans="1:128" s="12" customFormat="1" hidden="1" x14ac:dyDescent="0.25">
      <c r="B248" s="48" t="s">
        <v>102</v>
      </c>
      <c r="C248" s="29">
        <v>-1155007.44</v>
      </c>
      <c r="D248" s="29">
        <v>-1044301.48</v>
      </c>
      <c r="E248" s="29">
        <v>-921361.74</v>
      </c>
      <c r="F248" s="29">
        <v>-819536.14</v>
      </c>
      <c r="G248" s="29">
        <v>-720980.86</v>
      </c>
      <c r="H248" s="29">
        <v>-613232.4</v>
      </c>
      <c r="I248" s="29">
        <v>-502701.72</v>
      </c>
      <c r="J248" s="29">
        <v>-402046.91</v>
      </c>
      <c r="K248" s="29">
        <v>-302397.33</v>
      </c>
      <c r="L248" s="29">
        <v>-195651.54</v>
      </c>
      <c r="DU248" s="14" t="s">
        <v>2</v>
      </c>
      <c r="DV248" s="15" t="s">
        <v>1</v>
      </c>
      <c r="DW248" s="15" t="s">
        <v>1</v>
      </c>
      <c r="DX248" s="15" t="s">
        <v>1</v>
      </c>
    </row>
    <row r="249" spans="1:128" s="12" customFormat="1" hidden="1" x14ac:dyDescent="0.25">
      <c r="A249" s="12" t="str">
        <f>'[2]Budget Summary 1'!D41</f>
        <v>Borrowing Costs - Interest on Loans (External)</v>
      </c>
      <c r="B249" s="48" t="s">
        <v>103</v>
      </c>
      <c r="C249" s="29">
        <v>1155007.21</v>
      </c>
      <c r="D249" s="29">
        <v>1044301.97</v>
      </c>
      <c r="E249" s="29">
        <v>921361.36</v>
      </c>
      <c r="F249" s="29">
        <v>819536.5</v>
      </c>
      <c r="G249" s="29">
        <v>720980.77</v>
      </c>
      <c r="H249" s="29">
        <v>613232.13</v>
      </c>
      <c r="I249" s="29">
        <v>502701.81</v>
      </c>
      <c r="J249" s="29">
        <v>402046.89</v>
      </c>
      <c r="K249" s="29">
        <v>302397.36</v>
      </c>
      <c r="L249" s="29">
        <v>195651.54</v>
      </c>
      <c r="DU249" s="14" t="s">
        <v>2</v>
      </c>
      <c r="DV249" s="15" t="s">
        <v>1</v>
      </c>
      <c r="DW249" s="15" t="s">
        <v>1</v>
      </c>
      <c r="DX249" s="15" t="s">
        <v>1</v>
      </c>
    </row>
    <row r="250" spans="1:128" s="12" customFormat="1" hidden="1" x14ac:dyDescent="0.25">
      <c r="B250" s="48" t="s">
        <v>62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DU250" s="14" t="s">
        <v>2</v>
      </c>
      <c r="DV250" s="15" t="s">
        <v>1</v>
      </c>
      <c r="DW250" s="15" t="s">
        <v>1</v>
      </c>
      <c r="DX250" s="15" t="s">
        <v>1</v>
      </c>
    </row>
    <row r="251" spans="1:128" s="12" customFormat="1" hidden="1" x14ac:dyDescent="0.25">
      <c r="B251" s="48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DU251" s="14" t="s">
        <v>2</v>
      </c>
      <c r="DV251" s="15" t="s">
        <v>1</v>
      </c>
      <c r="DW251" s="15" t="s">
        <v>1</v>
      </c>
      <c r="DX251" s="15" t="s">
        <v>1</v>
      </c>
    </row>
    <row r="252" spans="1:128" s="12" customFormat="1" hidden="1" x14ac:dyDescent="0.25">
      <c r="B252" s="48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DU252" s="14" t="s">
        <v>2</v>
      </c>
      <c r="DV252" s="15" t="s">
        <v>1</v>
      </c>
      <c r="DW252" s="15" t="s">
        <v>1</v>
      </c>
      <c r="DX252" s="15" t="s">
        <v>1</v>
      </c>
    </row>
    <row r="253" spans="1:128" s="12" customFormat="1" hidden="1" x14ac:dyDescent="0.25">
      <c r="DU253" s="14" t="s">
        <v>2</v>
      </c>
      <c r="DV253" s="15" t="s">
        <v>1</v>
      </c>
      <c r="DW253" s="15" t="s">
        <v>1</v>
      </c>
      <c r="DX253" s="15" t="s">
        <v>1</v>
      </c>
    </row>
    <row r="254" spans="1:128" s="12" customFormat="1" hidden="1" x14ac:dyDescent="0.25">
      <c r="B254" s="12" t="s">
        <v>29</v>
      </c>
      <c r="DU254" s="14" t="s">
        <v>2</v>
      </c>
      <c r="DV254" s="15" t="s">
        <v>1</v>
      </c>
      <c r="DW254" s="15" t="s">
        <v>1</v>
      </c>
      <c r="DX254" s="15" t="s">
        <v>1</v>
      </c>
    </row>
    <row r="255" spans="1:128" s="12" customFormat="1" hidden="1" x14ac:dyDescent="0.25">
      <c r="B255" s="48" t="s">
        <v>90</v>
      </c>
      <c r="C255" s="12">
        <v>15762536.030000001</v>
      </c>
      <c r="D255" s="12">
        <v>15241064.330000002</v>
      </c>
      <c r="E255" s="12">
        <v>16166612.769999992</v>
      </c>
      <c r="F255" s="12">
        <v>16838539.429999992</v>
      </c>
      <c r="G255" s="12">
        <v>17475285.519999988</v>
      </c>
      <c r="H255" s="12">
        <v>18224395.599999987</v>
      </c>
      <c r="I255" s="12">
        <v>18897764.649999991</v>
      </c>
      <c r="J255" s="12">
        <v>19725296.07</v>
      </c>
      <c r="K255" s="12">
        <v>20488200.530000005</v>
      </c>
      <c r="L255" s="12">
        <v>21367027.399999984</v>
      </c>
      <c r="DU255" s="14" t="s">
        <v>2</v>
      </c>
      <c r="DV255" s="15" t="s">
        <v>1</v>
      </c>
      <c r="DW255" s="15" t="s">
        <v>1</v>
      </c>
      <c r="DX255" s="15" t="s">
        <v>1</v>
      </c>
    </row>
    <row r="256" spans="1:128" s="12" customFormat="1" hidden="1" x14ac:dyDescent="0.25">
      <c r="B256" s="48" t="s">
        <v>91</v>
      </c>
      <c r="C256" s="12">
        <v>16588846.02</v>
      </c>
      <c r="D256" s="12">
        <v>15841635.900000002</v>
      </c>
      <c r="E256" s="12">
        <v>16418703.309999991</v>
      </c>
      <c r="F256" s="12">
        <v>17096631.179999992</v>
      </c>
      <c r="G256" s="12">
        <v>17729857.659999989</v>
      </c>
      <c r="H256" s="12">
        <v>18484322.409999985</v>
      </c>
      <c r="I256" s="12">
        <v>19174404.579999994</v>
      </c>
      <c r="J256" s="12">
        <v>19998331.550000004</v>
      </c>
      <c r="K256" s="12">
        <v>20757177.090000004</v>
      </c>
      <c r="L256" s="12">
        <v>21657121.579999976</v>
      </c>
      <c r="DU256" s="14" t="s">
        <v>2</v>
      </c>
      <c r="DV256" s="15" t="s">
        <v>1</v>
      </c>
      <c r="DW256" s="15" t="s">
        <v>1</v>
      </c>
      <c r="DX256" s="15" t="s">
        <v>1</v>
      </c>
    </row>
    <row r="257" spans="2:128" s="12" customFormat="1" hidden="1" x14ac:dyDescent="0.25">
      <c r="B257" s="48" t="s">
        <v>62</v>
      </c>
      <c r="C257" s="32">
        <v>-826310</v>
      </c>
      <c r="D257" s="32">
        <v>-600572</v>
      </c>
      <c r="E257" s="32">
        <v>-252091</v>
      </c>
      <c r="F257" s="32">
        <v>-258092</v>
      </c>
      <c r="G257" s="32">
        <v>-254572</v>
      </c>
      <c r="H257" s="32">
        <v>-259927</v>
      </c>
      <c r="I257" s="32">
        <v>-276640</v>
      </c>
      <c r="J257" s="32">
        <v>-273035</v>
      </c>
      <c r="K257" s="32">
        <v>-268977</v>
      </c>
      <c r="L257" s="32">
        <v>-290094</v>
      </c>
      <c r="DU257" s="14" t="s">
        <v>2</v>
      </c>
      <c r="DV257" s="15" t="s">
        <v>1</v>
      </c>
      <c r="DW257" s="15" t="s">
        <v>1</v>
      </c>
      <c r="DX257" s="15" t="s">
        <v>1</v>
      </c>
    </row>
    <row r="258" spans="2:128" s="12" customFormat="1" hidden="1" x14ac:dyDescent="0.25">
      <c r="B258" s="48" t="s">
        <v>92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DU258" s="14" t="s">
        <v>2</v>
      </c>
      <c r="DV258" s="15" t="s">
        <v>1</v>
      </c>
      <c r="DW258" s="15" t="s">
        <v>1</v>
      </c>
      <c r="DX258" s="15" t="s">
        <v>1</v>
      </c>
    </row>
    <row r="259" spans="2:128" s="12" customFormat="1" hidden="1" x14ac:dyDescent="0.25">
      <c r="B259" s="48" t="s">
        <v>93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DU259" s="14" t="s">
        <v>2</v>
      </c>
      <c r="DV259" s="15" t="s">
        <v>1</v>
      </c>
      <c r="DW259" s="15" t="s">
        <v>1</v>
      </c>
      <c r="DX259" s="15" t="s">
        <v>1</v>
      </c>
    </row>
    <row r="260" spans="2:128" s="12" customFormat="1" hidden="1" x14ac:dyDescent="0.25">
      <c r="B260" s="48" t="s">
        <v>94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DU260" s="14" t="s">
        <v>2</v>
      </c>
      <c r="DV260" s="15" t="s">
        <v>1</v>
      </c>
      <c r="DW260" s="15" t="s">
        <v>1</v>
      </c>
      <c r="DX260" s="15" t="s">
        <v>1</v>
      </c>
    </row>
    <row r="261" spans="2:128" s="12" customFormat="1" hidden="1" x14ac:dyDescent="0.25">
      <c r="B261" s="48" t="s">
        <v>95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DU261" s="14" t="s">
        <v>2</v>
      </c>
      <c r="DV261" s="15" t="s">
        <v>1</v>
      </c>
      <c r="DW261" s="15" t="s">
        <v>1</v>
      </c>
      <c r="DX261" s="15" t="s">
        <v>1</v>
      </c>
    </row>
    <row r="262" spans="2:128" s="12" customFormat="1" hidden="1" x14ac:dyDescent="0.25">
      <c r="B262" s="48" t="s">
        <v>100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DU262" s="14" t="s">
        <v>2</v>
      </c>
      <c r="DV262" s="15" t="s">
        <v>1</v>
      </c>
      <c r="DW262" s="15" t="s">
        <v>1</v>
      </c>
      <c r="DX262" s="15" t="s">
        <v>1</v>
      </c>
    </row>
    <row r="263" spans="2:128" s="12" customFormat="1" hidden="1" x14ac:dyDescent="0.25">
      <c r="B263" s="48" t="s">
        <v>101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DU263" s="14" t="s">
        <v>2</v>
      </c>
      <c r="DV263" s="15" t="s">
        <v>1</v>
      </c>
      <c r="DW263" s="15" t="s">
        <v>1</v>
      </c>
      <c r="DX263" s="15" t="s">
        <v>1</v>
      </c>
    </row>
    <row r="264" spans="2:128" s="12" customFormat="1" hidden="1" x14ac:dyDescent="0.25">
      <c r="B264" s="48" t="s">
        <v>104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DU264" s="14" t="s">
        <v>2</v>
      </c>
      <c r="DV264" s="15" t="s">
        <v>1</v>
      </c>
      <c r="DW264" s="15" t="s">
        <v>1</v>
      </c>
      <c r="DX264" s="15" t="s">
        <v>1</v>
      </c>
    </row>
    <row r="265" spans="2:128" s="12" customFormat="1" hidden="1" x14ac:dyDescent="0.25">
      <c r="B265" s="48" t="s">
        <v>105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DU265" s="14" t="s">
        <v>2</v>
      </c>
      <c r="DV265" s="15" t="s">
        <v>1</v>
      </c>
      <c r="DW265" s="15" t="s">
        <v>1</v>
      </c>
      <c r="DX265" s="15" t="s">
        <v>1</v>
      </c>
    </row>
    <row r="266" spans="2:128" s="12" customFormat="1" hidden="1" x14ac:dyDescent="0.25">
      <c r="B266" s="48" t="s">
        <v>106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DU266" s="14" t="s">
        <v>2</v>
      </c>
      <c r="DV266" s="15" t="s">
        <v>1</v>
      </c>
      <c r="DW266" s="15" t="s">
        <v>1</v>
      </c>
      <c r="DX266" s="15" t="s">
        <v>1</v>
      </c>
    </row>
    <row r="267" spans="2:128" s="12" customFormat="1" hidden="1" x14ac:dyDescent="0.25">
      <c r="B267" s="48" t="s">
        <v>107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DU267" s="14" t="s">
        <v>2</v>
      </c>
      <c r="DV267" s="15" t="s">
        <v>1</v>
      </c>
      <c r="DW267" s="15" t="s">
        <v>1</v>
      </c>
      <c r="DX267" s="15" t="s">
        <v>1</v>
      </c>
    </row>
    <row r="268" spans="2:128" s="12" customFormat="1" hidden="1" x14ac:dyDescent="0.25">
      <c r="B268" s="48" t="s">
        <v>108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DU268" s="14" t="s">
        <v>2</v>
      </c>
      <c r="DV268" s="15" t="s">
        <v>1</v>
      </c>
      <c r="DW268" s="15" t="s">
        <v>1</v>
      </c>
      <c r="DX268" s="15" t="s">
        <v>1</v>
      </c>
    </row>
    <row r="269" spans="2:128" s="12" customFormat="1" hidden="1" x14ac:dyDescent="0.25">
      <c r="B269" s="48" t="s">
        <v>109</v>
      </c>
      <c r="C269" s="29">
        <v>-826309.98999999836</v>
      </c>
      <c r="D269" s="29">
        <v>-600571.5700000003</v>
      </c>
      <c r="E269" s="29">
        <v>-252090.54000000004</v>
      </c>
      <c r="F269" s="29">
        <v>-258091.75000000186</v>
      </c>
      <c r="G269" s="29">
        <v>-254572.13999999966</v>
      </c>
      <c r="H269" s="29">
        <v>-259926.80999999773</v>
      </c>
      <c r="I269" s="29">
        <v>-276639.93000000343</v>
      </c>
      <c r="J269" s="29">
        <v>-273035.48000000603</v>
      </c>
      <c r="K269" s="29">
        <v>-268976.55999999866</v>
      </c>
      <c r="L269" s="29">
        <v>-290094.17999999411</v>
      </c>
      <c r="DU269" s="14" t="s">
        <v>2</v>
      </c>
      <c r="DV269" s="15" t="s">
        <v>1</v>
      </c>
      <c r="DW269" s="15" t="s">
        <v>1</v>
      </c>
      <c r="DX269" s="15" t="s">
        <v>1</v>
      </c>
    </row>
    <row r="270" spans="2:128" s="12" customFormat="1" hidden="1" x14ac:dyDescent="0.25">
      <c r="B270" s="48" t="s">
        <v>96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DU270" s="14" t="s">
        <v>2</v>
      </c>
      <c r="DV270" s="15" t="s">
        <v>1</v>
      </c>
      <c r="DW270" s="15" t="s">
        <v>1</v>
      </c>
      <c r="DX270" s="15" t="s">
        <v>1</v>
      </c>
    </row>
    <row r="271" spans="2:128" s="12" customFormat="1" hidden="1" x14ac:dyDescent="0.25">
      <c r="DU271" s="14" t="s">
        <v>2</v>
      </c>
      <c r="DV271" s="15" t="s">
        <v>1</v>
      </c>
      <c r="DW271" s="15" t="s">
        <v>1</v>
      </c>
      <c r="DX271" s="15" t="s">
        <v>1</v>
      </c>
    </row>
    <row r="272" spans="2:128" s="12" customFormat="1" hidden="1" x14ac:dyDescent="0.25">
      <c r="B272" s="12" t="s">
        <v>30</v>
      </c>
      <c r="DU272" s="14" t="s">
        <v>2</v>
      </c>
      <c r="DV272" s="15" t="s">
        <v>1</v>
      </c>
      <c r="DW272" s="15" t="s">
        <v>1</v>
      </c>
      <c r="DX272" s="15" t="s">
        <v>1</v>
      </c>
    </row>
    <row r="273" spans="2:128" s="12" customFormat="1" hidden="1" x14ac:dyDescent="0.25">
      <c r="B273" s="48" t="s">
        <v>90</v>
      </c>
      <c r="C273" s="12">
        <v>9900000</v>
      </c>
      <c r="D273" s="12">
        <v>9897274</v>
      </c>
      <c r="E273" s="12">
        <v>9897274</v>
      </c>
      <c r="F273" s="12">
        <v>9897274</v>
      </c>
      <c r="G273" s="12">
        <v>9897274</v>
      </c>
      <c r="H273" s="12">
        <v>9897274</v>
      </c>
      <c r="I273" s="12">
        <v>9897274</v>
      </c>
      <c r="J273" s="12">
        <v>9897274</v>
      </c>
      <c r="K273" s="12">
        <v>9897274</v>
      </c>
      <c r="L273" s="12">
        <v>9897274</v>
      </c>
      <c r="DU273" s="14" t="s">
        <v>2</v>
      </c>
      <c r="DV273" s="15" t="s">
        <v>1</v>
      </c>
      <c r="DW273" s="15" t="s">
        <v>1</v>
      </c>
      <c r="DX273" s="15" t="s">
        <v>1</v>
      </c>
    </row>
    <row r="274" spans="2:128" s="12" customFormat="1" hidden="1" x14ac:dyDescent="0.25">
      <c r="B274" s="48" t="s">
        <v>91</v>
      </c>
      <c r="C274" s="12">
        <v>9900000</v>
      </c>
      <c r="D274" s="12">
        <v>9897274</v>
      </c>
      <c r="E274" s="12">
        <v>9897274</v>
      </c>
      <c r="F274" s="12">
        <v>9897274</v>
      </c>
      <c r="G274" s="12">
        <v>9897274</v>
      </c>
      <c r="H274" s="12">
        <v>9897274</v>
      </c>
      <c r="I274" s="12">
        <v>9897274</v>
      </c>
      <c r="J274" s="12">
        <v>9897274</v>
      </c>
      <c r="K274" s="12">
        <v>9897274</v>
      </c>
      <c r="L274" s="12">
        <v>9897274</v>
      </c>
      <c r="DU274" s="14" t="s">
        <v>2</v>
      </c>
      <c r="DV274" s="15" t="s">
        <v>1</v>
      </c>
      <c r="DW274" s="15" t="s">
        <v>1</v>
      </c>
      <c r="DX274" s="15" t="s">
        <v>1</v>
      </c>
    </row>
    <row r="275" spans="2:128" s="12" customFormat="1" hidden="1" x14ac:dyDescent="0.25">
      <c r="B275" s="48" t="s">
        <v>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DU275" s="14" t="s">
        <v>2</v>
      </c>
      <c r="DV275" s="15" t="s">
        <v>1</v>
      </c>
      <c r="DW275" s="15" t="s">
        <v>1</v>
      </c>
      <c r="DX275" s="15" t="s">
        <v>1</v>
      </c>
    </row>
    <row r="276" spans="2:128" s="12" customFormat="1" hidden="1" x14ac:dyDescent="0.25">
      <c r="B276" s="48" t="s">
        <v>92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DU276" s="14" t="s">
        <v>2</v>
      </c>
      <c r="DV276" s="15" t="s">
        <v>1</v>
      </c>
      <c r="DW276" s="15" t="s">
        <v>1</v>
      </c>
      <c r="DX276" s="15" t="s">
        <v>1</v>
      </c>
    </row>
    <row r="277" spans="2:128" s="12" customFormat="1" hidden="1" x14ac:dyDescent="0.25">
      <c r="B277" s="48" t="s">
        <v>93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DU277" s="14" t="s">
        <v>2</v>
      </c>
      <c r="DV277" s="15" t="s">
        <v>1</v>
      </c>
      <c r="DW277" s="15" t="s">
        <v>1</v>
      </c>
      <c r="DX277" s="15" t="s">
        <v>1</v>
      </c>
    </row>
    <row r="278" spans="2:128" s="12" customFormat="1" hidden="1" x14ac:dyDescent="0.25">
      <c r="B278" s="48" t="s">
        <v>94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DU278" s="14" t="s">
        <v>2</v>
      </c>
      <c r="DV278" s="15" t="s">
        <v>1</v>
      </c>
      <c r="DW278" s="15" t="s">
        <v>1</v>
      </c>
      <c r="DX278" s="15" t="s">
        <v>1</v>
      </c>
    </row>
    <row r="279" spans="2:128" s="12" customFormat="1" hidden="1" x14ac:dyDescent="0.25">
      <c r="B279" s="48" t="s">
        <v>95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DU279" s="14" t="s">
        <v>2</v>
      </c>
      <c r="DV279" s="15" t="s">
        <v>1</v>
      </c>
      <c r="DW279" s="15" t="s">
        <v>1</v>
      </c>
      <c r="DX279" s="15" t="s">
        <v>1</v>
      </c>
    </row>
    <row r="280" spans="2:128" s="12" customFormat="1" hidden="1" x14ac:dyDescent="0.25">
      <c r="B280" s="48" t="s">
        <v>100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DU280" s="14" t="s">
        <v>2</v>
      </c>
      <c r="DV280" s="15" t="s">
        <v>1</v>
      </c>
      <c r="DW280" s="15" t="s">
        <v>1</v>
      </c>
      <c r="DX280" s="15" t="s">
        <v>1</v>
      </c>
    </row>
    <row r="281" spans="2:128" s="12" customFormat="1" hidden="1" x14ac:dyDescent="0.25">
      <c r="B281" s="48" t="s">
        <v>96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DU281" s="14" t="s">
        <v>2</v>
      </c>
      <c r="DV281" s="15" t="s">
        <v>1</v>
      </c>
      <c r="DW281" s="15" t="s">
        <v>1</v>
      </c>
      <c r="DX281" s="15" t="s">
        <v>1</v>
      </c>
    </row>
    <row r="282" spans="2:128" s="12" customFormat="1" hidden="1" x14ac:dyDescent="0.25">
      <c r="DU282" s="14" t="s">
        <v>2</v>
      </c>
      <c r="DV282" s="15" t="s">
        <v>1</v>
      </c>
      <c r="DW282" s="15" t="s">
        <v>1</v>
      </c>
      <c r="DX282" s="15" t="s">
        <v>1</v>
      </c>
    </row>
    <row r="283" spans="2:128" s="12" customFormat="1" hidden="1" x14ac:dyDescent="0.25">
      <c r="B283" s="12" t="s">
        <v>31</v>
      </c>
      <c r="DU283" s="14" t="s">
        <v>2</v>
      </c>
      <c r="DV283" s="15" t="s">
        <v>1</v>
      </c>
      <c r="DW283" s="15" t="s">
        <v>1</v>
      </c>
      <c r="DX283" s="15" t="s">
        <v>1</v>
      </c>
    </row>
    <row r="284" spans="2:128" s="12" customFormat="1" hidden="1" x14ac:dyDescent="0.25">
      <c r="B284" s="48" t="s">
        <v>90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DU284" s="14" t="s">
        <v>2</v>
      </c>
      <c r="DV284" s="15" t="s">
        <v>1</v>
      </c>
      <c r="DW284" s="15" t="s">
        <v>1</v>
      </c>
      <c r="DX284" s="15" t="s">
        <v>1</v>
      </c>
    </row>
    <row r="285" spans="2:128" s="12" customFormat="1" hidden="1" x14ac:dyDescent="0.25">
      <c r="B285" s="48" t="s">
        <v>91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DU285" s="14" t="s">
        <v>2</v>
      </c>
      <c r="DV285" s="15" t="s">
        <v>1</v>
      </c>
      <c r="DW285" s="15" t="s">
        <v>1</v>
      </c>
      <c r="DX285" s="15" t="s">
        <v>1</v>
      </c>
    </row>
    <row r="286" spans="2:128" s="12" customFormat="1" hidden="1" x14ac:dyDescent="0.25">
      <c r="B286" s="48" t="s">
        <v>62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DU286" s="14" t="s">
        <v>2</v>
      </c>
      <c r="DV286" s="15" t="s">
        <v>1</v>
      </c>
      <c r="DW286" s="15" t="s">
        <v>1</v>
      </c>
      <c r="DX286" s="15" t="s">
        <v>1</v>
      </c>
    </row>
    <row r="287" spans="2:128" s="12" customFormat="1" hidden="1" x14ac:dyDescent="0.25">
      <c r="DU287" s="14" t="s">
        <v>2</v>
      </c>
      <c r="DV287" s="15" t="s">
        <v>1</v>
      </c>
      <c r="DW287" s="15" t="s">
        <v>1</v>
      </c>
      <c r="DX287" s="15" t="s">
        <v>1</v>
      </c>
    </row>
    <row r="288" spans="2:128" s="12" customFormat="1" hidden="1" x14ac:dyDescent="0.25">
      <c r="B288" s="12" t="s">
        <v>32</v>
      </c>
      <c r="DU288" s="14" t="s">
        <v>2</v>
      </c>
      <c r="DV288" s="15" t="s">
        <v>1</v>
      </c>
      <c r="DW288" s="15" t="s">
        <v>1</v>
      </c>
      <c r="DX288" s="15" t="s">
        <v>1</v>
      </c>
    </row>
    <row r="289" spans="2:128" s="12" customFormat="1" hidden="1" x14ac:dyDescent="0.25">
      <c r="B289" s="48" t="s">
        <v>90</v>
      </c>
      <c r="C289" s="12">
        <v>4670880.0999999996</v>
      </c>
      <c r="D289" s="12">
        <v>4940023.5500000007</v>
      </c>
      <c r="E289" s="12">
        <v>5490034.2500000037</v>
      </c>
      <c r="F289" s="12">
        <v>5540593.4700000007</v>
      </c>
      <c r="G289" s="12">
        <v>5873386.7699999977</v>
      </c>
      <c r="H289" s="12">
        <v>6230253.209999999</v>
      </c>
      <c r="I289" s="12">
        <v>6913200.8899999969</v>
      </c>
      <c r="J289" s="12">
        <v>7024423.5700000022</v>
      </c>
      <c r="K289" s="12">
        <v>7466318.2699999986</v>
      </c>
      <c r="L289" s="12">
        <v>7941505.6699999981</v>
      </c>
      <c r="DU289" s="14" t="s">
        <v>2</v>
      </c>
      <c r="DV289" s="15" t="s">
        <v>1</v>
      </c>
      <c r="DW289" s="15" t="s">
        <v>1</v>
      </c>
      <c r="DX289" s="15" t="s">
        <v>1</v>
      </c>
    </row>
    <row r="290" spans="2:128" s="12" customFormat="1" hidden="1" x14ac:dyDescent="0.25">
      <c r="B290" s="48" t="s">
        <v>91</v>
      </c>
      <c r="C290" s="12">
        <v>4670880.0999999996</v>
      </c>
      <c r="D290" s="12">
        <v>4940023.5500000007</v>
      </c>
      <c r="E290" s="12">
        <v>5490034.2500000037</v>
      </c>
      <c r="F290" s="12">
        <v>5540593.4700000007</v>
      </c>
      <c r="G290" s="12">
        <v>5873386.7699999977</v>
      </c>
      <c r="H290" s="12">
        <v>6230253.209999999</v>
      </c>
      <c r="I290" s="12">
        <v>6913200.8899999969</v>
      </c>
      <c r="J290" s="12">
        <v>7024423.5700000022</v>
      </c>
      <c r="K290" s="12">
        <v>7466318.2699999986</v>
      </c>
      <c r="L290" s="12">
        <v>7941505.6699999981</v>
      </c>
      <c r="DU290" s="14" t="s">
        <v>2</v>
      </c>
      <c r="DV290" s="15" t="s">
        <v>1</v>
      </c>
      <c r="DW290" s="15" t="s">
        <v>1</v>
      </c>
      <c r="DX290" s="15" t="s">
        <v>1</v>
      </c>
    </row>
    <row r="291" spans="2:128" s="12" customFormat="1" hidden="1" x14ac:dyDescent="0.25">
      <c r="B291" s="48" t="s">
        <v>62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DU291" s="14" t="s">
        <v>2</v>
      </c>
      <c r="DV291" s="15" t="s">
        <v>1</v>
      </c>
      <c r="DW291" s="15" t="s">
        <v>1</v>
      </c>
      <c r="DX291" s="15" t="s">
        <v>1</v>
      </c>
    </row>
    <row r="292" spans="2:128" s="12" customFormat="1" hidden="1" x14ac:dyDescent="0.25">
      <c r="B292" s="48" t="s">
        <v>92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DU292" s="14" t="s">
        <v>2</v>
      </c>
      <c r="DV292" s="15" t="s">
        <v>1</v>
      </c>
      <c r="DW292" s="15" t="s">
        <v>1</v>
      </c>
      <c r="DX292" s="15" t="s">
        <v>1</v>
      </c>
    </row>
    <row r="293" spans="2:128" s="12" customFormat="1" hidden="1" x14ac:dyDescent="0.25">
      <c r="B293" s="48" t="s">
        <v>93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DU293" s="14" t="s">
        <v>2</v>
      </c>
      <c r="DV293" s="15" t="s">
        <v>1</v>
      </c>
      <c r="DW293" s="15" t="s">
        <v>1</v>
      </c>
      <c r="DX293" s="15" t="s">
        <v>1</v>
      </c>
    </row>
    <row r="294" spans="2:128" s="12" customFormat="1" hidden="1" x14ac:dyDescent="0.25">
      <c r="B294" s="48" t="s">
        <v>94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DU294" s="14" t="s">
        <v>2</v>
      </c>
      <c r="DV294" s="15" t="s">
        <v>1</v>
      </c>
      <c r="DW294" s="15" t="s">
        <v>1</v>
      </c>
      <c r="DX294" s="15" t="s">
        <v>1</v>
      </c>
    </row>
    <row r="295" spans="2:128" s="12" customFormat="1" hidden="1" x14ac:dyDescent="0.25">
      <c r="B295" s="48" t="s">
        <v>95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DU295" s="14" t="s">
        <v>2</v>
      </c>
      <c r="DV295" s="15" t="s">
        <v>1</v>
      </c>
      <c r="DW295" s="15" t="s">
        <v>1</v>
      </c>
      <c r="DX295" s="15" t="s">
        <v>1</v>
      </c>
    </row>
    <row r="296" spans="2:128" s="12" customFormat="1" hidden="1" x14ac:dyDescent="0.25">
      <c r="B296" s="48" t="s">
        <v>100</v>
      </c>
      <c r="C296" s="29">
        <v>0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DU296" s="14" t="s">
        <v>2</v>
      </c>
      <c r="DV296" s="15" t="s">
        <v>1</v>
      </c>
      <c r="DW296" s="15" t="s">
        <v>1</v>
      </c>
      <c r="DX296" s="15" t="s">
        <v>1</v>
      </c>
    </row>
    <row r="297" spans="2:128" s="12" customFormat="1" hidden="1" x14ac:dyDescent="0.25">
      <c r="B297" s="48" t="s">
        <v>101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DU297" s="14" t="s">
        <v>2</v>
      </c>
      <c r="DV297" s="15" t="s">
        <v>1</v>
      </c>
      <c r="DW297" s="15" t="s">
        <v>1</v>
      </c>
      <c r="DX297" s="15" t="s">
        <v>1</v>
      </c>
    </row>
    <row r="298" spans="2:128" s="12" customFormat="1" hidden="1" x14ac:dyDescent="0.25">
      <c r="B298" s="48" t="s">
        <v>96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DU298" s="14" t="s">
        <v>2</v>
      </c>
      <c r="DV298" s="15" t="s">
        <v>1</v>
      </c>
      <c r="DW298" s="15" t="s">
        <v>1</v>
      </c>
      <c r="DX298" s="15" t="s">
        <v>1</v>
      </c>
    </row>
    <row r="299" spans="2:128" s="12" customFormat="1" hidden="1" x14ac:dyDescent="0.25">
      <c r="DU299" s="14" t="s">
        <v>2</v>
      </c>
      <c r="DV299" s="15" t="s">
        <v>1</v>
      </c>
      <c r="DW299" s="15" t="s">
        <v>1</v>
      </c>
      <c r="DX299" s="15" t="s">
        <v>1</v>
      </c>
    </row>
    <row r="300" spans="2:128" s="12" customFormat="1" hidden="1" x14ac:dyDescent="0.25">
      <c r="B300" s="12" t="s">
        <v>33</v>
      </c>
      <c r="DU300" s="14" t="s">
        <v>2</v>
      </c>
      <c r="DV300" s="15" t="s">
        <v>1</v>
      </c>
      <c r="DW300" s="15" t="s">
        <v>1</v>
      </c>
      <c r="DX300" s="15" t="s">
        <v>1</v>
      </c>
    </row>
    <row r="301" spans="2:128" s="12" customFormat="1" hidden="1" x14ac:dyDescent="0.25">
      <c r="B301" s="48" t="s">
        <v>90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DU301" s="14" t="s">
        <v>2</v>
      </c>
      <c r="DV301" s="15" t="s">
        <v>1</v>
      </c>
      <c r="DW301" s="15" t="s">
        <v>1</v>
      </c>
      <c r="DX301" s="15" t="s">
        <v>1</v>
      </c>
    </row>
    <row r="302" spans="2:128" s="12" customFormat="1" hidden="1" x14ac:dyDescent="0.25">
      <c r="B302" s="48" t="s">
        <v>91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DU302" s="14" t="s">
        <v>2</v>
      </c>
      <c r="DV302" s="15" t="s">
        <v>1</v>
      </c>
      <c r="DW302" s="15" t="s">
        <v>1</v>
      </c>
      <c r="DX302" s="15" t="s">
        <v>1</v>
      </c>
    </row>
    <row r="303" spans="2:128" s="12" customFormat="1" hidden="1" x14ac:dyDescent="0.25">
      <c r="B303" s="48" t="s">
        <v>62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DU303" s="14" t="s">
        <v>2</v>
      </c>
      <c r="DV303" s="15" t="s">
        <v>1</v>
      </c>
      <c r="DW303" s="15" t="s">
        <v>1</v>
      </c>
      <c r="DX303" s="15" t="s">
        <v>1</v>
      </c>
    </row>
    <row r="304" spans="2:128" s="12" customFormat="1" hidden="1" x14ac:dyDescent="0.25">
      <c r="DU304" s="14" t="s">
        <v>2</v>
      </c>
      <c r="DV304" s="15" t="s">
        <v>1</v>
      </c>
      <c r="DW304" s="15" t="s">
        <v>1</v>
      </c>
      <c r="DX304" s="15" t="s">
        <v>1</v>
      </c>
    </row>
    <row r="305" spans="2:128" s="12" customFormat="1" hidden="1" x14ac:dyDescent="0.25">
      <c r="B305" s="12" t="s">
        <v>34</v>
      </c>
      <c r="DU305" s="14" t="s">
        <v>2</v>
      </c>
      <c r="DV305" s="15" t="s">
        <v>1</v>
      </c>
      <c r="DW305" s="15" t="s">
        <v>1</v>
      </c>
      <c r="DX305" s="15" t="s">
        <v>1</v>
      </c>
    </row>
    <row r="306" spans="2:128" s="12" customFormat="1" hidden="1" x14ac:dyDescent="0.25">
      <c r="B306" s="48" t="s">
        <v>90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DU306" s="14" t="s">
        <v>2</v>
      </c>
      <c r="DV306" s="15" t="s">
        <v>1</v>
      </c>
      <c r="DW306" s="15" t="s">
        <v>1</v>
      </c>
      <c r="DX306" s="15" t="s">
        <v>1</v>
      </c>
    </row>
    <row r="307" spans="2:128" s="12" customFormat="1" hidden="1" x14ac:dyDescent="0.25">
      <c r="B307" s="48" t="s">
        <v>91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DU307" s="14" t="s">
        <v>2</v>
      </c>
      <c r="DV307" s="15" t="s">
        <v>1</v>
      </c>
      <c r="DW307" s="15" t="s">
        <v>1</v>
      </c>
      <c r="DX307" s="15" t="s">
        <v>1</v>
      </c>
    </row>
    <row r="308" spans="2:128" s="12" customFormat="1" hidden="1" x14ac:dyDescent="0.25">
      <c r="B308" s="48" t="s">
        <v>62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DU308" s="14" t="s">
        <v>2</v>
      </c>
      <c r="DV308" s="15" t="s">
        <v>1</v>
      </c>
      <c r="DW308" s="15" t="s">
        <v>1</v>
      </c>
      <c r="DX308" s="15" t="s">
        <v>1</v>
      </c>
    </row>
    <row r="309" spans="2:128" s="12" customFormat="1" hidden="1" x14ac:dyDescent="0.25">
      <c r="B309" s="48" t="s">
        <v>92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DU309" s="14" t="s">
        <v>2</v>
      </c>
      <c r="DV309" s="15" t="s">
        <v>1</v>
      </c>
      <c r="DW309" s="15" t="s">
        <v>1</v>
      </c>
      <c r="DX309" s="15" t="s">
        <v>1</v>
      </c>
    </row>
    <row r="310" spans="2:128" s="12" customFormat="1" hidden="1" x14ac:dyDescent="0.25">
      <c r="B310" s="48" t="s">
        <v>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DU310" s="14" t="s">
        <v>2</v>
      </c>
      <c r="DV310" s="15" t="s">
        <v>1</v>
      </c>
      <c r="DW310" s="15" t="s">
        <v>1</v>
      </c>
      <c r="DX310" s="15" t="s">
        <v>1</v>
      </c>
    </row>
    <row r="311" spans="2:128" s="12" customFormat="1" hidden="1" x14ac:dyDescent="0.25">
      <c r="B311" s="48" t="s">
        <v>94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DU311" s="14" t="s">
        <v>2</v>
      </c>
      <c r="DV311" s="15" t="s">
        <v>1</v>
      </c>
      <c r="DW311" s="15" t="s">
        <v>1</v>
      </c>
      <c r="DX311" s="15" t="s">
        <v>1</v>
      </c>
    </row>
    <row r="312" spans="2:128" s="12" customFormat="1" hidden="1" x14ac:dyDescent="0.25">
      <c r="B312" s="48" t="s">
        <v>95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DU312" s="14" t="s">
        <v>2</v>
      </c>
      <c r="DV312" s="15" t="s">
        <v>1</v>
      </c>
      <c r="DW312" s="15" t="s">
        <v>1</v>
      </c>
      <c r="DX312" s="15" t="s">
        <v>1</v>
      </c>
    </row>
    <row r="313" spans="2:128" s="12" customFormat="1" hidden="1" x14ac:dyDescent="0.25">
      <c r="B313" s="48" t="s">
        <v>100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DU313" s="14" t="s">
        <v>2</v>
      </c>
      <c r="DV313" s="15" t="s">
        <v>1</v>
      </c>
      <c r="DW313" s="15" t="s">
        <v>1</v>
      </c>
      <c r="DX313" s="15" t="s">
        <v>1</v>
      </c>
    </row>
    <row r="314" spans="2:128" s="12" customFormat="1" hidden="1" x14ac:dyDescent="0.25">
      <c r="B314" s="48" t="s">
        <v>101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DU314" s="14" t="s">
        <v>2</v>
      </c>
      <c r="DV314" s="15" t="s">
        <v>1</v>
      </c>
      <c r="DW314" s="15" t="s">
        <v>1</v>
      </c>
      <c r="DX314" s="15" t="s">
        <v>1</v>
      </c>
    </row>
    <row r="315" spans="2:128" s="12" customFormat="1" hidden="1" x14ac:dyDescent="0.25">
      <c r="B315" s="48" t="s">
        <v>96</v>
      </c>
      <c r="C315" s="39">
        <v>0</v>
      </c>
      <c r="D315" s="39">
        <v>0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DU315" s="14" t="s">
        <v>2</v>
      </c>
      <c r="DV315" s="15" t="s">
        <v>1</v>
      </c>
      <c r="DW315" s="15" t="s">
        <v>1</v>
      </c>
      <c r="DX315" s="15" t="s">
        <v>1</v>
      </c>
    </row>
    <row r="316" spans="2:128" s="12" customFormat="1" hidden="1" x14ac:dyDescent="0.25">
      <c r="DU316" s="14" t="s">
        <v>2</v>
      </c>
      <c r="DV316" s="15" t="s">
        <v>1</v>
      </c>
      <c r="DW316" s="15" t="s">
        <v>1</v>
      </c>
      <c r="DX316" s="15" t="s">
        <v>1</v>
      </c>
    </row>
    <row r="317" spans="2:128" s="12" customFormat="1" hidden="1" x14ac:dyDescent="0.25">
      <c r="B317" s="12" t="s">
        <v>20</v>
      </c>
      <c r="DU317" s="14" t="s">
        <v>2</v>
      </c>
      <c r="DV317" s="15" t="s">
        <v>1</v>
      </c>
      <c r="DW317" s="15" t="s">
        <v>1</v>
      </c>
      <c r="DX317" s="15" t="s">
        <v>1</v>
      </c>
    </row>
    <row r="318" spans="2:128" s="12" customFormat="1" hidden="1" x14ac:dyDescent="0.25">
      <c r="B318" s="48" t="s">
        <v>90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DU318" s="14" t="s">
        <v>2</v>
      </c>
      <c r="DV318" s="15" t="s">
        <v>1</v>
      </c>
      <c r="DW318" s="15" t="s">
        <v>1</v>
      </c>
      <c r="DX318" s="15" t="s">
        <v>1</v>
      </c>
    </row>
    <row r="319" spans="2:128" s="12" customFormat="1" hidden="1" x14ac:dyDescent="0.25">
      <c r="B319" s="48" t="s">
        <v>91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DU319" s="14" t="s">
        <v>2</v>
      </c>
      <c r="DV319" s="15" t="s">
        <v>1</v>
      </c>
      <c r="DW319" s="15" t="s">
        <v>1</v>
      </c>
      <c r="DX319" s="15" t="s">
        <v>1</v>
      </c>
    </row>
    <row r="320" spans="2:128" s="12" customFormat="1" hidden="1" x14ac:dyDescent="0.25">
      <c r="B320" s="48" t="s">
        <v>62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DU320" s="14" t="s">
        <v>2</v>
      </c>
      <c r="DV320" s="15" t="s">
        <v>1</v>
      </c>
      <c r="DW320" s="15" t="s">
        <v>1</v>
      </c>
      <c r="DX320" s="15" t="s">
        <v>1</v>
      </c>
    </row>
    <row r="321" spans="1:128" s="12" customFormat="1" hidden="1" x14ac:dyDescent="0.25">
      <c r="DU321" s="14" t="s">
        <v>2</v>
      </c>
      <c r="DV321" s="15" t="s">
        <v>1</v>
      </c>
      <c r="DW321" s="15" t="s">
        <v>1</v>
      </c>
      <c r="DX321" s="15" t="s">
        <v>1</v>
      </c>
    </row>
    <row r="322" spans="1:128" s="12" customFormat="1" hidden="1" x14ac:dyDescent="0.25">
      <c r="DU322" s="14" t="s">
        <v>2</v>
      </c>
      <c r="DV322" s="15" t="s">
        <v>1</v>
      </c>
      <c r="DW322" s="15" t="s">
        <v>1</v>
      </c>
      <c r="DX322" s="15" t="s">
        <v>1</v>
      </c>
    </row>
    <row r="323" spans="1:128" s="12" customFormat="1" hidden="1" x14ac:dyDescent="0.25">
      <c r="DU323" s="14" t="s">
        <v>2</v>
      </c>
      <c r="DV323" s="15" t="s">
        <v>1</v>
      </c>
      <c r="DW323" s="15" t="s">
        <v>1</v>
      </c>
      <c r="DX323" s="15" t="s">
        <v>1</v>
      </c>
    </row>
    <row r="324" spans="1:128" s="12" customFormat="1" hidden="1" x14ac:dyDescent="0.25">
      <c r="DU324" s="14" t="s">
        <v>2</v>
      </c>
      <c r="DV324" s="15" t="s">
        <v>1</v>
      </c>
      <c r="DW324" s="15" t="s">
        <v>1</v>
      </c>
      <c r="DX324" s="15" t="s">
        <v>1</v>
      </c>
    </row>
    <row r="325" spans="1:128" s="12" customFormat="1" hidden="1" x14ac:dyDescent="0.25">
      <c r="A325" s="14" t="s">
        <v>2</v>
      </c>
      <c r="B325" s="14" t="s">
        <v>2</v>
      </c>
      <c r="C325" s="14" t="s">
        <v>2</v>
      </c>
      <c r="D325" s="14" t="s">
        <v>2</v>
      </c>
      <c r="E325" s="14" t="s">
        <v>2</v>
      </c>
      <c r="F325" s="14" t="s">
        <v>2</v>
      </c>
      <c r="G325" s="14" t="s">
        <v>2</v>
      </c>
      <c r="H325" s="14" t="s">
        <v>2</v>
      </c>
      <c r="I325" s="14" t="s">
        <v>2</v>
      </c>
      <c r="J325" s="14" t="s">
        <v>2</v>
      </c>
      <c r="K325" s="14" t="s">
        <v>2</v>
      </c>
      <c r="L325" s="14" t="s">
        <v>2</v>
      </c>
      <c r="M325" s="14" t="s">
        <v>2</v>
      </c>
      <c r="N325" s="14" t="s">
        <v>2</v>
      </c>
      <c r="O325" s="14" t="s">
        <v>2</v>
      </c>
      <c r="P325" s="14" t="s">
        <v>2</v>
      </c>
      <c r="Q325" s="14" t="s">
        <v>2</v>
      </c>
      <c r="R325" s="14" t="s">
        <v>2</v>
      </c>
      <c r="S325" s="14" t="s">
        <v>2</v>
      </c>
      <c r="T325" s="14" t="s">
        <v>2</v>
      </c>
      <c r="U325" s="14" t="s">
        <v>2</v>
      </c>
      <c r="V325" s="14" t="s">
        <v>2</v>
      </c>
      <c r="W325" s="14" t="s">
        <v>2</v>
      </c>
      <c r="X325" s="14" t="s">
        <v>2</v>
      </c>
      <c r="Y325" s="14" t="s">
        <v>2</v>
      </c>
      <c r="Z325" s="14" t="s">
        <v>2</v>
      </c>
      <c r="AA325" s="14" t="s">
        <v>2</v>
      </c>
      <c r="AB325" s="14" t="s">
        <v>2</v>
      </c>
      <c r="AC325" s="14" t="s">
        <v>2</v>
      </c>
      <c r="AD325" s="14" t="s">
        <v>2</v>
      </c>
      <c r="AE325" s="14" t="s">
        <v>2</v>
      </c>
      <c r="AF325" s="14" t="s">
        <v>2</v>
      </c>
      <c r="AG325" s="14" t="s">
        <v>2</v>
      </c>
      <c r="AH325" s="14" t="s">
        <v>2</v>
      </c>
      <c r="AI325" s="14" t="s">
        <v>2</v>
      </c>
      <c r="AJ325" s="14" t="s">
        <v>2</v>
      </c>
      <c r="AK325" s="14" t="s">
        <v>2</v>
      </c>
      <c r="AL325" s="14" t="s">
        <v>2</v>
      </c>
      <c r="AM325" s="14" t="s">
        <v>2</v>
      </c>
      <c r="AN325" s="14" t="s">
        <v>2</v>
      </c>
      <c r="AO325" s="14" t="s">
        <v>2</v>
      </c>
      <c r="AP325" s="14" t="s">
        <v>2</v>
      </c>
      <c r="AQ325" s="14" t="s">
        <v>2</v>
      </c>
      <c r="AR325" s="14" t="s">
        <v>2</v>
      </c>
      <c r="AS325" s="14" t="s">
        <v>2</v>
      </c>
      <c r="AT325" s="14" t="s">
        <v>2</v>
      </c>
      <c r="AU325" s="14" t="s">
        <v>2</v>
      </c>
      <c r="AV325" s="14" t="s">
        <v>2</v>
      </c>
      <c r="AW325" s="14" t="s">
        <v>2</v>
      </c>
      <c r="AX325" s="14" t="s">
        <v>2</v>
      </c>
      <c r="AY325" s="14" t="s">
        <v>2</v>
      </c>
      <c r="AZ325" s="14" t="s">
        <v>2</v>
      </c>
      <c r="BA325" s="14" t="s">
        <v>2</v>
      </c>
      <c r="BB325" s="14" t="s">
        <v>2</v>
      </c>
      <c r="BC325" s="14" t="s">
        <v>2</v>
      </c>
      <c r="BD325" s="14" t="s">
        <v>2</v>
      </c>
      <c r="BE325" s="14" t="s">
        <v>2</v>
      </c>
      <c r="BF325" s="14" t="s">
        <v>2</v>
      </c>
      <c r="BG325" s="14" t="s">
        <v>2</v>
      </c>
      <c r="BH325" s="14" t="s">
        <v>2</v>
      </c>
      <c r="BI325" s="14" t="s">
        <v>2</v>
      </c>
      <c r="BJ325" s="14" t="s">
        <v>2</v>
      </c>
      <c r="BK325" s="14" t="s">
        <v>2</v>
      </c>
      <c r="BL325" s="14" t="s">
        <v>2</v>
      </c>
      <c r="BM325" s="14" t="s">
        <v>2</v>
      </c>
      <c r="BN325" s="14" t="s">
        <v>2</v>
      </c>
      <c r="BO325" s="14" t="s">
        <v>2</v>
      </c>
      <c r="BP325" s="14" t="s">
        <v>2</v>
      </c>
      <c r="BQ325" s="14" t="s">
        <v>2</v>
      </c>
      <c r="BR325" s="14" t="s">
        <v>2</v>
      </c>
      <c r="BS325" s="14" t="s">
        <v>2</v>
      </c>
      <c r="BT325" s="14" t="s">
        <v>2</v>
      </c>
      <c r="BU325" s="14" t="s">
        <v>2</v>
      </c>
      <c r="BV325" s="14" t="s">
        <v>2</v>
      </c>
      <c r="BW325" s="14" t="s">
        <v>2</v>
      </c>
      <c r="BX325" s="14" t="s">
        <v>2</v>
      </c>
      <c r="BY325" s="14" t="s">
        <v>2</v>
      </c>
      <c r="BZ325" s="14" t="s">
        <v>2</v>
      </c>
      <c r="CA325" s="14" t="s">
        <v>2</v>
      </c>
      <c r="CB325" s="14" t="s">
        <v>2</v>
      </c>
      <c r="CC325" s="14" t="s">
        <v>2</v>
      </c>
      <c r="CD325" s="14" t="s">
        <v>2</v>
      </c>
      <c r="CE325" s="14" t="s">
        <v>2</v>
      </c>
      <c r="CF325" s="14" t="s">
        <v>2</v>
      </c>
      <c r="CG325" s="14" t="s">
        <v>2</v>
      </c>
      <c r="CH325" s="14" t="s">
        <v>2</v>
      </c>
      <c r="CI325" s="14" t="s">
        <v>2</v>
      </c>
      <c r="CJ325" s="14" t="s">
        <v>2</v>
      </c>
      <c r="CK325" s="14" t="s">
        <v>2</v>
      </c>
      <c r="CL325" s="14" t="s">
        <v>2</v>
      </c>
      <c r="CM325" s="14" t="s">
        <v>2</v>
      </c>
      <c r="CN325" s="14" t="s">
        <v>2</v>
      </c>
      <c r="CO325" s="14" t="s">
        <v>2</v>
      </c>
      <c r="CP325" s="14" t="s">
        <v>2</v>
      </c>
      <c r="CQ325" s="14" t="s">
        <v>2</v>
      </c>
      <c r="CR325" s="14" t="s">
        <v>2</v>
      </c>
      <c r="CS325" s="14" t="s">
        <v>2</v>
      </c>
      <c r="CT325" s="14" t="s">
        <v>2</v>
      </c>
      <c r="CU325" s="14" t="s">
        <v>2</v>
      </c>
      <c r="CV325" s="14" t="s">
        <v>2</v>
      </c>
      <c r="CW325" s="14" t="s">
        <v>2</v>
      </c>
      <c r="CX325" s="14" t="s">
        <v>2</v>
      </c>
      <c r="CY325" s="14" t="s">
        <v>2</v>
      </c>
      <c r="CZ325" s="14" t="s">
        <v>2</v>
      </c>
      <c r="DA325" s="14" t="s">
        <v>2</v>
      </c>
      <c r="DB325" s="14" t="s">
        <v>2</v>
      </c>
      <c r="DC325" s="14" t="s">
        <v>2</v>
      </c>
      <c r="DD325" s="14" t="s">
        <v>2</v>
      </c>
      <c r="DE325" s="14" t="s">
        <v>2</v>
      </c>
      <c r="DF325" s="14" t="s">
        <v>2</v>
      </c>
      <c r="DG325" s="14" t="s">
        <v>2</v>
      </c>
      <c r="DH325" s="14" t="s">
        <v>2</v>
      </c>
      <c r="DI325" s="14" t="s">
        <v>2</v>
      </c>
      <c r="DJ325" s="14" t="s">
        <v>2</v>
      </c>
      <c r="DK325" s="14" t="s">
        <v>2</v>
      </c>
      <c r="DL325" s="14" t="s">
        <v>2</v>
      </c>
      <c r="DM325" s="14" t="s">
        <v>2</v>
      </c>
      <c r="DN325" s="14" t="s">
        <v>2</v>
      </c>
      <c r="DO325" s="14" t="s">
        <v>2</v>
      </c>
      <c r="DP325" s="14" t="s">
        <v>2</v>
      </c>
      <c r="DQ325" s="14" t="s">
        <v>2</v>
      </c>
      <c r="DR325" s="14" t="s">
        <v>2</v>
      </c>
      <c r="DS325" s="14" t="s">
        <v>2</v>
      </c>
      <c r="DT325" s="14" t="s">
        <v>2</v>
      </c>
      <c r="DU325" s="14" t="s">
        <v>2</v>
      </c>
      <c r="DV325" s="15" t="s">
        <v>1</v>
      </c>
      <c r="DW325" s="15" t="s">
        <v>1</v>
      </c>
      <c r="DX325" s="15" t="s">
        <v>1</v>
      </c>
    </row>
    <row r="326" spans="1:128" s="12" customFormat="1" ht="30" customHeight="1" x14ac:dyDescent="0.25">
      <c r="B326" s="15" t="s">
        <v>1</v>
      </c>
      <c r="C326" s="15" t="s">
        <v>1</v>
      </c>
      <c r="D326" s="15" t="s">
        <v>1</v>
      </c>
      <c r="E326" s="15" t="s">
        <v>1</v>
      </c>
      <c r="F326" s="15" t="s">
        <v>1</v>
      </c>
      <c r="G326" s="15" t="s">
        <v>1</v>
      </c>
      <c r="H326" s="15" t="s">
        <v>1</v>
      </c>
      <c r="I326" s="15" t="s">
        <v>1</v>
      </c>
      <c r="J326" s="15" t="s">
        <v>1</v>
      </c>
      <c r="K326" s="15" t="s">
        <v>1</v>
      </c>
      <c r="L326" s="15" t="s">
        <v>1</v>
      </c>
      <c r="M326" s="16" t="s">
        <v>1</v>
      </c>
      <c r="N326" s="16" t="s">
        <v>1</v>
      </c>
      <c r="O326" s="16" t="s">
        <v>1</v>
      </c>
      <c r="P326" s="16" t="s">
        <v>1</v>
      </c>
      <c r="Q326" s="16" t="s">
        <v>1</v>
      </c>
      <c r="R326" s="16" t="s">
        <v>1</v>
      </c>
      <c r="S326" s="16" t="s">
        <v>1</v>
      </c>
      <c r="T326" s="16" t="s">
        <v>1</v>
      </c>
      <c r="U326" s="16" t="s">
        <v>1</v>
      </c>
      <c r="V326" s="16" t="s">
        <v>1</v>
      </c>
      <c r="W326" s="16" t="s">
        <v>1</v>
      </c>
      <c r="X326" s="16" t="s">
        <v>1</v>
      </c>
      <c r="Y326" s="16" t="s">
        <v>1</v>
      </c>
      <c r="Z326" s="16" t="s">
        <v>1</v>
      </c>
      <c r="AA326" s="16" t="s">
        <v>1</v>
      </c>
      <c r="AB326" s="16" t="s">
        <v>1</v>
      </c>
      <c r="AC326" s="16" t="s">
        <v>1</v>
      </c>
      <c r="AD326" s="16" t="s">
        <v>1</v>
      </c>
      <c r="AE326" s="16" t="s">
        <v>1</v>
      </c>
      <c r="AF326" s="16" t="s">
        <v>1</v>
      </c>
      <c r="AG326" s="16" t="s">
        <v>1</v>
      </c>
      <c r="AH326" s="16" t="s">
        <v>1</v>
      </c>
      <c r="AI326" s="16" t="s">
        <v>1</v>
      </c>
      <c r="AJ326" s="16" t="s">
        <v>1</v>
      </c>
      <c r="AK326" s="16" t="s">
        <v>1</v>
      </c>
      <c r="AL326" s="16" t="s">
        <v>1</v>
      </c>
      <c r="AM326" s="16" t="s">
        <v>1</v>
      </c>
      <c r="AN326" s="16" t="s">
        <v>1</v>
      </c>
      <c r="AO326" s="16" t="s">
        <v>1</v>
      </c>
      <c r="AP326" s="16" t="s">
        <v>1</v>
      </c>
      <c r="AQ326" s="16" t="s">
        <v>1</v>
      </c>
      <c r="AR326" s="16" t="s">
        <v>1</v>
      </c>
      <c r="AS326" s="16" t="s">
        <v>1</v>
      </c>
      <c r="AT326" s="16" t="s">
        <v>1</v>
      </c>
      <c r="AU326" s="16" t="s">
        <v>1</v>
      </c>
      <c r="AV326" s="16" t="s">
        <v>1</v>
      </c>
      <c r="AW326" s="16" t="s">
        <v>1</v>
      </c>
      <c r="AX326" s="16" t="s">
        <v>1</v>
      </c>
      <c r="AY326" s="16" t="s">
        <v>1</v>
      </c>
      <c r="AZ326" s="16" t="s">
        <v>1</v>
      </c>
      <c r="BA326" s="16" t="s">
        <v>1</v>
      </c>
      <c r="BB326" s="16" t="s">
        <v>1</v>
      </c>
      <c r="BC326" s="16" t="s">
        <v>1</v>
      </c>
      <c r="BD326" s="16" t="s">
        <v>1</v>
      </c>
      <c r="BE326" s="16" t="s">
        <v>1</v>
      </c>
      <c r="BF326" s="16" t="s">
        <v>1</v>
      </c>
      <c r="BG326" s="16" t="s">
        <v>1</v>
      </c>
      <c r="BH326" s="16" t="s">
        <v>1</v>
      </c>
      <c r="BI326" s="16" t="s">
        <v>1</v>
      </c>
      <c r="BJ326" s="16" t="s">
        <v>1</v>
      </c>
      <c r="BK326" s="16" t="s">
        <v>1</v>
      </c>
      <c r="BL326" s="16" t="s">
        <v>1</v>
      </c>
      <c r="BM326" s="16" t="s">
        <v>1</v>
      </c>
      <c r="BN326" s="16" t="s">
        <v>1</v>
      </c>
      <c r="BO326" s="16" t="s">
        <v>1</v>
      </c>
      <c r="BP326" s="16" t="s">
        <v>1</v>
      </c>
      <c r="BQ326" s="16" t="s">
        <v>1</v>
      </c>
      <c r="BR326" s="16" t="s">
        <v>1</v>
      </c>
      <c r="BS326" s="16" t="s">
        <v>1</v>
      </c>
      <c r="BT326" s="16" t="s">
        <v>1</v>
      </c>
      <c r="BU326" s="16" t="s">
        <v>1</v>
      </c>
      <c r="BV326" s="16" t="s">
        <v>1</v>
      </c>
      <c r="BW326" s="16" t="s">
        <v>1</v>
      </c>
      <c r="BX326" s="16" t="s">
        <v>1</v>
      </c>
      <c r="BY326" s="16" t="s">
        <v>1</v>
      </c>
      <c r="BZ326" s="16" t="s">
        <v>1</v>
      </c>
      <c r="CA326" s="16" t="s">
        <v>1</v>
      </c>
      <c r="CB326" s="16" t="s">
        <v>1</v>
      </c>
      <c r="CC326" s="16" t="s">
        <v>1</v>
      </c>
      <c r="CD326" s="16" t="s">
        <v>1</v>
      </c>
      <c r="CE326" s="16" t="s">
        <v>1</v>
      </c>
      <c r="CF326" s="16" t="s">
        <v>1</v>
      </c>
      <c r="CG326" s="16" t="s">
        <v>1</v>
      </c>
      <c r="CH326" s="16" t="s">
        <v>1</v>
      </c>
      <c r="CI326" s="16" t="s">
        <v>1</v>
      </c>
      <c r="CJ326" s="16" t="s">
        <v>1</v>
      </c>
      <c r="CK326" s="16" t="s">
        <v>1</v>
      </c>
      <c r="CL326" s="16" t="s">
        <v>1</v>
      </c>
      <c r="CM326" s="16" t="s">
        <v>1</v>
      </c>
      <c r="CN326" s="16" t="s">
        <v>1</v>
      </c>
      <c r="CO326" s="16" t="s">
        <v>1</v>
      </c>
      <c r="CP326" s="16" t="s">
        <v>1</v>
      </c>
      <c r="CQ326" s="16" t="s">
        <v>1</v>
      </c>
      <c r="CR326" s="16" t="s">
        <v>1</v>
      </c>
      <c r="CS326" s="16" t="s">
        <v>1</v>
      </c>
      <c r="CT326" s="16" t="s">
        <v>1</v>
      </c>
      <c r="CU326" s="16" t="s">
        <v>1</v>
      </c>
      <c r="CV326" s="16" t="s">
        <v>1</v>
      </c>
      <c r="CW326" s="16" t="s">
        <v>1</v>
      </c>
      <c r="CX326" s="16" t="s">
        <v>1</v>
      </c>
      <c r="CY326" s="16" t="s">
        <v>1</v>
      </c>
      <c r="CZ326" s="16" t="s">
        <v>1</v>
      </c>
      <c r="DA326" s="16" t="s">
        <v>1</v>
      </c>
      <c r="DB326" s="16" t="s">
        <v>1</v>
      </c>
      <c r="DC326" s="16" t="s">
        <v>1</v>
      </c>
      <c r="DD326" s="16" t="s">
        <v>1</v>
      </c>
      <c r="DE326" s="16" t="s">
        <v>1</v>
      </c>
      <c r="DF326" s="16" t="s">
        <v>1</v>
      </c>
      <c r="DG326" s="16" t="s">
        <v>1</v>
      </c>
      <c r="DH326" s="16" t="s">
        <v>1</v>
      </c>
      <c r="DI326" s="16" t="s">
        <v>1</v>
      </c>
      <c r="DJ326" s="16" t="s">
        <v>1</v>
      </c>
      <c r="DK326" s="16" t="s">
        <v>1</v>
      </c>
      <c r="DL326" s="16" t="s">
        <v>1</v>
      </c>
      <c r="DM326" s="16" t="s">
        <v>1</v>
      </c>
      <c r="DN326" s="16" t="s">
        <v>1</v>
      </c>
      <c r="DO326" s="16" t="s">
        <v>1</v>
      </c>
      <c r="DP326" s="16" t="s">
        <v>1</v>
      </c>
      <c r="DQ326" s="16" t="s">
        <v>1</v>
      </c>
      <c r="DR326" s="16" t="s">
        <v>1</v>
      </c>
      <c r="DS326" s="16" t="s">
        <v>1</v>
      </c>
      <c r="DT326" s="16" t="s">
        <v>1</v>
      </c>
      <c r="DU326" s="16" t="s">
        <v>1</v>
      </c>
      <c r="DV326" s="15" t="s">
        <v>1</v>
      </c>
      <c r="DW326" s="15" t="s">
        <v>1</v>
      </c>
      <c r="DX326" s="15" t="s">
        <v>1</v>
      </c>
    </row>
    <row r="327" spans="1:128" s="12" customFormat="1" ht="30" customHeight="1" x14ac:dyDescent="0.25">
      <c r="B327" s="15" t="s">
        <v>1</v>
      </c>
      <c r="C327" s="15" t="s">
        <v>1</v>
      </c>
      <c r="D327" s="15" t="s">
        <v>1</v>
      </c>
      <c r="E327" s="15" t="s">
        <v>1</v>
      </c>
      <c r="F327" s="15" t="s">
        <v>1</v>
      </c>
      <c r="G327" s="15" t="s">
        <v>1</v>
      </c>
      <c r="H327" s="15" t="s">
        <v>1</v>
      </c>
      <c r="I327" s="15" t="s">
        <v>1</v>
      </c>
      <c r="J327" s="15" t="s">
        <v>1</v>
      </c>
      <c r="K327" s="15" t="s">
        <v>1</v>
      </c>
      <c r="L327" s="15" t="s">
        <v>1</v>
      </c>
      <c r="M327" s="16" t="s">
        <v>1</v>
      </c>
      <c r="N327" s="16" t="s">
        <v>1</v>
      </c>
      <c r="O327" s="16" t="s">
        <v>1</v>
      </c>
      <c r="P327" s="16" t="s">
        <v>1</v>
      </c>
      <c r="Q327" s="16" t="s">
        <v>1</v>
      </c>
      <c r="R327" s="16" t="s">
        <v>1</v>
      </c>
      <c r="S327" s="16" t="s">
        <v>1</v>
      </c>
      <c r="T327" s="16" t="s">
        <v>1</v>
      </c>
      <c r="U327" s="16" t="s">
        <v>1</v>
      </c>
      <c r="V327" s="16" t="s">
        <v>1</v>
      </c>
      <c r="W327" s="16" t="s">
        <v>1</v>
      </c>
      <c r="X327" s="16" t="s">
        <v>1</v>
      </c>
      <c r="Y327" s="16" t="s">
        <v>1</v>
      </c>
      <c r="Z327" s="16" t="s">
        <v>1</v>
      </c>
      <c r="AA327" s="16" t="s">
        <v>1</v>
      </c>
      <c r="AB327" s="16" t="s">
        <v>1</v>
      </c>
      <c r="AC327" s="16" t="s">
        <v>1</v>
      </c>
      <c r="AD327" s="16" t="s">
        <v>1</v>
      </c>
      <c r="AE327" s="16" t="s">
        <v>1</v>
      </c>
      <c r="AF327" s="16" t="s">
        <v>1</v>
      </c>
      <c r="AG327" s="16" t="s">
        <v>1</v>
      </c>
      <c r="AH327" s="16" t="s">
        <v>1</v>
      </c>
      <c r="AI327" s="16" t="s">
        <v>1</v>
      </c>
      <c r="AJ327" s="16" t="s">
        <v>1</v>
      </c>
      <c r="AK327" s="16" t="s">
        <v>1</v>
      </c>
      <c r="AL327" s="16" t="s">
        <v>1</v>
      </c>
      <c r="AM327" s="16" t="s">
        <v>1</v>
      </c>
      <c r="AN327" s="16" t="s">
        <v>1</v>
      </c>
      <c r="AO327" s="16" t="s">
        <v>1</v>
      </c>
      <c r="AP327" s="16" t="s">
        <v>1</v>
      </c>
      <c r="AQ327" s="16" t="s">
        <v>1</v>
      </c>
      <c r="AR327" s="16" t="s">
        <v>1</v>
      </c>
      <c r="AS327" s="16" t="s">
        <v>1</v>
      </c>
      <c r="AT327" s="16" t="s">
        <v>1</v>
      </c>
      <c r="AU327" s="16" t="s">
        <v>1</v>
      </c>
      <c r="AV327" s="16" t="s">
        <v>1</v>
      </c>
      <c r="AW327" s="16" t="s">
        <v>1</v>
      </c>
      <c r="AX327" s="16" t="s">
        <v>1</v>
      </c>
      <c r="AY327" s="16" t="s">
        <v>1</v>
      </c>
      <c r="AZ327" s="16" t="s">
        <v>1</v>
      </c>
      <c r="BA327" s="16" t="s">
        <v>1</v>
      </c>
      <c r="BB327" s="16" t="s">
        <v>1</v>
      </c>
      <c r="BC327" s="16" t="s">
        <v>1</v>
      </c>
      <c r="BD327" s="16" t="s">
        <v>1</v>
      </c>
      <c r="BE327" s="16" t="s">
        <v>1</v>
      </c>
      <c r="BF327" s="16" t="s">
        <v>1</v>
      </c>
      <c r="BG327" s="16" t="s">
        <v>1</v>
      </c>
      <c r="BH327" s="16" t="s">
        <v>1</v>
      </c>
      <c r="BI327" s="16" t="s">
        <v>1</v>
      </c>
      <c r="BJ327" s="16" t="s">
        <v>1</v>
      </c>
      <c r="BK327" s="16" t="s">
        <v>1</v>
      </c>
      <c r="BL327" s="16" t="s">
        <v>1</v>
      </c>
      <c r="BM327" s="16" t="s">
        <v>1</v>
      </c>
      <c r="BN327" s="16" t="s">
        <v>1</v>
      </c>
      <c r="BO327" s="16" t="s">
        <v>1</v>
      </c>
      <c r="BP327" s="16" t="s">
        <v>1</v>
      </c>
      <c r="BQ327" s="16" t="s">
        <v>1</v>
      </c>
      <c r="BR327" s="16" t="s">
        <v>1</v>
      </c>
      <c r="BS327" s="16" t="s">
        <v>1</v>
      </c>
      <c r="BT327" s="16" t="s">
        <v>1</v>
      </c>
      <c r="BU327" s="16" t="s">
        <v>1</v>
      </c>
      <c r="BV327" s="16" t="s">
        <v>1</v>
      </c>
      <c r="BW327" s="16" t="s">
        <v>1</v>
      </c>
      <c r="BX327" s="16" t="s">
        <v>1</v>
      </c>
      <c r="BY327" s="16" t="s">
        <v>1</v>
      </c>
      <c r="BZ327" s="16" t="s">
        <v>1</v>
      </c>
      <c r="CA327" s="16" t="s">
        <v>1</v>
      </c>
      <c r="CB327" s="16" t="s">
        <v>1</v>
      </c>
      <c r="CC327" s="16" t="s">
        <v>1</v>
      </c>
      <c r="CD327" s="16" t="s">
        <v>1</v>
      </c>
      <c r="CE327" s="16" t="s">
        <v>1</v>
      </c>
      <c r="CF327" s="16" t="s">
        <v>1</v>
      </c>
      <c r="CG327" s="16" t="s">
        <v>1</v>
      </c>
      <c r="CH327" s="16" t="s">
        <v>1</v>
      </c>
      <c r="CI327" s="16" t="s">
        <v>1</v>
      </c>
      <c r="CJ327" s="16" t="s">
        <v>1</v>
      </c>
      <c r="CK327" s="16" t="s">
        <v>1</v>
      </c>
      <c r="CL327" s="16" t="s">
        <v>1</v>
      </c>
      <c r="CM327" s="16" t="s">
        <v>1</v>
      </c>
      <c r="CN327" s="16" t="s">
        <v>1</v>
      </c>
      <c r="CO327" s="16" t="s">
        <v>1</v>
      </c>
      <c r="CP327" s="16" t="s">
        <v>1</v>
      </c>
      <c r="CQ327" s="16" t="s">
        <v>1</v>
      </c>
      <c r="CR327" s="16" t="s">
        <v>1</v>
      </c>
      <c r="CS327" s="16" t="s">
        <v>1</v>
      </c>
      <c r="CT327" s="16" t="s">
        <v>1</v>
      </c>
      <c r="CU327" s="16" t="s">
        <v>1</v>
      </c>
      <c r="CV327" s="16" t="s">
        <v>1</v>
      </c>
      <c r="CW327" s="16" t="s">
        <v>1</v>
      </c>
      <c r="CX327" s="16" t="s">
        <v>1</v>
      </c>
      <c r="CY327" s="16" t="s">
        <v>1</v>
      </c>
      <c r="CZ327" s="16" t="s">
        <v>1</v>
      </c>
      <c r="DA327" s="16" t="s">
        <v>1</v>
      </c>
      <c r="DB327" s="16" t="s">
        <v>1</v>
      </c>
      <c r="DC327" s="16" t="s">
        <v>1</v>
      </c>
      <c r="DD327" s="16" t="s">
        <v>1</v>
      </c>
      <c r="DE327" s="16" t="s">
        <v>1</v>
      </c>
      <c r="DF327" s="16" t="s">
        <v>1</v>
      </c>
      <c r="DG327" s="16" t="s">
        <v>1</v>
      </c>
      <c r="DH327" s="16" t="s">
        <v>1</v>
      </c>
      <c r="DI327" s="16" t="s">
        <v>1</v>
      </c>
      <c r="DJ327" s="16" t="s">
        <v>1</v>
      </c>
      <c r="DK327" s="16" t="s">
        <v>1</v>
      </c>
      <c r="DL327" s="16" t="s">
        <v>1</v>
      </c>
      <c r="DM327" s="16" t="s">
        <v>1</v>
      </c>
      <c r="DN327" s="16" t="s">
        <v>1</v>
      </c>
      <c r="DO327" s="16" t="s">
        <v>1</v>
      </c>
      <c r="DP327" s="16" t="s">
        <v>1</v>
      </c>
      <c r="DQ327" s="16" t="s">
        <v>1</v>
      </c>
      <c r="DR327" s="16" t="s">
        <v>1</v>
      </c>
      <c r="DS327" s="16" t="s">
        <v>1</v>
      </c>
      <c r="DT327" s="16" t="s">
        <v>1</v>
      </c>
      <c r="DU327" s="16" t="s">
        <v>1</v>
      </c>
      <c r="DV327" s="15" t="s">
        <v>1</v>
      </c>
      <c r="DW327" s="15" t="s">
        <v>1</v>
      </c>
      <c r="DX327" s="15" t="s">
        <v>1</v>
      </c>
    </row>
    <row r="328" spans="1:128" s="12" customFormat="1" ht="30" customHeight="1" x14ac:dyDescent="0.25">
      <c r="B328" s="15" t="s">
        <v>1</v>
      </c>
      <c r="C328" s="15" t="s">
        <v>1</v>
      </c>
      <c r="D328" s="15" t="s">
        <v>1</v>
      </c>
      <c r="E328" s="15" t="s">
        <v>1</v>
      </c>
      <c r="F328" s="15" t="s">
        <v>1</v>
      </c>
      <c r="G328" s="15" t="s">
        <v>1</v>
      </c>
      <c r="H328" s="15" t="s">
        <v>1</v>
      </c>
      <c r="I328" s="15" t="s">
        <v>1</v>
      </c>
      <c r="J328" s="15" t="s">
        <v>1</v>
      </c>
      <c r="K328" s="15" t="s">
        <v>1</v>
      </c>
      <c r="L328" s="15" t="s">
        <v>1</v>
      </c>
      <c r="M328" s="16" t="s">
        <v>1</v>
      </c>
      <c r="N328" s="16" t="s">
        <v>1</v>
      </c>
      <c r="O328" s="16" t="s">
        <v>1</v>
      </c>
      <c r="P328" s="16" t="s">
        <v>1</v>
      </c>
      <c r="Q328" s="16" t="s">
        <v>1</v>
      </c>
      <c r="R328" s="16" t="s">
        <v>1</v>
      </c>
      <c r="S328" s="16" t="s">
        <v>1</v>
      </c>
      <c r="T328" s="16" t="s">
        <v>1</v>
      </c>
      <c r="U328" s="16" t="s">
        <v>1</v>
      </c>
      <c r="V328" s="16" t="s">
        <v>1</v>
      </c>
      <c r="W328" s="16" t="s">
        <v>1</v>
      </c>
      <c r="X328" s="16" t="s">
        <v>1</v>
      </c>
      <c r="Y328" s="16" t="s">
        <v>1</v>
      </c>
      <c r="Z328" s="16" t="s">
        <v>1</v>
      </c>
      <c r="AA328" s="16" t="s">
        <v>1</v>
      </c>
      <c r="AB328" s="16" t="s">
        <v>1</v>
      </c>
      <c r="AC328" s="16" t="s">
        <v>1</v>
      </c>
      <c r="AD328" s="16" t="s">
        <v>1</v>
      </c>
      <c r="AE328" s="16" t="s">
        <v>1</v>
      </c>
      <c r="AF328" s="16" t="s">
        <v>1</v>
      </c>
      <c r="AG328" s="16" t="s">
        <v>1</v>
      </c>
      <c r="AH328" s="16" t="s">
        <v>1</v>
      </c>
      <c r="AI328" s="16" t="s">
        <v>1</v>
      </c>
      <c r="AJ328" s="16" t="s">
        <v>1</v>
      </c>
      <c r="AK328" s="16" t="s">
        <v>1</v>
      </c>
      <c r="AL328" s="16" t="s">
        <v>1</v>
      </c>
      <c r="AM328" s="16" t="s">
        <v>1</v>
      </c>
      <c r="AN328" s="16" t="s">
        <v>1</v>
      </c>
      <c r="AO328" s="16" t="s">
        <v>1</v>
      </c>
      <c r="AP328" s="16" t="s">
        <v>1</v>
      </c>
      <c r="AQ328" s="16" t="s">
        <v>1</v>
      </c>
      <c r="AR328" s="16" t="s">
        <v>1</v>
      </c>
      <c r="AS328" s="16" t="s">
        <v>1</v>
      </c>
      <c r="AT328" s="16" t="s">
        <v>1</v>
      </c>
      <c r="AU328" s="16" t="s">
        <v>1</v>
      </c>
      <c r="AV328" s="16" t="s">
        <v>1</v>
      </c>
      <c r="AW328" s="16" t="s">
        <v>1</v>
      </c>
      <c r="AX328" s="16" t="s">
        <v>1</v>
      </c>
      <c r="AY328" s="16" t="s">
        <v>1</v>
      </c>
      <c r="AZ328" s="16" t="s">
        <v>1</v>
      </c>
      <c r="BA328" s="16" t="s">
        <v>1</v>
      </c>
      <c r="BB328" s="16" t="s">
        <v>1</v>
      </c>
      <c r="BC328" s="16" t="s">
        <v>1</v>
      </c>
      <c r="BD328" s="16" t="s">
        <v>1</v>
      </c>
      <c r="BE328" s="16" t="s">
        <v>1</v>
      </c>
      <c r="BF328" s="16" t="s">
        <v>1</v>
      </c>
      <c r="BG328" s="16" t="s">
        <v>1</v>
      </c>
      <c r="BH328" s="16" t="s">
        <v>1</v>
      </c>
      <c r="BI328" s="16" t="s">
        <v>1</v>
      </c>
      <c r="BJ328" s="16" t="s">
        <v>1</v>
      </c>
      <c r="BK328" s="16" t="s">
        <v>1</v>
      </c>
      <c r="BL328" s="16" t="s">
        <v>1</v>
      </c>
      <c r="BM328" s="16" t="s">
        <v>1</v>
      </c>
      <c r="BN328" s="16" t="s">
        <v>1</v>
      </c>
      <c r="BO328" s="16" t="s">
        <v>1</v>
      </c>
      <c r="BP328" s="16" t="s">
        <v>1</v>
      </c>
      <c r="BQ328" s="16" t="s">
        <v>1</v>
      </c>
      <c r="BR328" s="16" t="s">
        <v>1</v>
      </c>
      <c r="BS328" s="16" t="s">
        <v>1</v>
      </c>
      <c r="BT328" s="16" t="s">
        <v>1</v>
      </c>
      <c r="BU328" s="16" t="s">
        <v>1</v>
      </c>
      <c r="BV328" s="16" t="s">
        <v>1</v>
      </c>
      <c r="BW328" s="16" t="s">
        <v>1</v>
      </c>
      <c r="BX328" s="16" t="s">
        <v>1</v>
      </c>
      <c r="BY328" s="16" t="s">
        <v>1</v>
      </c>
      <c r="BZ328" s="16" t="s">
        <v>1</v>
      </c>
      <c r="CA328" s="16" t="s">
        <v>1</v>
      </c>
      <c r="CB328" s="16" t="s">
        <v>1</v>
      </c>
      <c r="CC328" s="16" t="s">
        <v>1</v>
      </c>
      <c r="CD328" s="16" t="s">
        <v>1</v>
      </c>
      <c r="CE328" s="16" t="s">
        <v>1</v>
      </c>
      <c r="CF328" s="16" t="s">
        <v>1</v>
      </c>
      <c r="CG328" s="16" t="s">
        <v>1</v>
      </c>
      <c r="CH328" s="16" t="s">
        <v>1</v>
      </c>
      <c r="CI328" s="16" t="s">
        <v>1</v>
      </c>
      <c r="CJ328" s="16" t="s">
        <v>1</v>
      </c>
      <c r="CK328" s="16" t="s">
        <v>1</v>
      </c>
      <c r="CL328" s="16" t="s">
        <v>1</v>
      </c>
      <c r="CM328" s="16" t="s">
        <v>1</v>
      </c>
      <c r="CN328" s="16" t="s">
        <v>1</v>
      </c>
      <c r="CO328" s="16" t="s">
        <v>1</v>
      </c>
      <c r="CP328" s="16" t="s">
        <v>1</v>
      </c>
      <c r="CQ328" s="16" t="s">
        <v>1</v>
      </c>
      <c r="CR328" s="16" t="s">
        <v>1</v>
      </c>
      <c r="CS328" s="16" t="s">
        <v>1</v>
      </c>
      <c r="CT328" s="16" t="s">
        <v>1</v>
      </c>
      <c r="CU328" s="16" t="s">
        <v>1</v>
      </c>
      <c r="CV328" s="16" t="s">
        <v>1</v>
      </c>
      <c r="CW328" s="16" t="s">
        <v>1</v>
      </c>
      <c r="CX328" s="16" t="s">
        <v>1</v>
      </c>
      <c r="CY328" s="16" t="s">
        <v>1</v>
      </c>
      <c r="CZ328" s="16" t="s">
        <v>1</v>
      </c>
      <c r="DA328" s="16" t="s">
        <v>1</v>
      </c>
      <c r="DB328" s="16" t="s">
        <v>1</v>
      </c>
      <c r="DC328" s="16" t="s">
        <v>1</v>
      </c>
      <c r="DD328" s="16" t="s">
        <v>1</v>
      </c>
      <c r="DE328" s="16" t="s">
        <v>1</v>
      </c>
      <c r="DF328" s="16" t="s">
        <v>1</v>
      </c>
      <c r="DG328" s="16" t="s">
        <v>1</v>
      </c>
      <c r="DH328" s="16" t="s">
        <v>1</v>
      </c>
      <c r="DI328" s="16" t="s">
        <v>1</v>
      </c>
      <c r="DJ328" s="16" t="s">
        <v>1</v>
      </c>
      <c r="DK328" s="16" t="s">
        <v>1</v>
      </c>
      <c r="DL328" s="16" t="s">
        <v>1</v>
      </c>
      <c r="DM328" s="16" t="s">
        <v>1</v>
      </c>
      <c r="DN328" s="16" t="s">
        <v>1</v>
      </c>
      <c r="DO328" s="16" t="s">
        <v>1</v>
      </c>
      <c r="DP328" s="16" t="s">
        <v>1</v>
      </c>
      <c r="DQ328" s="16" t="s">
        <v>1</v>
      </c>
      <c r="DR328" s="16" t="s">
        <v>1</v>
      </c>
      <c r="DS328" s="16" t="s">
        <v>1</v>
      </c>
      <c r="DT328" s="16" t="s">
        <v>1</v>
      </c>
      <c r="DU328" s="16" t="s">
        <v>1</v>
      </c>
      <c r="DV328" s="15" t="s">
        <v>1</v>
      </c>
      <c r="DW328" s="15" t="s">
        <v>1</v>
      </c>
      <c r="DX328" s="15" t="s">
        <v>1</v>
      </c>
    </row>
    <row r="329" spans="1:128" s="12" customFormat="1" ht="30" customHeight="1" x14ac:dyDescent="0.25">
      <c r="B329" s="15" t="s">
        <v>1</v>
      </c>
      <c r="C329" s="15" t="s">
        <v>1</v>
      </c>
      <c r="D329" s="15" t="s">
        <v>1</v>
      </c>
      <c r="E329" s="15" t="s">
        <v>1</v>
      </c>
      <c r="F329" s="15" t="s">
        <v>1</v>
      </c>
      <c r="G329" s="15" t="s">
        <v>1</v>
      </c>
      <c r="H329" s="15" t="s">
        <v>1</v>
      </c>
      <c r="I329" s="15" t="s">
        <v>1</v>
      </c>
      <c r="J329" s="15" t="s">
        <v>1</v>
      </c>
      <c r="K329" s="15" t="s">
        <v>1</v>
      </c>
      <c r="L329" s="15" t="s">
        <v>1</v>
      </c>
      <c r="M329" s="16" t="s">
        <v>1</v>
      </c>
      <c r="N329" s="16" t="s">
        <v>1</v>
      </c>
      <c r="O329" s="16" t="s">
        <v>1</v>
      </c>
      <c r="P329" s="16" t="s">
        <v>1</v>
      </c>
      <c r="Q329" s="16" t="s">
        <v>1</v>
      </c>
      <c r="R329" s="16" t="s">
        <v>1</v>
      </c>
      <c r="S329" s="16" t="s">
        <v>1</v>
      </c>
      <c r="T329" s="16" t="s">
        <v>1</v>
      </c>
      <c r="U329" s="16" t="s">
        <v>1</v>
      </c>
      <c r="V329" s="16" t="s">
        <v>1</v>
      </c>
      <c r="W329" s="16" t="s">
        <v>1</v>
      </c>
      <c r="X329" s="16" t="s">
        <v>1</v>
      </c>
      <c r="Y329" s="16" t="s">
        <v>1</v>
      </c>
      <c r="Z329" s="16" t="s">
        <v>1</v>
      </c>
      <c r="AA329" s="16" t="s">
        <v>1</v>
      </c>
      <c r="AB329" s="16" t="s">
        <v>1</v>
      </c>
      <c r="AC329" s="16" t="s">
        <v>1</v>
      </c>
      <c r="AD329" s="16" t="s">
        <v>1</v>
      </c>
      <c r="AE329" s="16" t="s">
        <v>1</v>
      </c>
      <c r="AF329" s="16" t="s">
        <v>1</v>
      </c>
      <c r="AG329" s="16" t="s">
        <v>1</v>
      </c>
      <c r="AH329" s="16" t="s">
        <v>1</v>
      </c>
      <c r="AI329" s="16" t="s">
        <v>1</v>
      </c>
      <c r="AJ329" s="16" t="s">
        <v>1</v>
      </c>
      <c r="AK329" s="16" t="s">
        <v>1</v>
      </c>
      <c r="AL329" s="16" t="s">
        <v>1</v>
      </c>
      <c r="AM329" s="16" t="s">
        <v>1</v>
      </c>
      <c r="AN329" s="16" t="s">
        <v>1</v>
      </c>
      <c r="AO329" s="16" t="s">
        <v>1</v>
      </c>
      <c r="AP329" s="16" t="s">
        <v>1</v>
      </c>
      <c r="AQ329" s="16" t="s">
        <v>1</v>
      </c>
      <c r="AR329" s="16" t="s">
        <v>1</v>
      </c>
      <c r="AS329" s="16" t="s">
        <v>1</v>
      </c>
      <c r="AT329" s="16" t="s">
        <v>1</v>
      </c>
      <c r="AU329" s="16" t="s">
        <v>1</v>
      </c>
      <c r="AV329" s="16" t="s">
        <v>1</v>
      </c>
      <c r="AW329" s="16" t="s">
        <v>1</v>
      </c>
      <c r="AX329" s="16" t="s">
        <v>1</v>
      </c>
      <c r="AY329" s="16" t="s">
        <v>1</v>
      </c>
      <c r="AZ329" s="16" t="s">
        <v>1</v>
      </c>
      <c r="BA329" s="16" t="s">
        <v>1</v>
      </c>
      <c r="BB329" s="16" t="s">
        <v>1</v>
      </c>
      <c r="BC329" s="16" t="s">
        <v>1</v>
      </c>
      <c r="BD329" s="16" t="s">
        <v>1</v>
      </c>
      <c r="BE329" s="16" t="s">
        <v>1</v>
      </c>
      <c r="BF329" s="16" t="s">
        <v>1</v>
      </c>
      <c r="BG329" s="16" t="s">
        <v>1</v>
      </c>
      <c r="BH329" s="16" t="s">
        <v>1</v>
      </c>
      <c r="BI329" s="16" t="s">
        <v>1</v>
      </c>
      <c r="BJ329" s="16" t="s">
        <v>1</v>
      </c>
      <c r="BK329" s="16" t="s">
        <v>1</v>
      </c>
      <c r="BL329" s="16" t="s">
        <v>1</v>
      </c>
      <c r="BM329" s="16" t="s">
        <v>1</v>
      </c>
      <c r="BN329" s="16" t="s">
        <v>1</v>
      </c>
      <c r="BO329" s="16" t="s">
        <v>1</v>
      </c>
      <c r="BP329" s="16" t="s">
        <v>1</v>
      </c>
      <c r="BQ329" s="16" t="s">
        <v>1</v>
      </c>
      <c r="BR329" s="16" t="s">
        <v>1</v>
      </c>
      <c r="BS329" s="16" t="s">
        <v>1</v>
      </c>
      <c r="BT329" s="16" t="s">
        <v>1</v>
      </c>
      <c r="BU329" s="16" t="s">
        <v>1</v>
      </c>
      <c r="BV329" s="16" t="s">
        <v>1</v>
      </c>
      <c r="BW329" s="16" t="s">
        <v>1</v>
      </c>
      <c r="BX329" s="16" t="s">
        <v>1</v>
      </c>
      <c r="BY329" s="16" t="s">
        <v>1</v>
      </c>
      <c r="BZ329" s="16" t="s">
        <v>1</v>
      </c>
      <c r="CA329" s="16" t="s">
        <v>1</v>
      </c>
      <c r="CB329" s="16" t="s">
        <v>1</v>
      </c>
      <c r="CC329" s="16" t="s">
        <v>1</v>
      </c>
      <c r="CD329" s="16" t="s">
        <v>1</v>
      </c>
      <c r="CE329" s="16" t="s">
        <v>1</v>
      </c>
      <c r="CF329" s="16" t="s">
        <v>1</v>
      </c>
      <c r="CG329" s="16" t="s">
        <v>1</v>
      </c>
      <c r="CH329" s="16" t="s">
        <v>1</v>
      </c>
      <c r="CI329" s="16" t="s">
        <v>1</v>
      </c>
      <c r="CJ329" s="16" t="s">
        <v>1</v>
      </c>
      <c r="CK329" s="16" t="s">
        <v>1</v>
      </c>
      <c r="CL329" s="16" t="s">
        <v>1</v>
      </c>
      <c r="CM329" s="16" t="s">
        <v>1</v>
      </c>
      <c r="CN329" s="16" t="s">
        <v>1</v>
      </c>
      <c r="CO329" s="16" t="s">
        <v>1</v>
      </c>
      <c r="CP329" s="16" t="s">
        <v>1</v>
      </c>
      <c r="CQ329" s="16" t="s">
        <v>1</v>
      </c>
      <c r="CR329" s="16" t="s">
        <v>1</v>
      </c>
      <c r="CS329" s="16" t="s">
        <v>1</v>
      </c>
      <c r="CT329" s="16" t="s">
        <v>1</v>
      </c>
      <c r="CU329" s="16" t="s">
        <v>1</v>
      </c>
      <c r="CV329" s="16" t="s">
        <v>1</v>
      </c>
      <c r="CW329" s="16" t="s">
        <v>1</v>
      </c>
      <c r="CX329" s="16" t="s">
        <v>1</v>
      </c>
      <c r="CY329" s="16" t="s">
        <v>1</v>
      </c>
      <c r="CZ329" s="16" t="s">
        <v>1</v>
      </c>
      <c r="DA329" s="16" t="s">
        <v>1</v>
      </c>
      <c r="DB329" s="16" t="s">
        <v>1</v>
      </c>
      <c r="DC329" s="16" t="s">
        <v>1</v>
      </c>
      <c r="DD329" s="16" t="s">
        <v>1</v>
      </c>
      <c r="DE329" s="16" t="s">
        <v>1</v>
      </c>
      <c r="DF329" s="16" t="s">
        <v>1</v>
      </c>
      <c r="DG329" s="16" t="s">
        <v>1</v>
      </c>
      <c r="DH329" s="16" t="s">
        <v>1</v>
      </c>
      <c r="DI329" s="16" t="s">
        <v>1</v>
      </c>
      <c r="DJ329" s="16" t="s">
        <v>1</v>
      </c>
      <c r="DK329" s="16" t="s">
        <v>1</v>
      </c>
      <c r="DL329" s="16" t="s">
        <v>1</v>
      </c>
      <c r="DM329" s="16" t="s">
        <v>1</v>
      </c>
      <c r="DN329" s="16" t="s">
        <v>1</v>
      </c>
      <c r="DO329" s="16" t="s">
        <v>1</v>
      </c>
      <c r="DP329" s="16" t="s">
        <v>1</v>
      </c>
      <c r="DQ329" s="16" t="s">
        <v>1</v>
      </c>
      <c r="DR329" s="16" t="s">
        <v>1</v>
      </c>
      <c r="DS329" s="16" t="s">
        <v>1</v>
      </c>
      <c r="DT329" s="16" t="s">
        <v>1</v>
      </c>
      <c r="DU329" s="16" t="s">
        <v>1</v>
      </c>
      <c r="DV329" s="15" t="s">
        <v>1</v>
      </c>
      <c r="DW329" s="15" t="s">
        <v>1</v>
      </c>
      <c r="DX329" s="15" t="s">
        <v>1</v>
      </c>
    </row>
    <row r="330" spans="1:128" s="12" customFormat="1" ht="30" customHeight="1" x14ac:dyDescent="0.25">
      <c r="B330" s="15" t="s">
        <v>1</v>
      </c>
      <c r="C330" s="15" t="s">
        <v>1</v>
      </c>
      <c r="D330" s="15" t="s">
        <v>1</v>
      </c>
      <c r="E330" s="15" t="s">
        <v>1</v>
      </c>
      <c r="F330" s="15" t="s">
        <v>1</v>
      </c>
      <c r="G330" s="15" t="s">
        <v>1</v>
      </c>
      <c r="H330" s="15" t="s">
        <v>1</v>
      </c>
      <c r="I330" s="15" t="s">
        <v>1</v>
      </c>
      <c r="J330" s="15" t="s">
        <v>1</v>
      </c>
      <c r="K330" s="15" t="s">
        <v>1</v>
      </c>
      <c r="L330" s="15" t="s">
        <v>1</v>
      </c>
      <c r="M330" s="16" t="s">
        <v>1</v>
      </c>
      <c r="N330" s="16" t="s">
        <v>1</v>
      </c>
      <c r="O330" s="16" t="s">
        <v>1</v>
      </c>
      <c r="P330" s="16" t="s">
        <v>1</v>
      </c>
      <c r="Q330" s="16" t="s">
        <v>1</v>
      </c>
      <c r="R330" s="16" t="s">
        <v>1</v>
      </c>
      <c r="S330" s="16" t="s">
        <v>1</v>
      </c>
      <c r="T330" s="16" t="s">
        <v>1</v>
      </c>
      <c r="U330" s="16" t="s">
        <v>1</v>
      </c>
      <c r="V330" s="16" t="s">
        <v>1</v>
      </c>
      <c r="W330" s="16" t="s">
        <v>1</v>
      </c>
      <c r="X330" s="16" t="s">
        <v>1</v>
      </c>
      <c r="Y330" s="16" t="s">
        <v>1</v>
      </c>
      <c r="Z330" s="16" t="s">
        <v>1</v>
      </c>
      <c r="AA330" s="16" t="s">
        <v>1</v>
      </c>
      <c r="AB330" s="16" t="s">
        <v>1</v>
      </c>
      <c r="AC330" s="16" t="s">
        <v>1</v>
      </c>
      <c r="AD330" s="16" t="s">
        <v>1</v>
      </c>
      <c r="AE330" s="16" t="s">
        <v>1</v>
      </c>
      <c r="AF330" s="16" t="s">
        <v>1</v>
      </c>
      <c r="AG330" s="16" t="s">
        <v>1</v>
      </c>
      <c r="AH330" s="16" t="s">
        <v>1</v>
      </c>
      <c r="AI330" s="16" t="s">
        <v>1</v>
      </c>
      <c r="AJ330" s="16" t="s">
        <v>1</v>
      </c>
      <c r="AK330" s="16" t="s">
        <v>1</v>
      </c>
      <c r="AL330" s="16" t="s">
        <v>1</v>
      </c>
      <c r="AM330" s="16" t="s">
        <v>1</v>
      </c>
      <c r="AN330" s="16" t="s">
        <v>1</v>
      </c>
      <c r="AO330" s="16" t="s">
        <v>1</v>
      </c>
      <c r="AP330" s="16" t="s">
        <v>1</v>
      </c>
      <c r="AQ330" s="16" t="s">
        <v>1</v>
      </c>
      <c r="AR330" s="16" t="s">
        <v>1</v>
      </c>
      <c r="AS330" s="16" t="s">
        <v>1</v>
      </c>
      <c r="AT330" s="16" t="s">
        <v>1</v>
      </c>
      <c r="AU330" s="16" t="s">
        <v>1</v>
      </c>
      <c r="AV330" s="16" t="s">
        <v>1</v>
      </c>
      <c r="AW330" s="16" t="s">
        <v>1</v>
      </c>
      <c r="AX330" s="16" t="s">
        <v>1</v>
      </c>
      <c r="AY330" s="16" t="s">
        <v>1</v>
      </c>
      <c r="AZ330" s="16" t="s">
        <v>1</v>
      </c>
      <c r="BA330" s="16" t="s">
        <v>1</v>
      </c>
      <c r="BB330" s="16" t="s">
        <v>1</v>
      </c>
      <c r="BC330" s="16" t="s">
        <v>1</v>
      </c>
      <c r="BD330" s="16" t="s">
        <v>1</v>
      </c>
      <c r="BE330" s="16" t="s">
        <v>1</v>
      </c>
      <c r="BF330" s="16" t="s">
        <v>1</v>
      </c>
      <c r="BG330" s="16" t="s">
        <v>1</v>
      </c>
      <c r="BH330" s="16" t="s">
        <v>1</v>
      </c>
      <c r="BI330" s="16" t="s">
        <v>1</v>
      </c>
      <c r="BJ330" s="16" t="s">
        <v>1</v>
      </c>
      <c r="BK330" s="16" t="s">
        <v>1</v>
      </c>
      <c r="BL330" s="16" t="s">
        <v>1</v>
      </c>
      <c r="BM330" s="16" t="s">
        <v>1</v>
      </c>
      <c r="BN330" s="16" t="s">
        <v>1</v>
      </c>
      <c r="BO330" s="16" t="s">
        <v>1</v>
      </c>
      <c r="BP330" s="16" t="s">
        <v>1</v>
      </c>
      <c r="BQ330" s="16" t="s">
        <v>1</v>
      </c>
      <c r="BR330" s="16" t="s">
        <v>1</v>
      </c>
      <c r="BS330" s="16" t="s">
        <v>1</v>
      </c>
      <c r="BT330" s="16" t="s">
        <v>1</v>
      </c>
      <c r="BU330" s="16" t="s">
        <v>1</v>
      </c>
      <c r="BV330" s="16" t="s">
        <v>1</v>
      </c>
      <c r="BW330" s="16" t="s">
        <v>1</v>
      </c>
      <c r="BX330" s="16" t="s">
        <v>1</v>
      </c>
      <c r="BY330" s="16" t="s">
        <v>1</v>
      </c>
      <c r="BZ330" s="16" t="s">
        <v>1</v>
      </c>
      <c r="CA330" s="16" t="s">
        <v>1</v>
      </c>
      <c r="CB330" s="16" t="s">
        <v>1</v>
      </c>
      <c r="CC330" s="16" t="s">
        <v>1</v>
      </c>
      <c r="CD330" s="16" t="s">
        <v>1</v>
      </c>
      <c r="CE330" s="16" t="s">
        <v>1</v>
      </c>
      <c r="CF330" s="16" t="s">
        <v>1</v>
      </c>
      <c r="CG330" s="16" t="s">
        <v>1</v>
      </c>
      <c r="CH330" s="16" t="s">
        <v>1</v>
      </c>
      <c r="CI330" s="16" t="s">
        <v>1</v>
      </c>
      <c r="CJ330" s="16" t="s">
        <v>1</v>
      </c>
      <c r="CK330" s="16" t="s">
        <v>1</v>
      </c>
      <c r="CL330" s="16" t="s">
        <v>1</v>
      </c>
      <c r="CM330" s="16" t="s">
        <v>1</v>
      </c>
      <c r="CN330" s="16" t="s">
        <v>1</v>
      </c>
      <c r="CO330" s="16" t="s">
        <v>1</v>
      </c>
      <c r="CP330" s="16" t="s">
        <v>1</v>
      </c>
      <c r="CQ330" s="16" t="s">
        <v>1</v>
      </c>
      <c r="CR330" s="16" t="s">
        <v>1</v>
      </c>
      <c r="CS330" s="16" t="s">
        <v>1</v>
      </c>
      <c r="CT330" s="16" t="s">
        <v>1</v>
      </c>
      <c r="CU330" s="16" t="s">
        <v>1</v>
      </c>
      <c r="CV330" s="16" t="s">
        <v>1</v>
      </c>
      <c r="CW330" s="16" t="s">
        <v>1</v>
      </c>
      <c r="CX330" s="16" t="s">
        <v>1</v>
      </c>
      <c r="CY330" s="16" t="s">
        <v>1</v>
      </c>
      <c r="CZ330" s="16" t="s">
        <v>1</v>
      </c>
      <c r="DA330" s="16" t="s">
        <v>1</v>
      </c>
      <c r="DB330" s="16" t="s">
        <v>1</v>
      </c>
      <c r="DC330" s="16" t="s">
        <v>1</v>
      </c>
      <c r="DD330" s="16" t="s">
        <v>1</v>
      </c>
      <c r="DE330" s="16" t="s">
        <v>1</v>
      </c>
      <c r="DF330" s="16" t="s">
        <v>1</v>
      </c>
      <c r="DG330" s="16" t="s">
        <v>1</v>
      </c>
      <c r="DH330" s="16" t="s">
        <v>1</v>
      </c>
      <c r="DI330" s="16" t="s">
        <v>1</v>
      </c>
      <c r="DJ330" s="16" t="s">
        <v>1</v>
      </c>
      <c r="DK330" s="16" t="s">
        <v>1</v>
      </c>
      <c r="DL330" s="16" t="s">
        <v>1</v>
      </c>
      <c r="DM330" s="16" t="s">
        <v>1</v>
      </c>
      <c r="DN330" s="16" t="s">
        <v>1</v>
      </c>
      <c r="DO330" s="16" t="s">
        <v>1</v>
      </c>
      <c r="DP330" s="16" t="s">
        <v>1</v>
      </c>
      <c r="DQ330" s="16" t="s">
        <v>1</v>
      </c>
      <c r="DR330" s="16" t="s">
        <v>1</v>
      </c>
      <c r="DS330" s="16" t="s">
        <v>1</v>
      </c>
      <c r="DT330" s="16" t="s">
        <v>1</v>
      </c>
      <c r="DU330" s="16" t="s">
        <v>1</v>
      </c>
      <c r="DV330" s="15" t="s">
        <v>1</v>
      </c>
      <c r="DW330" s="15" t="s">
        <v>1</v>
      </c>
      <c r="DX330" s="15" t="s">
        <v>1</v>
      </c>
    </row>
    <row r="331" spans="1:128" s="12" customFormat="1" ht="30" customHeight="1" x14ac:dyDescent="0.25">
      <c r="B331" s="15" t="s">
        <v>1</v>
      </c>
      <c r="C331" s="15" t="s">
        <v>1</v>
      </c>
      <c r="D331" s="15" t="s">
        <v>1</v>
      </c>
      <c r="E331" s="15" t="s">
        <v>1</v>
      </c>
      <c r="F331" s="15" t="s">
        <v>1</v>
      </c>
      <c r="G331" s="15" t="s">
        <v>1</v>
      </c>
      <c r="H331" s="15" t="s">
        <v>1</v>
      </c>
      <c r="I331" s="15" t="s">
        <v>1</v>
      </c>
      <c r="J331" s="15" t="s">
        <v>1</v>
      </c>
      <c r="K331" s="15" t="s">
        <v>1</v>
      </c>
      <c r="L331" s="15" t="s">
        <v>1</v>
      </c>
      <c r="M331" s="16" t="s">
        <v>1</v>
      </c>
      <c r="N331" s="16" t="s">
        <v>1</v>
      </c>
      <c r="O331" s="16" t="s">
        <v>1</v>
      </c>
      <c r="P331" s="16" t="s">
        <v>1</v>
      </c>
      <c r="Q331" s="16" t="s">
        <v>1</v>
      </c>
      <c r="R331" s="16" t="s">
        <v>1</v>
      </c>
      <c r="S331" s="16" t="s">
        <v>1</v>
      </c>
      <c r="T331" s="16" t="s">
        <v>1</v>
      </c>
      <c r="U331" s="16" t="s">
        <v>1</v>
      </c>
      <c r="V331" s="16" t="s">
        <v>1</v>
      </c>
      <c r="W331" s="16" t="s">
        <v>1</v>
      </c>
      <c r="X331" s="16" t="s">
        <v>1</v>
      </c>
      <c r="Y331" s="16" t="s">
        <v>1</v>
      </c>
      <c r="Z331" s="16" t="s">
        <v>1</v>
      </c>
      <c r="AA331" s="16" t="s">
        <v>1</v>
      </c>
      <c r="AB331" s="16" t="s">
        <v>1</v>
      </c>
      <c r="AC331" s="16" t="s">
        <v>1</v>
      </c>
      <c r="AD331" s="16" t="s">
        <v>1</v>
      </c>
      <c r="AE331" s="16" t="s">
        <v>1</v>
      </c>
      <c r="AF331" s="16" t="s">
        <v>1</v>
      </c>
      <c r="AG331" s="16" t="s">
        <v>1</v>
      </c>
      <c r="AH331" s="16" t="s">
        <v>1</v>
      </c>
      <c r="AI331" s="16" t="s">
        <v>1</v>
      </c>
      <c r="AJ331" s="16" t="s">
        <v>1</v>
      </c>
      <c r="AK331" s="16" t="s">
        <v>1</v>
      </c>
      <c r="AL331" s="16" t="s">
        <v>1</v>
      </c>
      <c r="AM331" s="16" t="s">
        <v>1</v>
      </c>
      <c r="AN331" s="16" t="s">
        <v>1</v>
      </c>
      <c r="AO331" s="16" t="s">
        <v>1</v>
      </c>
      <c r="AP331" s="16" t="s">
        <v>1</v>
      </c>
      <c r="AQ331" s="16" t="s">
        <v>1</v>
      </c>
      <c r="AR331" s="16" t="s">
        <v>1</v>
      </c>
      <c r="AS331" s="16" t="s">
        <v>1</v>
      </c>
      <c r="AT331" s="16" t="s">
        <v>1</v>
      </c>
      <c r="AU331" s="16" t="s">
        <v>1</v>
      </c>
      <c r="AV331" s="16" t="s">
        <v>1</v>
      </c>
      <c r="AW331" s="16" t="s">
        <v>1</v>
      </c>
      <c r="AX331" s="16" t="s">
        <v>1</v>
      </c>
      <c r="AY331" s="16" t="s">
        <v>1</v>
      </c>
      <c r="AZ331" s="16" t="s">
        <v>1</v>
      </c>
      <c r="BA331" s="16" t="s">
        <v>1</v>
      </c>
      <c r="BB331" s="16" t="s">
        <v>1</v>
      </c>
      <c r="BC331" s="16" t="s">
        <v>1</v>
      </c>
      <c r="BD331" s="16" t="s">
        <v>1</v>
      </c>
      <c r="BE331" s="16" t="s">
        <v>1</v>
      </c>
      <c r="BF331" s="16" t="s">
        <v>1</v>
      </c>
      <c r="BG331" s="16" t="s">
        <v>1</v>
      </c>
      <c r="BH331" s="16" t="s">
        <v>1</v>
      </c>
      <c r="BI331" s="16" t="s">
        <v>1</v>
      </c>
      <c r="BJ331" s="16" t="s">
        <v>1</v>
      </c>
      <c r="BK331" s="16" t="s">
        <v>1</v>
      </c>
      <c r="BL331" s="16" t="s">
        <v>1</v>
      </c>
      <c r="BM331" s="16" t="s">
        <v>1</v>
      </c>
      <c r="BN331" s="16" t="s">
        <v>1</v>
      </c>
      <c r="BO331" s="16" t="s">
        <v>1</v>
      </c>
      <c r="BP331" s="16" t="s">
        <v>1</v>
      </c>
      <c r="BQ331" s="16" t="s">
        <v>1</v>
      </c>
      <c r="BR331" s="16" t="s">
        <v>1</v>
      </c>
      <c r="BS331" s="16" t="s">
        <v>1</v>
      </c>
      <c r="BT331" s="16" t="s">
        <v>1</v>
      </c>
      <c r="BU331" s="16" t="s">
        <v>1</v>
      </c>
      <c r="BV331" s="16" t="s">
        <v>1</v>
      </c>
      <c r="BW331" s="16" t="s">
        <v>1</v>
      </c>
      <c r="BX331" s="16" t="s">
        <v>1</v>
      </c>
      <c r="BY331" s="16" t="s">
        <v>1</v>
      </c>
      <c r="BZ331" s="16" t="s">
        <v>1</v>
      </c>
      <c r="CA331" s="16" t="s">
        <v>1</v>
      </c>
      <c r="CB331" s="16" t="s">
        <v>1</v>
      </c>
      <c r="CC331" s="16" t="s">
        <v>1</v>
      </c>
      <c r="CD331" s="16" t="s">
        <v>1</v>
      </c>
      <c r="CE331" s="16" t="s">
        <v>1</v>
      </c>
      <c r="CF331" s="16" t="s">
        <v>1</v>
      </c>
      <c r="CG331" s="16" t="s">
        <v>1</v>
      </c>
      <c r="CH331" s="16" t="s">
        <v>1</v>
      </c>
      <c r="CI331" s="16" t="s">
        <v>1</v>
      </c>
      <c r="CJ331" s="16" t="s">
        <v>1</v>
      </c>
      <c r="CK331" s="16" t="s">
        <v>1</v>
      </c>
      <c r="CL331" s="16" t="s">
        <v>1</v>
      </c>
      <c r="CM331" s="16" t="s">
        <v>1</v>
      </c>
      <c r="CN331" s="16" t="s">
        <v>1</v>
      </c>
      <c r="CO331" s="16" t="s">
        <v>1</v>
      </c>
      <c r="CP331" s="16" t="s">
        <v>1</v>
      </c>
      <c r="CQ331" s="16" t="s">
        <v>1</v>
      </c>
      <c r="CR331" s="16" t="s">
        <v>1</v>
      </c>
      <c r="CS331" s="16" t="s">
        <v>1</v>
      </c>
      <c r="CT331" s="16" t="s">
        <v>1</v>
      </c>
      <c r="CU331" s="16" t="s">
        <v>1</v>
      </c>
      <c r="CV331" s="16" t="s">
        <v>1</v>
      </c>
      <c r="CW331" s="16" t="s">
        <v>1</v>
      </c>
      <c r="CX331" s="16" t="s">
        <v>1</v>
      </c>
      <c r="CY331" s="16" t="s">
        <v>1</v>
      </c>
      <c r="CZ331" s="16" t="s">
        <v>1</v>
      </c>
      <c r="DA331" s="16" t="s">
        <v>1</v>
      </c>
      <c r="DB331" s="16" t="s">
        <v>1</v>
      </c>
      <c r="DC331" s="16" t="s">
        <v>1</v>
      </c>
      <c r="DD331" s="16" t="s">
        <v>1</v>
      </c>
      <c r="DE331" s="16" t="s">
        <v>1</v>
      </c>
      <c r="DF331" s="16" t="s">
        <v>1</v>
      </c>
      <c r="DG331" s="16" t="s">
        <v>1</v>
      </c>
      <c r="DH331" s="16" t="s">
        <v>1</v>
      </c>
      <c r="DI331" s="16" t="s">
        <v>1</v>
      </c>
      <c r="DJ331" s="16" t="s">
        <v>1</v>
      </c>
      <c r="DK331" s="16" t="s">
        <v>1</v>
      </c>
      <c r="DL331" s="16" t="s">
        <v>1</v>
      </c>
      <c r="DM331" s="16" t="s">
        <v>1</v>
      </c>
      <c r="DN331" s="16" t="s">
        <v>1</v>
      </c>
      <c r="DO331" s="16" t="s">
        <v>1</v>
      </c>
      <c r="DP331" s="16" t="s">
        <v>1</v>
      </c>
      <c r="DQ331" s="16" t="s">
        <v>1</v>
      </c>
      <c r="DR331" s="16" t="s">
        <v>1</v>
      </c>
      <c r="DS331" s="16" t="s">
        <v>1</v>
      </c>
      <c r="DT331" s="16" t="s">
        <v>1</v>
      </c>
      <c r="DU331" s="16" t="s">
        <v>1</v>
      </c>
      <c r="DV331" s="15" t="s">
        <v>1</v>
      </c>
      <c r="DW331" s="15" t="s">
        <v>1</v>
      </c>
      <c r="DX331" s="15" t="s">
        <v>1</v>
      </c>
    </row>
    <row r="332" spans="1:128" s="12" customFormat="1" ht="30" customHeight="1" x14ac:dyDescent="0.25">
      <c r="B332" s="15" t="s">
        <v>1</v>
      </c>
      <c r="C332" s="15" t="s">
        <v>1</v>
      </c>
      <c r="D332" s="15" t="s">
        <v>1</v>
      </c>
      <c r="E332" s="15" t="s">
        <v>1</v>
      </c>
      <c r="F332" s="15" t="s">
        <v>1</v>
      </c>
      <c r="G332" s="15" t="s">
        <v>1</v>
      </c>
      <c r="H332" s="15" t="s">
        <v>1</v>
      </c>
      <c r="I332" s="15" t="s">
        <v>1</v>
      </c>
      <c r="J332" s="15" t="s">
        <v>1</v>
      </c>
      <c r="K332" s="15" t="s">
        <v>1</v>
      </c>
      <c r="L332" s="15" t="s">
        <v>1</v>
      </c>
      <c r="M332" s="16" t="s">
        <v>1</v>
      </c>
      <c r="N332" s="16" t="s">
        <v>1</v>
      </c>
      <c r="O332" s="16" t="s">
        <v>1</v>
      </c>
      <c r="P332" s="16" t="s">
        <v>1</v>
      </c>
      <c r="Q332" s="16" t="s">
        <v>1</v>
      </c>
      <c r="R332" s="16" t="s">
        <v>1</v>
      </c>
      <c r="S332" s="16" t="s">
        <v>1</v>
      </c>
      <c r="T332" s="16" t="s">
        <v>1</v>
      </c>
      <c r="U332" s="16" t="s">
        <v>1</v>
      </c>
      <c r="V332" s="16" t="s">
        <v>1</v>
      </c>
      <c r="W332" s="16" t="s">
        <v>1</v>
      </c>
      <c r="X332" s="16" t="s">
        <v>1</v>
      </c>
      <c r="Y332" s="16" t="s">
        <v>1</v>
      </c>
      <c r="Z332" s="16" t="s">
        <v>1</v>
      </c>
      <c r="AA332" s="16" t="s">
        <v>1</v>
      </c>
      <c r="AB332" s="16" t="s">
        <v>1</v>
      </c>
      <c r="AC332" s="16" t="s">
        <v>1</v>
      </c>
      <c r="AD332" s="16" t="s">
        <v>1</v>
      </c>
      <c r="AE332" s="16" t="s">
        <v>1</v>
      </c>
      <c r="AF332" s="16" t="s">
        <v>1</v>
      </c>
      <c r="AG332" s="16" t="s">
        <v>1</v>
      </c>
      <c r="AH332" s="16" t="s">
        <v>1</v>
      </c>
      <c r="AI332" s="16" t="s">
        <v>1</v>
      </c>
      <c r="AJ332" s="16" t="s">
        <v>1</v>
      </c>
      <c r="AK332" s="16" t="s">
        <v>1</v>
      </c>
      <c r="AL332" s="16" t="s">
        <v>1</v>
      </c>
      <c r="AM332" s="16" t="s">
        <v>1</v>
      </c>
      <c r="AN332" s="16" t="s">
        <v>1</v>
      </c>
      <c r="AO332" s="16" t="s">
        <v>1</v>
      </c>
      <c r="AP332" s="16" t="s">
        <v>1</v>
      </c>
      <c r="AQ332" s="16" t="s">
        <v>1</v>
      </c>
      <c r="AR332" s="16" t="s">
        <v>1</v>
      </c>
      <c r="AS332" s="16" t="s">
        <v>1</v>
      </c>
      <c r="AT332" s="16" t="s">
        <v>1</v>
      </c>
      <c r="AU332" s="16" t="s">
        <v>1</v>
      </c>
      <c r="AV332" s="16" t="s">
        <v>1</v>
      </c>
      <c r="AW332" s="16" t="s">
        <v>1</v>
      </c>
      <c r="AX332" s="16" t="s">
        <v>1</v>
      </c>
      <c r="AY332" s="16" t="s">
        <v>1</v>
      </c>
      <c r="AZ332" s="16" t="s">
        <v>1</v>
      </c>
      <c r="BA332" s="16" t="s">
        <v>1</v>
      </c>
      <c r="BB332" s="16" t="s">
        <v>1</v>
      </c>
      <c r="BC332" s="16" t="s">
        <v>1</v>
      </c>
      <c r="BD332" s="16" t="s">
        <v>1</v>
      </c>
      <c r="BE332" s="16" t="s">
        <v>1</v>
      </c>
      <c r="BF332" s="16" t="s">
        <v>1</v>
      </c>
      <c r="BG332" s="16" t="s">
        <v>1</v>
      </c>
      <c r="BH332" s="16" t="s">
        <v>1</v>
      </c>
      <c r="BI332" s="16" t="s">
        <v>1</v>
      </c>
      <c r="BJ332" s="16" t="s">
        <v>1</v>
      </c>
      <c r="BK332" s="16" t="s">
        <v>1</v>
      </c>
      <c r="BL332" s="16" t="s">
        <v>1</v>
      </c>
      <c r="BM332" s="16" t="s">
        <v>1</v>
      </c>
      <c r="BN332" s="16" t="s">
        <v>1</v>
      </c>
      <c r="BO332" s="16" t="s">
        <v>1</v>
      </c>
      <c r="BP332" s="16" t="s">
        <v>1</v>
      </c>
      <c r="BQ332" s="16" t="s">
        <v>1</v>
      </c>
      <c r="BR332" s="16" t="s">
        <v>1</v>
      </c>
      <c r="BS332" s="16" t="s">
        <v>1</v>
      </c>
      <c r="BT332" s="16" t="s">
        <v>1</v>
      </c>
      <c r="BU332" s="16" t="s">
        <v>1</v>
      </c>
      <c r="BV332" s="16" t="s">
        <v>1</v>
      </c>
      <c r="BW332" s="16" t="s">
        <v>1</v>
      </c>
      <c r="BX332" s="16" t="s">
        <v>1</v>
      </c>
      <c r="BY332" s="16" t="s">
        <v>1</v>
      </c>
      <c r="BZ332" s="16" t="s">
        <v>1</v>
      </c>
      <c r="CA332" s="16" t="s">
        <v>1</v>
      </c>
      <c r="CB332" s="16" t="s">
        <v>1</v>
      </c>
      <c r="CC332" s="16" t="s">
        <v>1</v>
      </c>
      <c r="CD332" s="16" t="s">
        <v>1</v>
      </c>
      <c r="CE332" s="16" t="s">
        <v>1</v>
      </c>
      <c r="CF332" s="16" t="s">
        <v>1</v>
      </c>
      <c r="CG332" s="16" t="s">
        <v>1</v>
      </c>
      <c r="CH332" s="16" t="s">
        <v>1</v>
      </c>
      <c r="CI332" s="16" t="s">
        <v>1</v>
      </c>
      <c r="CJ332" s="16" t="s">
        <v>1</v>
      </c>
      <c r="CK332" s="16" t="s">
        <v>1</v>
      </c>
      <c r="CL332" s="16" t="s">
        <v>1</v>
      </c>
      <c r="CM332" s="16" t="s">
        <v>1</v>
      </c>
      <c r="CN332" s="16" t="s">
        <v>1</v>
      </c>
      <c r="CO332" s="16" t="s">
        <v>1</v>
      </c>
      <c r="CP332" s="16" t="s">
        <v>1</v>
      </c>
      <c r="CQ332" s="16" t="s">
        <v>1</v>
      </c>
      <c r="CR332" s="16" t="s">
        <v>1</v>
      </c>
      <c r="CS332" s="16" t="s">
        <v>1</v>
      </c>
      <c r="CT332" s="16" t="s">
        <v>1</v>
      </c>
      <c r="CU332" s="16" t="s">
        <v>1</v>
      </c>
      <c r="CV332" s="16" t="s">
        <v>1</v>
      </c>
      <c r="CW332" s="16" t="s">
        <v>1</v>
      </c>
      <c r="CX332" s="16" t="s">
        <v>1</v>
      </c>
      <c r="CY332" s="16" t="s">
        <v>1</v>
      </c>
      <c r="CZ332" s="16" t="s">
        <v>1</v>
      </c>
      <c r="DA332" s="16" t="s">
        <v>1</v>
      </c>
      <c r="DB332" s="16" t="s">
        <v>1</v>
      </c>
      <c r="DC332" s="16" t="s">
        <v>1</v>
      </c>
      <c r="DD332" s="16" t="s">
        <v>1</v>
      </c>
      <c r="DE332" s="16" t="s">
        <v>1</v>
      </c>
      <c r="DF332" s="16" t="s">
        <v>1</v>
      </c>
      <c r="DG332" s="16" t="s">
        <v>1</v>
      </c>
      <c r="DH332" s="16" t="s">
        <v>1</v>
      </c>
      <c r="DI332" s="16" t="s">
        <v>1</v>
      </c>
      <c r="DJ332" s="16" t="s">
        <v>1</v>
      </c>
      <c r="DK332" s="16" t="s">
        <v>1</v>
      </c>
      <c r="DL332" s="16" t="s">
        <v>1</v>
      </c>
      <c r="DM332" s="16" t="s">
        <v>1</v>
      </c>
      <c r="DN332" s="16" t="s">
        <v>1</v>
      </c>
      <c r="DO332" s="16" t="s">
        <v>1</v>
      </c>
      <c r="DP332" s="16" t="s">
        <v>1</v>
      </c>
      <c r="DQ332" s="16" t="s">
        <v>1</v>
      </c>
      <c r="DR332" s="16" t="s">
        <v>1</v>
      </c>
      <c r="DS332" s="16" t="s">
        <v>1</v>
      </c>
      <c r="DT332" s="16" t="s">
        <v>1</v>
      </c>
      <c r="DU332" s="16" t="s">
        <v>1</v>
      </c>
      <c r="DV332" s="15" t="s">
        <v>1</v>
      </c>
      <c r="DW332" s="15" t="s">
        <v>1</v>
      </c>
      <c r="DX332" s="15" t="s">
        <v>1</v>
      </c>
    </row>
    <row r="333" spans="1:128" s="12" customFormat="1" x14ac:dyDescent="0.25"/>
    <row r="334" spans="1:128" s="12" customFormat="1" x14ac:dyDescent="0.25"/>
    <row r="335" spans="1:128" s="12" customFormat="1" x14ac:dyDescent="0.25"/>
    <row r="336" spans="1:128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</sheetData>
  <mergeCells count="1">
    <mergeCell ref="C3:L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general1">
    <tabColor indexed="47"/>
  </sheetPr>
  <dimension ref="A1:N785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9" sqref="A1:K39"/>
    </sheetView>
  </sheetViews>
  <sheetFormatPr defaultColWidth="9.109375" defaultRowHeight="13.2" x14ac:dyDescent="0.25"/>
  <cols>
    <col min="1" max="1" width="57.6640625" style="3" customWidth="1"/>
    <col min="2" max="11" width="13.6640625" style="3" customWidth="1"/>
    <col min="12" max="14" width="20.6640625" style="3" customWidth="1"/>
    <col min="15" max="38" width="9.109375" style="3" customWidth="1"/>
    <col min="39" max="41" width="9.109375" style="3"/>
    <col min="42" max="42" width="15.5546875" style="3" customWidth="1"/>
    <col min="43" max="16384" width="9.109375" style="3"/>
  </cols>
  <sheetData>
    <row r="1" spans="1:14" ht="15" customHeight="1" x14ac:dyDescent="0.25">
      <c r="A1" s="2" t="s">
        <v>122</v>
      </c>
      <c r="L1" s="4" t="s">
        <v>1</v>
      </c>
      <c r="M1" s="4" t="s">
        <v>1</v>
      </c>
      <c r="N1" s="4" t="s">
        <v>1</v>
      </c>
    </row>
    <row r="2" spans="1:14" ht="15" customHeight="1" x14ac:dyDescent="0.25">
      <c r="A2" s="2" t="s">
        <v>123</v>
      </c>
      <c r="L2" s="4" t="s">
        <v>1</v>
      </c>
      <c r="M2" s="4" t="s">
        <v>1</v>
      </c>
      <c r="N2" s="4" t="s">
        <v>1</v>
      </c>
    </row>
    <row r="3" spans="1:14" ht="15" customHeight="1" x14ac:dyDescent="0.25">
      <c r="A3" s="6" t="s">
        <v>164</v>
      </c>
      <c r="B3" s="69" t="s">
        <v>3</v>
      </c>
      <c r="C3" s="69"/>
      <c r="D3" s="69"/>
      <c r="E3" s="69"/>
      <c r="F3" s="69"/>
      <c r="G3" s="69"/>
      <c r="H3" s="69"/>
      <c r="I3" s="69"/>
      <c r="J3" s="69"/>
      <c r="K3" s="69"/>
      <c r="L3" s="4" t="s">
        <v>1</v>
      </c>
      <c r="M3" s="4" t="s">
        <v>1</v>
      </c>
      <c r="N3" s="4" t="s">
        <v>1</v>
      </c>
    </row>
    <row r="4" spans="1:14" ht="15" customHeight="1" x14ac:dyDescent="0.25">
      <c r="A4" s="2" t="s">
        <v>200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9" t="s">
        <v>116</v>
      </c>
      <c r="I4" s="9" t="s">
        <v>117</v>
      </c>
      <c r="J4" s="9" t="s">
        <v>118</v>
      </c>
      <c r="K4" s="9" t="s">
        <v>119</v>
      </c>
      <c r="L4" s="4" t="s">
        <v>1</v>
      </c>
      <c r="M4" s="4" t="s">
        <v>1</v>
      </c>
      <c r="N4" s="4" t="s">
        <v>1</v>
      </c>
    </row>
    <row r="5" spans="1:14" ht="15" customHeight="1" thickBot="1" x14ac:dyDescent="0.3">
      <c r="A5" s="10"/>
      <c r="B5" s="11" t="s">
        <v>120</v>
      </c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L5" s="4" t="s">
        <v>1</v>
      </c>
      <c r="M5" s="4" t="s">
        <v>1</v>
      </c>
      <c r="N5" s="4" t="s">
        <v>1</v>
      </c>
    </row>
    <row r="6" spans="1:14" s="12" customFormat="1" ht="13.8" x14ac:dyDescent="0.25">
      <c r="A6" s="13" t="s">
        <v>126</v>
      </c>
      <c r="L6" s="15" t="s">
        <v>1</v>
      </c>
      <c r="M6" s="15" t="s">
        <v>1</v>
      </c>
      <c r="N6" s="15" t="s">
        <v>1</v>
      </c>
    </row>
    <row r="7" spans="1:14" s="12" customFormat="1" x14ac:dyDescent="0.25">
      <c r="A7" s="17" t="s">
        <v>127</v>
      </c>
      <c r="L7" s="15" t="s">
        <v>1</v>
      </c>
      <c r="M7" s="15" t="s">
        <v>1</v>
      </c>
      <c r="N7" s="15" t="s">
        <v>1</v>
      </c>
    </row>
    <row r="8" spans="1:14" s="12" customFormat="1" x14ac:dyDescent="0.25">
      <c r="A8" s="12" t="s">
        <v>128</v>
      </c>
      <c r="B8" s="12">
        <v>507769.18322523404</v>
      </c>
      <c r="C8" s="12">
        <v>388124.86411757208</v>
      </c>
      <c r="D8" s="12">
        <v>358093.50499561429</v>
      </c>
      <c r="E8" s="12">
        <v>336250.01952905767</v>
      </c>
      <c r="F8" s="12">
        <v>311628.84717498603</v>
      </c>
      <c r="G8" s="12">
        <v>284973.37326097325</v>
      </c>
      <c r="H8" s="12">
        <v>257607.34033708507</v>
      </c>
      <c r="I8" s="12">
        <v>228233.17618228518</v>
      </c>
      <c r="J8" s="12">
        <v>193622.32825480169</v>
      </c>
      <c r="K8" s="12">
        <v>151888.01073987852</v>
      </c>
      <c r="L8" s="15" t="s">
        <v>1</v>
      </c>
      <c r="M8" s="15" t="s">
        <v>1</v>
      </c>
      <c r="N8" s="15" t="s">
        <v>1</v>
      </c>
    </row>
    <row r="9" spans="1:14" s="12" customFormat="1" x14ac:dyDescent="0.25">
      <c r="A9" s="12" t="s">
        <v>129</v>
      </c>
      <c r="B9" s="12">
        <v>17056160.970175683</v>
      </c>
      <c r="C9" s="12">
        <v>13037262.554747101</v>
      </c>
      <c r="D9" s="12">
        <v>12028497.721710648</v>
      </c>
      <c r="E9" s="12">
        <v>11294766.694749089</v>
      </c>
      <c r="F9" s="12">
        <v>10467732.10340563</v>
      </c>
      <c r="G9" s="12">
        <v>9572364.5450084209</v>
      </c>
      <c r="H9" s="12">
        <v>8653129.0378431082</v>
      </c>
      <c r="I9" s="12">
        <v>7666439.6349803219</v>
      </c>
      <c r="J9" s="12">
        <v>6503848.0223586196</v>
      </c>
      <c r="K9" s="12">
        <v>5101976.3431960754</v>
      </c>
      <c r="L9" s="15" t="s">
        <v>1</v>
      </c>
      <c r="M9" s="15" t="s">
        <v>1</v>
      </c>
      <c r="N9" s="15" t="s">
        <v>1</v>
      </c>
    </row>
    <row r="10" spans="1:14" s="12" customFormat="1" x14ac:dyDescent="0.25">
      <c r="A10" s="12" t="s">
        <v>130</v>
      </c>
      <c r="B10" s="12">
        <v>4313852.9908425044</v>
      </c>
      <c r="C10" s="12">
        <v>4389594.4941880377</v>
      </c>
      <c r="D10" s="12">
        <v>4488612.873171255</v>
      </c>
      <c r="E10" s="12">
        <v>4689700.2234444758</v>
      </c>
      <c r="F10" s="12">
        <v>4907554.0774951214</v>
      </c>
      <c r="G10" s="12">
        <v>5035705.4741846062</v>
      </c>
      <c r="H10" s="12">
        <v>5274245.9269619668</v>
      </c>
      <c r="I10" s="12">
        <v>5348040.4154450232</v>
      </c>
      <c r="J10" s="12">
        <v>5531980.4047654802</v>
      </c>
      <c r="K10" s="12">
        <v>5678882.4393902374</v>
      </c>
      <c r="L10" s="15" t="s">
        <v>1</v>
      </c>
      <c r="M10" s="15" t="s">
        <v>1</v>
      </c>
      <c r="N10" s="15" t="s">
        <v>1</v>
      </c>
    </row>
    <row r="11" spans="1:14" s="12" customFormat="1" x14ac:dyDescent="0.25">
      <c r="A11" s="12" t="s">
        <v>131</v>
      </c>
      <c r="B11" s="12">
        <v>1653777.8284644766</v>
      </c>
      <c r="C11" s="12">
        <v>1590502.5283914774</v>
      </c>
      <c r="D11" s="12">
        <v>1639369.7914982697</v>
      </c>
      <c r="E11" s="12">
        <v>1696778.1271911794</v>
      </c>
      <c r="F11" s="12">
        <v>1750401.0566238924</v>
      </c>
      <c r="G11" s="12">
        <v>1814290.6937861275</v>
      </c>
      <c r="H11" s="12">
        <v>1872728.2807687251</v>
      </c>
      <c r="I11" s="12">
        <v>1942500.1225432821</v>
      </c>
      <c r="J11" s="12">
        <v>2006760.7340732184</v>
      </c>
      <c r="K11" s="12">
        <v>2082969.8968369544</v>
      </c>
      <c r="L11" s="15" t="s">
        <v>1</v>
      </c>
      <c r="M11" s="15" t="s">
        <v>1</v>
      </c>
      <c r="N11" s="15" t="s">
        <v>1</v>
      </c>
    </row>
    <row r="12" spans="1:14" s="12" customFormat="1" x14ac:dyDescent="0.25">
      <c r="A12" s="12" t="s">
        <v>132</v>
      </c>
      <c r="B12" s="12">
        <v>586781.6491145395</v>
      </c>
      <c r="C12" s="12">
        <v>573586.71201018069</v>
      </c>
      <c r="D12" s="12">
        <v>604694.76807514252</v>
      </c>
      <c r="E12" s="12">
        <v>624801.46435222751</v>
      </c>
      <c r="F12" s="12">
        <v>651464.21044717403</v>
      </c>
      <c r="G12" s="12">
        <v>682137.64173691918</v>
      </c>
      <c r="H12" s="12">
        <v>720034.1186303146</v>
      </c>
      <c r="I12" s="12">
        <v>745844.82995832548</v>
      </c>
      <c r="J12" s="12">
        <v>778986.00657595671</v>
      </c>
      <c r="K12" s="12">
        <v>816940.5010793024</v>
      </c>
      <c r="L12" s="15" t="s">
        <v>1</v>
      </c>
      <c r="M12" s="15" t="s">
        <v>1</v>
      </c>
      <c r="N12" s="15" t="s">
        <v>1</v>
      </c>
    </row>
    <row r="13" spans="1:14" s="12" customFormat="1" hidden="1" x14ac:dyDescent="0.25">
      <c r="A13" s="14" t="s">
        <v>133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5" t="s">
        <v>1</v>
      </c>
      <c r="M13" s="15" t="s">
        <v>1</v>
      </c>
      <c r="N13" s="15" t="s">
        <v>1</v>
      </c>
    </row>
    <row r="14" spans="1:14" s="12" customFormat="1" x14ac:dyDescent="0.25">
      <c r="A14" s="17" t="s">
        <v>134</v>
      </c>
      <c r="B14" s="32">
        <v>24118342.621822435</v>
      </c>
      <c r="C14" s="32">
        <v>19979071.153454371</v>
      </c>
      <c r="D14" s="32">
        <v>19119268.65945093</v>
      </c>
      <c r="E14" s="32">
        <v>18642296.52926603</v>
      </c>
      <c r="F14" s="32">
        <v>18088780.295146801</v>
      </c>
      <c r="G14" s="32">
        <v>17389471.727977049</v>
      </c>
      <c r="H14" s="32">
        <v>16777744.704541203</v>
      </c>
      <c r="I14" s="32">
        <v>15931058.179109238</v>
      </c>
      <c r="J14" s="32">
        <v>15015197.496028077</v>
      </c>
      <c r="K14" s="32">
        <v>13832657.191242449</v>
      </c>
      <c r="L14" s="15" t="s">
        <v>1</v>
      </c>
      <c r="M14" s="15" t="s">
        <v>1</v>
      </c>
      <c r="N14" s="15" t="s">
        <v>1</v>
      </c>
    </row>
    <row r="15" spans="1:14" s="12" customFormat="1" x14ac:dyDescent="0.25">
      <c r="L15" s="15" t="s">
        <v>1</v>
      </c>
      <c r="M15" s="15" t="s">
        <v>1</v>
      </c>
      <c r="N15" s="15" t="s">
        <v>1</v>
      </c>
    </row>
    <row r="16" spans="1:14" s="12" customFormat="1" x14ac:dyDescent="0.25">
      <c r="A16" s="17" t="s">
        <v>135</v>
      </c>
      <c r="L16" s="15" t="s">
        <v>1</v>
      </c>
      <c r="M16" s="15" t="s">
        <v>1</v>
      </c>
      <c r="N16" s="15" t="s">
        <v>1</v>
      </c>
    </row>
    <row r="17" spans="1:14" s="12" customFormat="1" x14ac:dyDescent="0.25">
      <c r="A17" s="12" t="s">
        <v>129</v>
      </c>
      <c r="B17" s="12">
        <v>7824529.0078607993</v>
      </c>
      <c r="C17" s="12">
        <v>5980855.7870139135</v>
      </c>
      <c r="D17" s="12">
        <v>5518084.0230744528</v>
      </c>
      <c r="E17" s="12">
        <v>5181484.2621747367</v>
      </c>
      <c r="F17" s="12">
        <v>4802081.4081686903</v>
      </c>
      <c r="G17" s="12">
        <v>4391330.7447792655</v>
      </c>
      <c r="H17" s="12">
        <v>3969630.6386740562</v>
      </c>
      <c r="I17" s="12">
        <v>3516985.9979516487</v>
      </c>
      <c r="J17" s="12">
        <v>2983646.0621266598</v>
      </c>
      <c r="K17" s="12">
        <v>2340536.1830579666</v>
      </c>
      <c r="L17" s="15" t="s">
        <v>1</v>
      </c>
      <c r="M17" s="15" t="s">
        <v>1</v>
      </c>
      <c r="N17" s="15" t="s">
        <v>1</v>
      </c>
    </row>
    <row r="18" spans="1:14" s="12" customFormat="1" x14ac:dyDescent="0.25">
      <c r="A18" s="12" t="s">
        <v>136</v>
      </c>
      <c r="B18" s="12">
        <v>356549779</v>
      </c>
      <c r="C18" s="12">
        <v>357549853.80000001</v>
      </c>
      <c r="D18" s="12">
        <v>354431322.35000002</v>
      </c>
      <c r="E18" s="12">
        <v>352577952.45000005</v>
      </c>
      <c r="F18" s="12">
        <v>352434262.40000004</v>
      </c>
      <c r="G18" s="12">
        <v>352547959.65000004</v>
      </c>
      <c r="H18" s="12">
        <v>353010651.75000006</v>
      </c>
      <c r="I18" s="12">
        <v>353677549.20000005</v>
      </c>
      <c r="J18" s="12">
        <v>354553172.10000002</v>
      </c>
      <c r="K18" s="12">
        <v>355922456.80000001</v>
      </c>
      <c r="L18" s="15" t="s">
        <v>1</v>
      </c>
      <c r="M18" s="15" t="s">
        <v>1</v>
      </c>
      <c r="N18" s="15" t="s">
        <v>1</v>
      </c>
    </row>
    <row r="19" spans="1:14" s="12" customFormat="1" x14ac:dyDescent="0.25">
      <c r="A19" s="17" t="s">
        <v>137</v>
      </c>
      <c r="B19" s="32">
        <v>364374308.00786078</v>
      </c>
      <c r="C19" s="32">
        <v>363530709.5870139</v>
      </c>
      <c r="D19" s="32">
        <v>359949406.37307447</v>
      </c>
      <c r="E19" s="32">
        <v>357759436.71217477</v>
      </c>
      <c r="F19" s="32">
        <v>357236343.80816871</v>
      </c>
      <c r="G19" s="32">
        <v>356939290.39477932</v>
      </c>
      <c r="H19" s="32">
        <v>356980282.38867414</v>
      </c>
      <c r="I19" s="32">
        <v>357194535.19795167</v>
      </c>
      <c r="J19" s="32">
        <v>357536818.16212666</v>
      </c>
      <c r="K19" s="32">
        <v>358262992.98305798</v>
      </c>
      <c r="L19" s="15" t="s">
        <v>1</v>
      </c>
      <c r="M19" s="15" t="s">
        <v>1</v>
      </c>
      <c r="N19" s="15" t="s">
        <v>1</v>
      </c>
    </row>
    <row r="20" spans="1:14" s="12" customFormat="1" ht="13.8" thickBot="1" x14ac:dyDescent="0.3">
      <c r="A20" s="17" t="s">
        <v>138</v>
      </c>
      <c r="B20" s="51">
        <v>388492650.6296832</v>
      </c>
      <c r="C20" s="51">
        <v>383509780.74046826</v>
      </c>
      <c r="D20" s="51">
        <v>379068675.03252542</v>
      </c>
      <c r="E20" s="51">
        <v>376401733.24144077</v>
      </c>
      <c r="F20" s="51">
        <v>375325124.10331553</v>
      </c>
      <c r="G20" s="51">
        <v>374328762.12275636</v>
      </c>
      <c r="H20" s="51">
        <v>373758027.09321535</v>
      </c>
      <c r="I20" s="51">
        <v>373125593.37706089</v>
      </c>
      <c r="J20" s="51">
        <v>372552015.65815473</v>
      </c>
      <c r="K20" s="51">
        <v>372095650.17430043</v>
      </c>
      <c r="L20" s="15" t="s">
        <v>1</v>
      </c>
      <c r="M20" s="15" t="s">
        <v>1</v>
      </c>
      <c r="N20" s="15" t="s">
        <v>1</v>
      </c>
    </row>
    <row r="21" spans="1:14" s="12" customFormat="1" x14ac:dyDescent="0.25">
      <c r="L21" s="15" t="s">
        <v>1</v>
      </c>
      <c r="M21" s="15" t="s">
        <v>1</v>
      </c>
      <c r="N21" s="15" t="s">
        <v>1</v>
      </c>
    </row>
    <row r="22" spans="1:14" s="12" customFormat="1" ht="13.8" x14ac:dyDescent="0.25">
      <c r="A22" s="13" t="s">
        <v>139</v>
      </c>
      <c r="L22" s="15" t="s">
        <v>1</v>
      </c>
      <c r="M22" s="15" t="s">
        <v>1</v>
      </c>
      <c r="N22" s="15" t="s">
        <v>1</v>
      </c>
    </row>
    <row r="23" spans="1:14" s="12" customFormat="1" x14ac:dyDescent="0.25">
      <c r="A23" s="17" t="s">
        <v>140</v>
      </c>
      <c r="L23" s="15" t="s">
        <v>1</v>
      </c>
      <c r="M23" s="15" t="s">
        <v>1</v>
      </c>
      <c r="N23" s="15" t="s">
        <v>1</v>
      </c>
    </row>
    <row r="24" spans="1:14" s="12" customFormat="1" x14ac:dyDescent="0.25">
      <c r="A24" s="12" t="s">
        <v>141</v>
      </c>
      <c r="B24" s="12">
        <v>5187081.5296832444</v>
      </c>
      <c r="C24" s="12">
        <v>5081538.3104683124</v>
      </c>
      <c r="D24" s="12">
        <v>5369880.4725254159</v>
      </c>
      <c r="E24" s="12">
        <v>5528332.5814407868</v>
      </c>
      <c r="F24" s="12">
        <v>5769653.2933154963</v>
      </c>
      <c r="G24" s="12">
        <v>6018363.8027562946</v>
      </c>
      <c r="H24" s="12">
        <v>6361703.573215208</v>
      </c>
      <c r="I24" s="12">
        <v>6548196.3870608388</v>
      </c>
      <c r="J24" s="12">
        <v>6829568.4581546681</v>
      </c>
      <c r="K24" s="12">
        <v>7143988.2043002835</v>
      </c>
      <c r="L24" s="15" t="s">
        <v>1</v>
      </c>
      <c r="M24" s="15" t="s">
        <v>1</v>
      </c>
      <c r="N24" s="15" t="s">
        <v>1</v>
      </c>
    </row>
    <row r="25" spans="1:14" s="12" customFormat="1" x14ac:dyDescent="0.25">
      <c r="A25" s="12" t="s">
        <v>142</v>
      </c>
      <c r="B25" s="12">
        <v>2024449.9899999998</v>
      </c>
      <c r="C25" s="12">
        <v>1816890.94</v>
      </c>
      <c r="D25" s="12">
        <v>1558720.26</v>
      </c>
      <c r="E25" s="12">
        <v>1668071.41</v>
      </c>
      <c r="F25" s="12">
        <v>1732314.03</v>
      </c>
      <c r="G25" s="12">
        <v>1579477.2</v>
      </c>
      <c r="H25" s="12">
        <v>1506230.44</v>
      </c>
      <c r="I25" s="12">
        <v>1605880.01</v>
      </c>
      <c r="J25" s="12">
        <v>1417521.73</v>
      </c>
      <c r="K25" s="12">
        <v>436185.98</v>
      </c>
      <c r="L25" s="15" t="s">
        <v>1</v>
      </c>
      <c r="M25" s="15" t="s">
        <v>1</v>
      </c>
      <c r="N25" s="15" t="s">
        <v>1</v>
      </c>
    </row>
    <row r="26" spans="1:14" s="12" customFormat="1" x14ac:dyDescent="0.25">
      <c r="A26" s="12" t="s">
        <v>143</v>
      </c>
      <c r="B26" s="12">
        <v>5182927.784824919</v>
      </c>
      <c r="C26" s="12">
        <v>5588603.4621214373</v>
      </c>
      <c r="D26" s="12">
        <v>6009933.018020534</v>
      </c>
      <c r="E26" s="12">
        <v>6448364.941763619</v>
      </c>
      <c r="F26" s="12">
        <v>6904595.2528737774</v>
      </c>
      <c r="G26" s="12">
        <v>7379348.3628099114</v>
      </c>
      <c r="H26" s="12">
        <v>7873378.2722761733</v>
      </c>
      <c r="I26" s="12">
        <v>8387469.6507632444</v>
      </c>
      <c r="J26" s="12">
        <v>8922439.2301379982</v>
      </c>
      <c r="K26" s="12">
        <v>9479137.0215809494</v>
      </c>
      <c r="L26" s="15" t="s">
        <v>1</v>
      </c>
      <c r="M26" s="15" t="s">
        <v>1</v>
      </c>
      <c r="N26" s="15" t="s">
        <v>1</v>
      </c>
    </row>
    <row r="27" spans="1:14" s="12" customFormat="1" x14ac:dyDescent="0.25">
      <c r="A27" s="17" t="s">
        <v>144</v>
      </c>
      <c r="B27" s="32">
        <v>12394459.304508163</v>
      </c>
      <c r="C27" s="32">
        <v>12487032.712589748</v>
      </c>
      <c r="D27" s="32">
        <v>12938533.750545949</v>
      </c>
      <c r="E27" s="32">
        <v>13644768.933204405</v>
      </c>
      <c r="F27" s="32">
        <v>14406562.576189274</v>
      </c>
      <c r="G27" s="32">
        <v>14977189.365566205</v>
      </c>
      <c r="H27" s="32">
        <v>15741312.285491381</v>
      </c>
      <c r="I27" s="32">
        <v>16541546.047824083</v>
      </c>
      <c r="J27" s="32">
        <v>17169529.418292664</v>
      </c>
      <c r="K27" s="32">
        <v>17059311.205881231</v>
      </c>
      <c r="L27" s="15" t="s">
        <v>1</v>
      </c>
      <c r="M27" s="15" t="s">
        <v>1</v>
      </c>
      <c r="N27" s="15" t="s">
        <v>1</v>
      </c>
    </row>
    <row r="28" spans="1:14" s="12" customFormat="1" x14ac:dyDescent="0.25">
      <c r="L28" s="15" t="s">
        <v>1</v>
      </c>
      <c r="M28" s="15" t="s">
        <v>1</v>
      </c>
      <c r="N28" s="15" t="s">
        <v>1</v>
      </c>
    </row>
    <row r="29" spans="1:14" s="12" customFormat="1" x14ac:dyDescent="0.25">
      <c r="A29" s="17" t="s">
        <v>145</v>
      </c>
      <c r="L29" s="15" t="s">
        <v>1</v>
      </c>
      <c r="M29" s="15" t="s">
        <v>1</v>
      </c>
      <c r="N29" s="15" t="s">
        <v>1</v>
      </c>
    </row>
    <row r="30" spans="1:14" s="12" customFormat="1" x14ac:dyDescent="0.25">
      <c r="A30" s="12" t="s">
        <v>142</v>
      </c>
      <c r="B30" s="12">
        <v>14571583.220000001</v>
      </c>
      <c r="C30" s="12">
        <v>12754692.280000001</v>
      </c>
      <c r="D30" s="12">
        <v>11195972.020000001</v>
      </c>
      <c r="E30" s="12">
        <v>9527900.6099999994</v>
      </c>
      <c r="F30" s="12">
        <v>7795586.5799999991</v>
      </c>
      <c r="G30" s="12">
        <v>6216109.3799999999</v>
      </c>
      <c r="H30" s="12">
        <v>4709878.9399999995</v>
      </c>
      <c r="I30" s="12">
        <v>3103998.9299999997</v>
      </c>
      <c r="J30" s="12">
        <v>1686477.2000000002</v>
      </c>
      <c r="K30" s="12">
        <v>1250291.2200000002</v>
      </c>
      <c r="L30" s="15" t="s">
        <v>1</v>
      </c>
      <c r="M30" s="15" t="s">
        <v>1</v>
      </c>
      <c r="N30" s="15" t="s">
        <v>1</v>
      </c>
    </row>
    <row r="31" spans="1:14" s="12" customFormat="1" x14ac:dyDescent="0.25">
      <c r="A31" s="12" t="s">
        <v>143</v>
      </c>
      <c r="B31" s="12">
        <v>12948223.235175081</v>
      </c>
      <c r="C31" s="12">
        <v>12955911.317878561</v>
      </c>
      <c r="D31" s="12">
        <v>12963896.061979465</v>
      </c>
      <c r="E31" s="12">
        <v>12972204.91823638</v>
      </c>
      <c r="F31" s="12">
        <v>12980851.077126222</v>
      </c>
      <c r="G31" s="12">
        <v>12989848.267190088</v>
      </c>
      <c r="H31" s="12">
        <v>12999210.777723826</v>
      </c>
      <c r="I31" s="12">
        <v>13008953.479236756</v>
      </c>
      <c r="J31" s="12">
        <v>13019091.849862002</v>
      </c>
      <c r="K31" s="12">
        <v>13029641.998419048</v>
      </c>
      <c r="L31" s="15" t="s">
        <v>1</v>
      </c>
      <c r="M31" s="15" t="s">
        <v>1</v>
      </c>
      <c r="N31" s="15" t="s">
        <v>1</v>
      </c>
    </row>
    <row r="32" spans="1:14" s="12" customFormat="1" x14ac:dyDescent="0.25">
      <c r="A32" s="17" t="s">
        <v>146</v>
      </c>
      <c r="B32" s="32">
        <v>27519806.455175079</v>
      </c>
      <c r="C32" s="32">
        <v>25710603.59787856</v>
      </c>
      <c r="D32" s="32">
        <v>24159868.081979468</v>
      </c>
      <c r="E32" s="32">
        <v>22500105.528236382</v>
      </c>
      <c r="F32" s="32">
        <v>20776437.657126222</v>
      </c>
      <c r="G32" s="32">
        <v>19205957.647190087</v>
      </c>
      <c r="H32" s="32">
        <v>17709089.717723824</v>
      </c>
      <c r="I32" s="32">
        <v>16112952.409236755</v>
      </c>
      <c r="J32" s="32">
        <v>14705569.049862001</v>
      </c>
      <c r="K32" s="32">
        <v>14279933.218419049</v>
      </c>
      <c r="L32" s="15" t="s">
        <v>1</v>
      </c>
      <c r="M32" s="15" t="s">
        <v>1</v>
      </c>
      <c r="N32" s="15" t="s">
        <v>1</v>
      </c>
    </row>
    <row r="33" spans="1:14" s="12" customFormat="1" ht="13.8" thickBot="1" x14ac:dyDescent="0.3">
      <c r="A33" s="17" t="s">
        <v>147</v>
      </c>
      <c r="B33" s="51">
        <v>39914265.759683244</v>
      </c>
      <c r="C33" s="51">
        <v>38197636.310468309</v>
      </c>
      <c r="D33" s="51">
        <v>37098401.832525417</v>
      </c>
      <c r="E33" s="51">
        <v>36144874.461440787</v>
      </c>
      <c r="F33" s="51">
        <v>35183000.233315498</v>
      </c>
      <c r="G33" s="51">
        <v>34183147.012756288</v>
      </c>
      <c r="H33" s="51">
        <v>33450402.003215205</v>
      </c>
      <c r="I33" s="51">
        <v>32654498.457060836</v>
      </c>
      <c r="J33" s="51">
        <v>31875098.468154665</v>
      </c>
      <c r="K33" s="51">
        <v>31339244.424300279</v>
      </c>
      <c r="L33" s="15" t="s">
        <v>1</v>
      </c>
      <c r="M33" s="15" t="s">
        <v>1</v>
      </c>
      <c r="N33" s="15" t="s">
        <v>1</v>
      </c>
    </row>
    <row r="34" spans="1:14" s="12" customFormat="1" ht="14.4" thickBot="1" x14ac:dyDescent="0.3">
      <c r="A34" s="13" t="s">
        <v>148</v>
      </c>
      <c r="B34" s="52">
        <v>348578384.86999995</v>
      </c>
      <c r="C34" s="52">
        <v>345312144.42999995</v>
      </c>
      <c r="D34" s="52">
        <v>341970273.19999999</v>
      </c>
      <c r="E34" s="52">
        <v>340256858.77999997</v>
      </c>
      <c r="F34" s="52">
        <v>340142123.87</v>
      </c>
      <c r="G34" s="52">
        <v>340145615.11000007</v>
      </c>
      <c r="H34" s="52">
        <v>340307625.09000015</v>
      </c>
      <c r="I34" s="52">
        <v>340471094.92000008</v>
      </c>
      <c r="J34" s="52">
        <v>340676917.19000006</v>
      </c>
      <c r="K34" s="52">
        <v>340756405.75000018</v>
      </c>
      <c r="L34" s="15" t="s">
        <v>1</v>
      </c>
      <c r="M34" s="15" t="s">
        <v>1</v>
      </c>
      <c r="N34" s="15" t="s">
        <v>1</v>
      </c>
    </row>
    <row r="35" spans="1:14" s="12" customFormat="1" ht="13.8" thickTop="1" x14ac:dyDescent="0.25">
      <c r="L35" s="15" t="s">
        <v>1</v>
      </c>
      <c r="M35" s="15" t="s">
        <v>1</v>
      </c>
      <c r="N35" s="15" t="s">
        <v>1</v>
      </c>
    </row>
    <row r="36" spans="1:14" s="12" customFormat="1" ht="13.8" x14ac:dyDescent="0.25">
      <c r="A36" s="13" t="s">
        <v>149</v>
      </c>
      <c r="L36" s="15" t="s">
        <v>1</v>
      </c>
      <c r="M36" s="15" t="s">
        <v>1</v>
      </c>
      <c r="N36" s="15" t="s">
        <v>1</v>
      </c>
    </row>
    <row r="37" spans="1:14" s="12" customFormat="1" x14ac:dyDescent="0.25">
      <c r="A37" s="12" t="s">
        <v>150</v>
      </c>
      <c r="B37" s="12">
        <v>284060384.87</v>
      </c>
      <c r="C37" s="12">
        <v>280794144.43000001</v>
      </c>
      <c r="D37" s="12">
        <v>277452273.19999999</v>
      </c>
      <c r="E37" s="12">
        <v>275738858.77999997</v>
      </c>
      <c r="F37" s="12">
        <v>275624123.87</v>
      </c>
      <c r="G37" s="12">
        <v>275627615.11000001</v>
      </c>
      <c r="H37" s="12">
        <v>275789625.09000003</v>
      </c>
      <c r="I37" s="12">
        <v>275953094.92000002</v>
      </c>
      <c r="J37" s="12">
        <v>276158917.19000006</v>
      </c>
      <c r="K37" s="12">
        <v>276238405.75000012</v>
      </c>
      <c r="L37" s="15" t="s">
        <v>1</v>
      </c>
      <c r="M37" s="15" t="s">
        <v>1</v>
      </c>
      <c r="N37" s="15" t="s">
        <v>1</v>
      </c>
    </row>
    <row r="38" spans="1:14" s="12" customFormat="1" x14ac:dyDescent="0.25">
      <c r="A38" s="12" t="s">
        <v>151</v>
      </c>
      <c r="B38" s="12">
        <v>64518000</v>
      </c>
      <c r="C38" s="12">
        <v>64518000</v>
      </c>
      <c r="D38" s="12">
        <v>64518000</v>
      </c>
      <c r="E38" s="12">
        <v>64518000</v>
      </c>
      <c r="F38" s="12">
        <v>64518000</v>
      </c>
      <c r="G38" s="12">
        <v>64518000</v>
      </c>
      <c r="H38" s="12">
        <v>64518000</v>
      </c>
      <c r="I38" s="12">
        <v>64518000</v>
      </c>
      <c r="J38" s="12">
        <v>64518000</v>
      </c>
      <c r="K38" s="12">
        <v>64518000</v>
      </c>
      <c r="L38" s="15" t="s">
        <v>1</v>
      </c>
      <c r="M38" s="15" t="s">
        <v>1</v>
      </c>
      <c r="N38" s="15" t="s">
        <v>1</v>
      </c>
    </row>
    <row r="39" spans="1:14" s="12" customFormat="1" ht="14.4" thickBot="1" x14ac:dyDescent="0.3">
      <c r="A39" s="13" t="s">
        <v>152</v>
      </c>
      <c r="B39" s="40">
        <v>348578384.87</v>
      </c>
      <c r="C39" s="40">
        <v>345312144.43000001</v>
      </c>
      <c r="D39" s="40">
        <v>341970273.19999999</v>
      </c>
      <c r="E39" s="40">
        <v>340256858.77999997</v>
      </c>
      <c r="F39" s="40">
        <v>340142123.87</v>
      </c>
      <c r="G39" s="40">
        <v>340145615.11000001</v>
      </c>
      <c r="H39" s="40">
        <v>340307625.09000003</v>
      </c>
      <c r="I39" s="40">
        <v>340471094.92000002</v>
      </c>
      <c r="J39" s="40">
        <v>340676917.19000006</v>
      </c>
      <c r="K39" s="40">
        <v>340756405.75000012</v>
      </c>
      <c r="L39" s="15" t="s">
        <v>1</v>
      </c>
      <c r="M39" s="15" t="s">
        <v>1</v>
      </c>
      <c r="N39" s="15" t="s">
        <v>1</v>
      </c>
    </row>
    <row r="40" spans="1:14" s="12" customFormat="1" ht="13.8" thickTop="1" x14ac:dyDescent="0.25">
      <c r="L40" s="15" t="s">
        <v>1</v>
      </c>
      <c r="M40" s="15" t="s">
        <v>1</v>
      </c>
      <c r="N40" s="15" t="s">
        <v>1</v>
      </c>
    </row>
    <row r="41" spans="1:14" s="12" customFormat="1" ht="14.25" hidden="1" customHeight="1" x14ac:dyDescent="0.25">
      <c r="L41" s="15" t="s">
        <v>1</v>
      </c>
      <c r="M41" s="15" t="s">
        <v>1</v>
      </c>
      <c r="N41" s="15" t="s">
        <v>1</v>
      </c>
    </row>
    <row r="42" spans="1:14" s="12" customFormat="1" ht="13.8" hidden="1" thickBot="1" x14ac:dyDescent="0.3">
      <c r="A42" s="16" t="s">
        <v>153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15" t="s">
        <v>1</v>
      </c>
      <c r="M42" s="15" t="s">
        <v>1</v>
      </c>
      <c r="N42" s="15" t="s">
        <v>1</v>
      </c>
    </row>
    <row r="43" spans="1:14" s="12" customFormat="1" hidden="1" x14ac:dyDescent="0.25">
      <c r="A43" s="53" t="s">
        <v>154</v>
      </c>
      <c r="B43" s="54" t="s">
        <v>121</v>
      </c>
      <c r="C43" s="54" t="s">
        <v>121</v>
      </c>
      <c r="D43" s="54" t="s">
        <v>121</v>
      </c>
      <c r="E43" s="54" t="s">
        <v>121</v>
      </c>
      <c r="F43" s="54" t="s">
        <v>121</v>
      </c>
      <c r="G43" s="54" t="s">
        <v>121</v>
      </c>
      <c r="H43" s="54" t="s">
        <v>121</v>
      </c>
      <c r="I43" s="54" t="s">
        <v>121</v>
      </c>
      <c r="J43" s="54" t="s">
        <v>121</v>
      </c>
      <c r="K43" s="54" t="s">
        <v>121</v>
      </c>
      <c r="L43" s="15" t="s">
        <v>1</v>
      </c>
      <c r="M43" s="15" t="s">
        <v>1</v>
      </c>
      <c r="N43" s="15" t="s">
        <v>1</v>
      </c>
    </row>
    <row r="44" spans="1:14" s="12" customFormat="1" hidden="1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15" t="s">
        <v>1</v>
      </c>
      <c r="M44" s="15" t="s">
        <v>1</v>
      </c>
      <c r="N44" s="15" t="s">
        <v>1</v>
      </c>
    </row>
    <row r="45" spans="1:14" s="12" customFormat="1" hidden="1" x14ac:dyDescent="0.25">
      <c r="B45" s="12">
        <v>2</v>
      </c>
      <c r="C45" s="12">
        <v>3</v>
      </c>
      <c r="D45" s="12">
        <v>4</v>
      </c>
      <c r="E45" s="12">
        <v>5</v>
      </c>
      <c r="F45" s="12">
        <v>6</v>
      </c>
      <c r="G45" s="12">
        <v>7</v>
      </c>
      <c r="H45" s="12">
        <v>8</v>
      </c>
      <c r="I45" s="12">
        <v>9</v>
      </c>
      <c r="J45" s="12">
        <v>10</v>
      </c>
      <c r="K45" s="12">
        <v>11</v>
      </c>
      <c r="L45" s="15" t="s">
        <v>1</v>
      </c>
      <c r="M45" s="15" t="s">
        <v>1</v>
      </c>
      <c r="N45" s="15" t="s">
        <v>1</v>
      </c>
    </row>
    <row r="46" spans="1:14" s="12" customFormat="1" hidden="1" x14ac:dyDescent="0.25">
      <c r="L46" s="15" t="s">
        <v>1</v>
      </c>
      <c r="M46" s="15" t="s">
        <v>1</v>
      </c>
      <c r="N46" s="15" t="s">
        <v>1</v>
      </c>
    </row>
    <row r="47" spans="1:14" s="12" customFormat="1" hidden="1" x14ac:dyDescent="0.25">
      <c r="A47" s="16" t="s">
        <v>155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5" t="s">
        <v>1</v>
      </c>
      <c r="M47" s="15" t="s">
        <v>1</v>
      </c>
      <c r="N47" s="15" t="s">
        <v>1</v>
      </c>
    </row>
    <row r="48" spans="1:14" s="12" customFormat="1" hidden="1" x14ac:dyDescent="0.25">
      <c r="A48" s="16" t="s">
        <v>156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5" t="s">
        <v>1</v>
      </c>
      <c r="M48" s="15" t="s">
        <v>1</v>
      </c>
      <c r="N48" s="15" t="s">
        <v>1</v>
      </c>
    </row>
    <row r="49" spans="1:14" s="12" customFormat="1" hidden="1" x14ac:dyDescent="0.25">
      <c r="L49" s="15" t="s">
        <v>1</v>
      </c>
      <c r="M49" s="15" t="s">
        <v>1</v>
      </c>
      <c r="N49" s="15" t="s">
        <v>1</v>
      </c>
    </row>
    <row r="50" spans="1:14" s="12" customFormat="1" hidden="1" x14ac:dyDescent="0.25">
      <c r="L50" s="15" t="s">
        <v>1</v>
      </c>
      <c r="M50" s="15" t="s">
        <v>1</v>
      </c>
      <c r="N50" s="15" t="s">
        <v>1</v>
      </c>
    </row>
    <row r="51" spans="1:14" s="12" customFormat="1" ht="13.8" hidden="1" thickBo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15" t="s">
        <v>1</v>
      </c>
      <c r="M51" s="15" t="s">
        <v>1</v>
      </c>
      <c r="N51" s="15" t="s">
        <v>1</v>
      </c>
    </row>
    <row r="52" spans="1:14" s="12" customFormat="1" hidden="1" x14ac:dyDescent="0.25">
      <c r="L52" s="15" t="s">
        <v>1</v>
      </c>
      <c r="M52" s="15" t="s">
        <v>1</v>
      </c>
      <c r="N52" s="15" t="s">
        <v>1</v>
      </c>
    </row>
    <row r="53" spans="1:14" s="12" customFormat="1" hidden="1" x14ac:dyDescent="0.25">
      <c r="A53" s="17"/>
      <c r="L53" s="15" t="s">
        <v>1</v>
      </c>
      <c r="M53" s="15" t="s">
        <v>1</v>
      </c>
      <c r="N53" s="15" t="s">
        <v>1</v>
      </c>
    </row>
    <row r="54" spans="1:14" hidden="1" x14ac:dyDescent="0.25">
      <c r="A54" s="3" t="s">
        <v>157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15" t="s">
        <v>1</v>
      </c>
      <c r="M54" s="15" t="s">
        <v>1</v>
      </c>
      <c r="N54" s="15" t="s">
        <v>1</v>
      </c>
    </row>
    <row r="55" spans="1:14" hidden="1" x14ac:dyDescent="0.25">
      <c r="A55" s="3" t="s">
        <v>158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15" t="s">
        <v>1</v>
      </c>
      <c r="M55" s="15" t="s">
        <v>1</v>
      </c>
      <c r="N55" s="15" t="s">
        <v>1</v>
      </c>
    </row>
    <row r="56" spans="1:14" hidden="1" x14ac:dyDescent="0.25">
      <c r="L56" s="15" t="s">
        <v>1</v>
      </c>
      <c r="M56" s="15" t="s">
        <v>1</v>
      </c>
      <c r="N56" s="15" t="s">
        <v>1</v>
      </c>
    </row>
    <row r="57" spans="1:14" hidden="1" x14ac:dyDescent="0.25">
      <c r="A57" s="3" t="s">
        <v>159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15" t="s">
        <v>1</v>
      </c>
      <c r="M57" s="15" t="s">
        <v>1</v>
      </c>
      <c r="N57" s="15" t="s">
        <v>1</v>
      </c>
    </row>
    <row r="58" spans="1:14" hidden="1" x14ac:dyDescent="0.25">
      <c r="A58" s="3" t="s">
        <v>160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15" t="s">
        <v>1</v>
      </c>
      <c r="M58" s="15" t="s">
        <v>1</v>
      </c>
      <c r="N58" s="15" t="s">
        <v>1</v>
      </c>
    </row>
    <row r="59" spans="1:14" hidden="1" x14ac:dyDescent="0.25">
      <c r="L59" s="15" t="s">
        <v>1</v>
      </c>
      <c r="M59" s="15" t="s">
        <v>1</v>
      </c>
      <c r="N59" s="15" t="s">
        <v>1</v>
      </c>
    </row>
    <row r="60" spans="1:14" hidden="1" x14ac:dyDescent="0.25">
      <c r="A60" s="16" t="s">
        <v>161</v>
      </c>
      <c r="B60" s="3">
        <v>507769.18322523404</v>
      </c>
      <c r="C60" s="3">
        <v>388124.86411757208</v>
      </c>
      <c r="D60" s="3">
        <v>358093.50499561429</v>
      </c>
      <c r="E60" s="3">
        <v>336250.01952905767</v>
      </c>
      <c r="F60" s="3">
        <v>311628.84717498603</v>
      </c>
      <c r="G60" s="3">
        <v>284973.37326097325</v>
      </c>
      <c r="H60" s="3">
        <v>257607.34033708507</v>
      </c>
      <c r="I60" s="3">
        <v>228233.17618228518</v>
      </c>
      <c r="J60" s="3">
        <v>193622.32825480169</v>
      </c>
      <c r="K60" s="3">
        <v>151888.01073987852</v>
      </c>
      <c r="L60" s="15" t="s">
        <v>1</v>
      </c>
      <c r="M60" s="15" t="s">
        <v>1</v>
      </c>
      <c r="N60" s="15" t="s">
        <v>1</v>
      </c>
    </row>
    <row r="61" spans="1:14" hidden="1" x14ac:dyDescent="0.25">
      <c r="A61" s="16" t="s">
        <v>162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15" t="s">
        <v>1</v>
      </c>
      <c r="M61" s="15" t="s">
        <v>1</v>
      </c>
      <c r="N61" s="15" t="s">
        <v>1</v>
      </c>
    </row>
    <row r="62" spans="1:14" hidden="1" x14ac:dyDescent="0.25">
      <c r="L62" s="15" t="s">
        <v>1</v>
      </c>
      <c r="M62" s="15" t="s">
        <v>1</v>
      </c>
      <c r="N62" s="15" t="s">
        <v>1</v>
      </c>
    </row>
    <row r="63" spans="1:14" hidden="1" x14ac:dyDescent="0.25">
      <c r="L63" s="15" t="s">
        <v>1</v>
      </c>
      <c r="M63" s="15" t="s">
        <v>1</v>
      </c>
      <c r="N63" s="15" t="s">
        <v>1</v>
      </c>
    </row>
    <row r="64" spans="1:14" hidden="1" x14ac:dyDescent="0.25">
      <c r="L64" s="15" t="s">
        <v>1</v>
      </c>
      <c r="M64" s="15" t="s">
        <v>1</v>
      </c>
      <c r="N64" s="15" t="s">
        <v>1</v>
      </c>
    </row>
    <row r="65" spans="1:14" hidden="1" x14ac:dyDescent="0.25">
      <c r="L65" s="15" t="s">
        <v>1</v>
      </c>
      <c r="M65" s="15" t="s">
        <v>1</v>
      </c>
      <c r="N65" s="15" t="s">
        <v>1</v>
      </c>
    </row>
    <row r="66" spans="1:14" hidden="1" x14ac:dyDescent="0.25">
      <c r="A66" s="1" t="s">
        <v>2</v>
      </c>
      <c r="B66" s="1" t="s">
        <v>2</v>
      </c>
      <c r="C66" s="1" t="s">
        <v>2</v>
      </c>
      <c r="D66" s="1" t="s">
        <v>2</v>
      </c>
      <c r="E66" s="1" t="s">
        <v>2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5" t="s">
        <v>1</v>
      </c>
      <c r="M66" s="15" t="s">
        <v>1</v>
      </c>
      <c r="N66" s="15" t="s">
        <v>1</v>
      </c>
    </row>
    <row r="67" spans="1:14" ht="30" customHeight="1" x14ac:dyDescent="0.25">
      <c r="A67" s="4" t="s">
        <v>1</v>
      </c>
      <c r="B67" s="4" t="s">
        <v>1</v>
      </c>
      <c r="C67" s="4" t="s">
        <v>1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15" t="s">
        <v>1</v>
      </c>
      <c r="M67" s="15" t="s">
        <v>1</v>
      </c>
      <c r="N67" s="15" t="s">
        <v>1</v>
      </c>
    </row>
    <row r="68" spans="1:14" ht="30" customHeight="1" x14ac:dyDescent="0.25">
      <c r="A68" s="4" t="s">
        <v>1</v>
      </c>
      <c r="B68" s="4" t="s">
        <v>1</v>
      </c>
      <c r="C68" s="4" t="s">
        <v>1</v>
      </c>
      <c r="D68" s="4" t="s">
        <v>1</v>
      </c>
      <c r="E68" s="4" t="s">
        <v>1</v>
      </c>
      <c r="F68" s="4" t="s">
        <v>1</v>
      </c>
      <c r="G68" s="4" t="s">
        <v>1</v>
      </c>
      <c r="H68" s="4" t="s">
        <v>1</v>
      </c>
      <c r="I68" s="4" t="s">
        <v>1</v>
      </c>
      <c r="J68" s="4" t="s">
        <v>1</v>
      </c>
      <c r="K68" s="4" t="s">
        <v>1</v>
      </c>
      <c r="L68" s="15" t="s">
        <v>1</v>
      </c>
      <c r="M68" s="15" t="s">
        <v>1</v>
      </c>
      <c r="N68" s="15" t="s">
        <v>1</v>
      </c>
    </row>
    <row r="69" spans="1:14" ht="30" customHeight="1" x14ac:dyDescent="0.25">
      <c r="A69" s="4" t="s">
        <v>1</v>
      </c>
      <c r="B69" s="4" t="s">
        <v>1</v>
      </c>
      <c r="C69" s="4" t="s">
        <v>1</v>
      </c>
      <c r="D69" s="4" t="s">
        <v>1</v>
      </c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  <c r="J69" s="4" t="s">
        <v>1</v>
      </c>
      <c r="K69" s="4" t="s">
        <v>1</v>
      </c>
      <c r="L69" s="15" t="s">
        <v>1</v>
      </c>
      <c r="M69" s="15" t="s">
        <v>1</v>
      </c>
      <c r="N69" s="15" t="s">
        <v>1</v>
      </c>
    </row>
    <row r="70" spans="1:14" ht="30" customHeight="1" x14ac:dyDescent="0.25">
      <c r="A70" s="4" t="s">
        <v>1</v>
      </c>
      <c r="B70" s="4" t="s">
        <v>1</v>
      </c>
      <c r="C70" s="4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15" t="s">
        <v>1</v>
      </c>
      <c r="M70" s="15" t="s">
        <v>1</v>
      </c>
      <c r="N70" s="15" t="s">
        <v>1</v>
      </c>
    </row>
    <row r="71" spans="1:14" ht="30" customHeight="1" x14ac:dyDescent="0.25">
      <c r="A71" s="4" t="s">
        <v>1</v>
      </c>
      <c r="B71" s="4" t="s">
        <v>1</v>
      </c>
      <c r="C71" s="4" t="s">
        <v>1</v>
      </c>
      <c r="D71" s="4" t="s">
        <v>1</v>
      </c>
      <c r="E71" s="4" t="s">
        <v>1</v>
      </c>
      <c r="F71" s="4" t="s">
        <v>1</v>
      </c>
      <c r="G71" s="4" t="s">
        <v>1</v>
      </c>
      <c r="H71" s="4" t="s">
        <v>1</v>
      </c>
      <c r="I71" s="4" t="s">
        <v>1</v>
      </c>
      <c r="J71" s="4" t="s">
        <v>1</v>
      </c>
      <c r="K71" s="4" t="s">
        <v>1</v>
      </c>
      <c r="L71" s="15" t="s">
        <v>1</v>
      </c>
      <c r="M71" s="15" t="s">
        <v>1</v>
      </c>
      <c r="N71" s="15" t="s">
        <v>1</v>
      </c>
    </row>
    <row r="72" spans="1:14" ht="30" customHeight="1" x14ac:dyDescent="0.25">
      <c r="A72" s="4" t="s">
        <v>1</v>
      </c>
      <c r="B72" s="4" t="s">
        <v>1</v>
      </c>
      <c r="C72" s="4" t="s">
        <v>1</v>
      </c>
      <c r="D72" s="4" t="s">
        <v>1</v>
      </c>
      <c r="E72" s="4" t="s">
        <v>1</v>
      </c>
      <c r="F72" s="4" t="s">
        <v>1</v>
      </c>
      <c r="G72" s="4" t="s">
        <v>1</v>
      </c>
      <c r="H72" s="4" t="s">
        <v>1</v>
      </c>
      <c r="I72" s="4" t="s">
        <v>1</v>
      </c>
      <c r="J72" s="4" t="s">
        <v>1</v>
      </c>
      <c r="K72" s="4" t="s">
        <v>1</v>
      </c>
      <c r="L72" s="15" t="s">
        <v>1</v>
      </c>
      <c r="M72" s="15" t="s">
        <v>1</v>
      </c>
      <c r="N72" s="15" t="s">
        <v>1</v>
      </c>
    </row>
    <row r="73" spans="1:14" ht="30" customHeight="1" x14ac:dyDescent="0.25">
      <c r="A73" s="4" t="s">
        <v>1</v>
      </c>
      <c r="B73" s="4" t="s">
        <v>1</v>
      </c>
      <c r="C73" s="4" t="s">
        <v>1</v>
      </c>
      <c r="D73" s="4" t="s">
        <v>1</v>
      </c>
      <c r="E73" s="4" t="s">
        <v>1</v>
      </c>
      <c r="F73" s="4" t="s">
        <v>1</v>
      </c>
      <c r="G73" s="4" t="s">
        <v>1</v>
      </c>
      <c r="H73" s="4" t="s">
        <v>1</v>
      </c>
      <c r="I73" s="4" t="s">
        <v>1</v>
      </c>
      <c r="J73" s="4" t="s">
        <v>1</v>
      </c>
      <c r="K73" s="4" t="s">
        <v>1</v>
      </c>
      <c r="L73" s="15" t="s">
        <v>1</v>
      </c>
      <c r="M73" s="15" t="s">
        <v>1</v>
      </c>
      <c r="N73" s="15" t="s">
        <v>1</v>
      </c>
    </row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</sheetData>
  <mergeCells count="1">
    <mergeCell ref="B3:K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general1">
    <tabColor indexed="47"/>
    <pageSetUpPr fitToPage="1"/>
  </sheetPr>
  <dimension ref="A1:AX149"/>
  <sheetViews>
    <sheetView zoomScale="90" zoomScaleNormal="90" zoomScaleSheetLayoutView="100" workbookViewId="0">
      <pane xSplit="1" ySplit="5" topLeftCell="B27" activePane="bottomRight" state="frozen"/>
      <selection activeCell="C51" sqref="C51:M51"/>
      <selection pane="topRight" activeCell="C51" sqref="C51:M51"/>
      <selection pane="bottomLeft" activeCell="C51" sqref="C51:M51"/>
      <selection pane="bottomRight" sqref="A1:K44"/>
    </sheetView>
  </sheetViews>
  <sheetFormatPr defaultColWidth="9.109375" defaultRowHeight="13.2" x14ac:dyDescent="0.25"/>
  <cols>
    <col min="1" max="1" width="57.6640625" style="3" customWidth="1"/>
    <col min="2" max="11" width="13.6640625" style="3" customWidth="1"/>
    <col min="12" max="12" width="13.33203125" style="3" hidden="1" customWidth="1"/>
    <col min="13" max="13" width="48.109375" style="3" hidden="1" customWidth="1"/>
    <col min="14" max="14" width="45.5546875" style="3" hidden="1" customWidth="1"/>
    <col min="15" max="18" width="9.109375" style="3" hidden="1" customWidth="1"/>
    <col min="19" max="20" width="11.33203125" style="3" hidden="1" customWidth="1"/>
    <col min="21" max="47" width="9.109375" style="3" hidden="1" customWidth="1"/>
    <col min="48" max="50" width="20.6640625" style="3" customWidth="1"/>
    <col min="51" max="57" width="9.109375" style="3" customWidth="1"/>
    <col min="58" max="60" width="9.109375" style="3"/>
    <col min="61" max="61" width="12" style="3" customWidth="1"/>
    <col min="62" max="16384" width="9.109375" style="3"/>
  </cols>
  <sheetData>
    <row r="1" spans="1:50" ht="15" customHeight="1" x14ac:dyDescent="0.25">
      <c r="A1" s="2" t="s">
        <v>122</v>
      </c>
      <c r="L1" s="1" t="s">
        <v>2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4" t="s">
        <v>1</v>
      </c>
      <c r="AW1" s="4" t="s">
        <v>1</v>
      </c>
      <c r="AX1" s="4" t="s">
        <v>1</v>
      </c>
    </row>
    <row r="2" spans="1:50" ht="15" customHeight="1" x14ac:dyDescent="0.25">
      <c r="A2" s="2" t="s">
        <v>123</v>
      </c>
      <c r="AU2" s="1" t="s">
        <v>2</v>
      </c>
      <c r="AV2" s="4" t="s">
        <v>1</v>
      </c>
      <c r="AW2" s="4" t="s">
        <v>1</v>
      </c>
      <c r="AX2" s="4" t="s">
        <v>1</v>
      </c>
    </row>
    <row r="3" spans="1:50" ht="15" customHeight="1" x14ac:dyDescent="0.25">
      <c r="A3" s="6" t="s">
        <v>199</v>
      </c>
      <c r="B3" s="69" t="s">
        <v>3</v>
      </c>
      <c r="C3" s="69"/>
      <c r="D3" s="69"/>
      <c r="E3" s="69"/>
      <c r="F3" s="69"/>
      <c r="G3" s="69"/>
      <c r="H3" s="69"/>
      <c r="I3" s="69"/>
      <c r="J3" s="69"/>
      <c r="K3" s="69"/>
      <c r="AU3" s="1" t="s">
        <v>2</v>
      </c>
      <c r="AV3" s="4" t="s">
        <v>1</v>
      </c>
      <c r="AW3" s="4" t="s">
        <v>1</v>
      </c>
      <c r="AX3" s="4" t="s">
        <v>1</v>
      </c>
    </row>
    <row r="4" spans="1:50" ht="15" customHeight="1" x14ac:dyDescent="0.25">
      <c r="A4" s="2" t="s">
        <v>200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9" t="s">
        <v>116</v>
      </c>
      <c r="I4" s="9" t="s">
        <v>117</v>
      </c>
      <c r="J4" s="9" t="s">
        <v>118</v>
      </c>
      <c r="K4" s="9" t="s">
        <v>119</v>
      </c>
      <c r="Q4" s="7" t="e">
        <f>#REF!</f>
        <v>#REF!</v>
      </c>
      <c r="R4" s="7" t="str">
        <f t="shared" ref="R4:AA4" si="0">B4</f>
        <v>2014/15</v>
      </c>
      <c r="S4" s="7" t="str">
        <f t="shared" si="0"/>
        <v>2015/16</v>
      </c>
      <c r="T4" s="7" t="str">
        <f t="shared" si="0"/>
        <v>2016/17</v>
      </c>
      <c r="U4" s="7" t="str">
        <f t="shared" si="0"/>
        <v>2017/18</v>
      </c>
      <c r="V4" s="7" t="str">
        <f t="shared" si="0"/>
        <v>2018/19</v>
      </c>
      <c r="W4" s="7" t="str">
        <f t="shared" si="0"/>
        <v>2019/20</v>
      </c>
      <c r="X4" s="7" t="str">
        <f t="shared" si="0"/>
        <v>2020/21</v>
      </c>
      <c r="Y4" s="7" t="str">
        <f t="shared" si="0"/>
        <v>2021/22</v>
      </c>
      <c r="Z4" s="7" t="str">
        <f t="shared" si="0"/>
        <v>2022/23</v>
      </c>
      <c r="AA4" s="7" t="str">
        <f t="shared" si="0"/>
        <v>2023/24</v>
      </c>
      <c r="AQ4" s="7"/>
      <c r="AR4" s="7"/>
      <c r="AS4" s="7"/>
      <c r="AU4" s="1" t="s">
        <v>2</v>
      </c>
      <c r="AV4" s="4" t="s">
        <v>1</v>
      </c>
      <c r="AW4" s="4" t="s">
        <v>1</v>
      </c>
      <c r="AX4" s="4" t="s">
        <v>1</v>
      </c>
    </row>
    <row r="5" spans="1:50" ht="15" customHeight="1" thickBot="1" x14ac:dyDescent="0.3">
      <c r="A5" s="10"/>
      <c r="B5" s="11" t="s">
        <v>120</v>
      </c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AU5" s="1" t="s">
        <v>2</v>
      </c>
      <c r="AV5" s="4" t="s">
        <v>1</v>
      </c>
      <c r="AW5" s="4" t="s">
        <v>1</v>
      </c>
      <c r="AX5" s="4" t="s">
        <v>1</v>
      </c>
    </row>
    <row r="6" spans="1:50" ht="13.8" x14ac:dyDescent="0.25">
      <c r="A6" s="13" t="s">
        <v>165</v>
      </c>
      <c r="B6" s="12"/>
      <c r="C6" s="16"/>
      <c r="D6" s="12"/>
      <c r="E6" s="12"/>
      <c r="F6" s="12"/>
      <c r="G6" s="12"/>
      <c r="H6" s="12"/>
      <c r="I6" s="12"/>
      <c r="J6" s="12"/>
      <c r="K6" s="12"/>
      <c r="AU6" s="1" t="s">
        <v>2</v>
      </c>
      <c r="AV6" s="4" t="s">
        <v>1</v>
      </c>
      <c r="AW6" s="4" t="s">
        <v>1</v>
      </c>
      <c r="AX6" s="4" t="s">
        <v>1</v>
      </c>
    </row>
    <row r="7" spans="1:50" ht="13.8" thickBot="1" x14ac:dyDescent="0.3">
      <c r="A7" s="17" t="s">
        <v>166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M7" s="43" t="s">
        <v>167</v>
      </c>
      <c r="AU7" s="1" t="s">
        <v>2</v>
      </c>
      <c r="AV7" s="4" t="s">
        <v>1</v>
      </c>
      <c r="AW7" s="4" t="s">
        <v>1</v>
      </c>
      <c r="AX7" s="4" t="s">
        <v>1</v>
      </c>
    </row>
    <row r="8" spans="1:50" ht="13.8" thickTop="1" x14ac:dyDescent="0.25">
      <c r="A8" s="12" t="s">
        <v>11</v>
      </c>
      <c r="B8" s="12">
        <v>29590298.314959999</v>
      </c>
      <c r="C8" s="12">
        <v>31783482.684700001</v>
      </c>
      <c r="D8" s="12">
        <v>34429719.586099997</v>
      </c>
      <c r="E8" s="12">
        <v>37313799.271679997</v>
      </c>
      <c r="F8" s="12">
        <v>40457907.073080003</v>
      </c>
      <c r="G8" s="12">
        <v>42177008.909699991</v>
      </c>
      <c r="H8" s="12">
        <v>43897896.502200015</v>
      </c>
      <c r="I8" s="12">
        <v>45689004.750040002</v>
      </c>
      <c r="J8" s="12">
        <v>47553199.29234001</v>
      </c>
      <c r="K8" s="12">
        <v>49493462.633000001</v>
      </c>
      <c r="L8" s="57"/>
      <c r="M8" s="58" t="s">
        <v>11</v>
      </c>
      <c r="N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U8" s="1" t="s">
        <v>2</v>
      </c>
      <c r="AV8" s="4" t="s">
        <v>1</v>
      </c>
      <c r="AW8" s="4" t="s">
        <v>1</v>
      </c>
      <c r="AX8" s="4" t="s">
        <v>1</v>
      </c>
    </row>
    <row r="9" spans="1:50" x14ac:dyDescent="0.25">
      <c r="A9" s="12" t="s">
        <v>13</v>
      </c>
      <c r="B9" s="12">
        <v>4173110.7856298857</v>
      </c>
      <c r="C9" s="12">
        <v>4077469.7743655797</v>
      </c>
      <c r="D9" s="12">
        <v>4151613.1924329777</v>
      </c>
      <c r="E9" s="12">
        <v>4279348.2216956969</v>
      </c>
      <c r="F9" s="12">
        <v>4422906.0682231579</v>
      </c>
      <c r="G9" s="12">
        <v>4540346.6996449102</v>
      </c>
      <c r="H9" s="12">
        <v>4832435.396578243</v>
      </c>
      <c r="I9" s="12">
        <v>4926444.2847968042</v>
      </c>
      <c r="J9" s="12">
        <v>5064242.2285033558</v>
      </c>
      <c r="K9" s="12">
        <v>5230572.6824233569</v>
      </c>
      <c r="L9" s="57"/>
      <c r="M9" s="61" t="s">
        <v>13</v>
      </c>
      <c r="N9" s="62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U9" s="1" t="s">
        <v>2</v>
      </c>
      <c r="AV9" s="4" t="s">
        <v>1</v>
      </c>
      <c r="AW9" s="4" t="s">
        <v>1</v>
      </c>
      <c r="AX9" s="4" t="s">
        <v>1</v>
      </c>
    </row>
    <row r="10" spans="1:50" x14ac:dyDescent="0.25">
      <c r="A10" s="12" t="s">
        <v>168</v>
      </c>
      <c r="B10" s="12">
        <v>1373317.2853194827</v>
      </c>
      <c r="C10" s="12">
        <v>1266806.7998795039</v>
      </c>
      <c r="D10" s="12">
        <v>1224860.4767980361</v>
      </c>
      <c r="E10" s="12">
        <v>1251979.8777233437</v>
      </c>
      <c r="F10" s="12">
        <v>1168611.2309880638</v>
      </c>
      <c r="G10" s="12">
        <v>1288890.5606332708</v>
      </c>
      <c r="H10" s="12">
        <v>1343247.8087514851</v>
      </c>
      <c r="I10" s="12">
        <v>1369102.2044892798</v>
      </c>
      <c r="J10" s="12">
        <v>1385558.0335173188</v>
      </c>
      <c r="K10" s="12">
        <v>1429180.7023274552</v>
      </c>
      <c r="L10" s="57"/>
      <c r="M10" s="61" t="s">
        <v>14</v>
      </c>
      <c r="N10" s="62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U10" s="1" t="s">
        <v>2</v>
      </c>
      <c r="AV10" s="4" t="s">
        <v>1</v>
      </c>
      <c r="AW10" s="4" t="s">
        <v>1</v>
      </c>
      <c r="AX10" s="4" t="s">
        <v>1</v>
      </c>
    </row>
    <row r="11" spans="1:50" x14ac:dyDescent="0.25">
      <c r="A11" s="12" t="s">
        <v>169</v>
      </c>
      <c r="B11" s="12">
        <v>10438586.375402246</v>
      </c>
      <c r="C11" s="12">
        <v>9220563.2369981613</v>
      </c>
      <c r="D11" s="12">
        <v>9364043.8276263736</v>
      </c>
      <c r="E11" s="12">
        <v>9529208.9762577005</v>
      </c>
      <c r="F11" s="12">
        <v>9705542.1937010847</v>
      </c>
      <c r="G11" s="12">
        <v>9886701.9893761296</v>
      </c>
      <c r="H11" s="12">
        <v>10075822.638313124</v>
      </c>
      <c r="I11" s="12">
        <v>10272397.606594659</v>
      </c>
      <c r="J11" s="12">
        <v>10476845.747912355</v>
      </c>
      <c r="K11" s="12">
        <v>10686574.350267436</v>
      </c>
      <c r="L11" s="57"/>
      <c r="M11" s="61" t="s">
        <v>17</v>
      </c>
      <c r="N11" s="62" t="s">
        <v>18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U11" s="1" t="s">
        <v>2</v>
      </c>
      <c r="AV11" s="4" t="s">
        <v>1</v>
      </c>
      <c r="AW11" s="4" t="s">
        <v>1</v>
      </c>
      <c r="AX11" s="4" t="s">
        <v>1</v>
      </c>
    </row>
    <row r="12" spans="1:50" x14ac:dyDescent="0.25">
      <c r="A12" s="12" t="s">
        <v>132</v>
      </c>
      <c r="B12" s="12">
        <v>998911.05968032114</v>
      </c>
      <c r="C12" s="12">
        <v>852501.05574156088</v>
      </c>
      <c r="D12" s="12">
        <v>630994.90585036296</v>
      </c>
      <c r="E12" s="12">
        <v>494924.97366218467</v>
      </c>
      <c r="F12" s="12">
        <v>500656.83305704058</v>
      </c>
      <c r="G12" s="12">
        <v>501023.89760705794</v>
      </c>
      <c r="H12" s="12">
        <v>510522.57227738993</v>
      </c>
      <c r="I12" s="12">
        <v>547340.10699369619</v>
      </c>
      <c r="J12" s="12">
        <v>558802.05235703778</v>
      </c>
      <c r="K12" s="12">
        <v>583685.31012849044</v>
      </c>
      <c r="L12" s="57"/>
      <c r="M12" s="61" t="s">
        <v>16</v>
      </c>
      <c r="N12" s="62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U12" s="1" t="s">
        <v>2</v>
      </c>
      <c r="AV12" s="4" t="s">
        <v>1</v>
      </c>
      <c r="AW12" s="4" t="s">
        <v>1</v>
      </c>
      <c r="AX12" s="4" t="s">
        <v>1</v>
      </c>
    </row>
    <row r="13" spans="1:50" x14ac:dyDescent="0.25">
      <c r="A13" s="17" t="s">
        <v>170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7"/>
      <c r="M13" s="61"/>
      <c r="N13" s="62"/>
      <c r="AU13" s="1" t="s">
        <v>2</v>
      </c>
      <c r="AV13" s="4" t="s">
        <v>1</v>
      </c>
      <c r="AW13" s="4" t="s">
        <v>1</v>
      </c>
      <c r="AX13" s="4" t="s">
        <v>1</v>
      </c>
    </row>
    <row r="14" spans="1:50" x14ac:dyDescent="0.25">
      <c r="A14" s="12" t="s">
        <v>27</v>
      </c>
      <c r="B14" s="12">
        <v>-18347481.630255479</v>
      </c>
      <c r="C14" s="12">
        <v>-19462685.513918109</v>
      </c>
      <c r="D14" s="12">
        <v>-20692404.800000001</v>
      </c>
      <c r="E14" s="12">
        <v>-21585431.019999992</v>
      </c>
      <c r="F14" s="12">
        <v>-22496503.430000003</v>
      </c>
      <c r="G14" s="12">
        <v>-23428167.059999984</v>
      </c>
      <c r="H14" s="12">
        <v>-24376178.969999999</v>
      </c>
      <c r="I14" s="12">
        <v>-25500323.610000014</v>
      </c>
      <c r="J14" s="12">
        <v>-26671678.209999986</v>
      </c>
      <c r="K14" s="12">
        <v>-27876239.879999969</v>
      </c>
      <c r="L14" s="57"/>
      <c r="M14" s="61" t="s">
        <v>27</v>
      </c>
      <c r="N14" s="62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U14" s="1" t="s">
        <v>2</v>
      </c>
      <c r="AV14" s="4" t="s">
        <v>1</v>
      </c>
      <c r="AW14" s="4" t="s">
        <v>1</v>
      </c>
      <c r="AX14" s="4" t="s">
        <v>1</v>
      </c>
    </row>
    <row r="15" spans="1:50" x14ac:dyDescent="0.25">
      <c r="A15" s="12" t="s">
        <v>29</v>
      </c>
      <c r="B15" s="12">
        <v>-15843732.886656677</v>
      </c>
      <c r="C15" s="12">
        <v>-15186356.174478995</v>
      </c>
      <c r="D15" s="12">
        <v>-15976546.865166483</v>
      </c>
      <c r="E15" s="12">
        <v>-16787744.305439234</v>
      </c>
      <c r="F15" s="12">
        <v>-17348093.373077679</v>
      </c>
      <c r="G15" s="12">
        <v>-18085418.979187861</v>
      </c>
      <c r="H15" s="12">
        <v>-18671089.860252187</v>
      </c>
      <c r="I15" s="12">
        <v>-19650561.732081734</v>
      </c>
      <c r="J15" s="12">
        <v>-20324272.979034569</v>
      </c>
      <c r="K15" s="12">
        <v>-21187925.567033757</v>
      </c>
      <c r="L15" s="57"/>
      <c r="M15" s="61" t="s">
        <v>29</v>
      </c>
      <c r="N15" s="62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U15" s="1" t="s">
        <v>2</v>
      </c>
      <c r="AV15" s="4" t="s">
        <v>1</v>
      </c>
      <c r="AW15" s="4" t="s">
        <v>1</v>
      </c>
      <c r="AX15" s="4" t="s">
        <v>1</v>
      </c>
    </row>
    <row r="16" spans="1:50" x14ac:dyDescent="0.25">
      <c r="A16" s="12" t="s">
        <v>28</v>
      </c>
      <c r="B16" s="12">
        <v>-1168773.2367594512</v>
      </c>
      <c r="C16" s="12">
        <v>-1059593.4786708225</v>
      </c>
      <c r="D16" s="12">
        <v>-935598.53973912785</v>
      </c>
      <c r="E16" s="12">
        <v>-832460.43890752899</v>
      </c>
      <c r="F16" s="12">
        <v>-734461.0836752496</v>
      </c>
      <c r="G16" s="12">
        <v>-627039.22347416601</v>
      </c>
      <c r="H16" s="12">
        <v>-515731.54406248243</v>
      </c>
      <c r="I16" s="12">
        <v>-414704.3585727021</v>
      </c>
      <c r="J16" s="12">
        <v>-315561.3819697008</v>
      </c>
      <c r="K16" s="12">
        <v>-207858.00685918971</v>
      </c>
      <c r="L16" s="57"/>
      <c r="M16" s="61" t="s">
        <v>28</v>
      </c>
      <c r="N16" s="62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U16" s="1" t="s">
        <v>2</v>
      </c>
      <c r="AV16" s="4" t="s">
        <v>1</v>
      </c>
      <c r="AW16" s="4" t="s">
        <v>1</v>
      </c>
      <c r="AX16" s="4" t="s">
        <v>1</v>
      </c>
    </row>
    <row r="17" spans="1:50" ht="13.8" thickBot="1" x14ac:dyDescent="0.3">
      <c r="A17" s="12" t="s">
        <v>132</v>
      </c>
      <c r="B17" s="12">
        <v>-4670880.0999999996</v>
      </c>
      <c r="C17" s="12">
        <v>-4940023.5500000007</v>
      </c>
      <c r="D17" s="12">
        <v>-5490034.2500000037</v>
      </c>
      <c r="E17" s="12">
        <v>-5540593.4700000007</v>
      </c>
      <c r="F17" s="12">
        <v>-5873386.7699999977</v>
      </c>
      <c r="G17" s="12">
        <v>-6230253.209999999</v>
      </c>
      <c r="H17" s="12">
        <v>-6913200.8899999969</v>
      </c>
      <c r="I17" s="12">
        <v>-7024423.5700000022</v>
      </c>
      <c r="J17" s="12">
        <v>-7466318.2699999986</v>
      </c>
      <c r="K17" s="12">
        <v>-7941505.6699999981</v>
      </c>
      <c r="L17" s="12"/>
      <c r="M17" s="12" t="e">
        <f>-'[2]CF workings'!R116-SUM(#REF!)+M62+'[2]BS workings'!R905+'[2]BS workings'!R906</f>
        <v>#VALUE!</v>
      </c>
      <c r="N17" s="63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U17" s="1" t="s">
        <v>2</v>
      </c>
      <c r="AV17" s="4" t="s">
        <v>1</v>
      </c>
      <c r="AW17" s="4" t="s">
        <v>1</v>
      </c>
      <c r="AX17" s="4" t="s">
        <v>1</v>
      </c>
    </row>
    <row r="18" spans="1:50" ht="13.8" thickTop="1" x14ac:dyDescent="0.25">
      <c r="A18" s="17" t="s">
        <v>171</v>
      </c>
      <c r="B18" s="32">
        <v>6543355.9673203323</v>
      </c>
      <c r="C18" s="32">
        <v>6552164.8346168846</v>
      </c>
      <c r="D18" s="32">
        <v>6706647.5339021366</v>
      </c>
      <c r="E18" s="32">
        <v>8123032.0866721645</v>
      </c>
      <c r="F18" s="32">
        <v>9803178.7422964219</v>
      </c>
      <c r="G18" s="32">
        <v>10023093.584299345</v>
      </c>
      <c r="H18" s="32">
        <v>10183723.653805591</v>
      </c>
      <c r="I18" s="32">
        <v>10214275.682259994</v>
      </c>
      <c r="J18" s="32">
        <v>10260816.513625819</v>
      </c>
      <c r="K18" s="32">
        <v>10209946.554253824</v>
      </c>
      <c r="L18" s="57"/>
      <c r="AU18" s="1" t="s">
        <v>2</v>
      </c>
      <c r="AV18" s="4" t="s">
        <v>1</v>
      </c>
      <c r="AW18" s="4" t="s">
        <v>1</v>
      </c>
      <c r="AX18" s="4" t="s">
        <v>1</v>
      </c>
    </row>
    <row r="19" spans="1:5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57"/>
      <c r="AU19" s="1" t="s">
        <v>2</v>
      </c>
      <c r="AV19" s="4" t="s">
        <v>1</v>
      </c>
      <c r="AW19" s="4" t="s">
        <v>1</v>
      </c>
      <c r="AX19" s="4" t="s">
        <v>1</v>
      </c>
    </row>
    <row r="20" spans="1:50" ht="13.8" x14ac:dyDescent="0.25">
      <c r="A20" s="13" t="s">
        <v>172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57"/>
      <c r="AU20" s="1" t="s">
        <v>2</v>
      </c>
      <c r="AV20" s="4" t="s">
        <v>1</v>
      </c>
      <c r="AW20" s="4" t="s">
        <v>1</v>
      </c>
      <c r="AX20" s="4" t="s">
        <v>1</v>
      </c>
    </row>
    <row r="21" spans="1:50" x14ac:dyDescent="0.25">
      <c r="A21" s="17" t="s">
        <v>166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57"/>
      <c r="AU21" s="1" t="s">
        <v>2</v>
      </c>
      <c r="AV21" s="4" t="s">
        <v>1</v>
      </c>
      <c r="AW21" s="4" t="s">
        <v>1</v>
      </c>
      <c r="AX21" s="4" t="s">
        <v>1</v>
      </c>
    </row>
    <row r="22" spans="1:50" x14ac:dyDescent="0.25">
      <c r="A22" s="16" t="s">
        <v>173</v>
      </c>
      <c r="B22" s="12">
        <v>8240498.6516260868</v>
      </c>
      <c r="C22" s="12">
        <v>5949989.6362754665</v>
      </c>
      <c r="D22" s="12">
        <v>1558954.5969759165</v>
      </c>
      <c r="E22" s="12">
        <v>1157748.7878612746</v>
      </c>
      <c r="F22" s="12">
        <v>1293855.4453495061</v>
      </c>
      <c r="G22" s="12">
        <v>1393536.2217866343</v>
      </c>
      <c r="H22" s="12">
        <v>1428353.6132705209</v>
      </c>
      <c r="I22" s="12">
        <v>1526752.0435851943</v>
      </c>
      <c r="J22" s="12">
        <v>1783349.5484466902</v>
      </c>
      <c r="K22" s="12">
        <v>2132399.5582312373</v>
      </c>
      <c r="L22" s="57"/>
      <c r="AU22" s="1" t="s">
        <v>2</v>
      </c>
      <c r="AV22" s="4" t="s">
        <v>1</v>
      </c>
      <c r="AW22" s="4" t="s">
        <v>1</v>
      </c>
      <c r="AX22" s="4" t="s">
        <v>1</v>
      </c>
    </row>
    <row r="23" spans="1:50" x14ac:dyDescent="0.25">
      <c r="A23" s="17" t="s">
        <v>170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57"/>
      <c r="AU23" s="1" t="s">
        <v>2</v>
      </c>
      <c r="AV23" s="4" t="s">
        <v>1</v>
      </c>
      <c r="AW23" s="4" t="s">
        <v>1</v>
      </c>
      <c r="AX23" s="4" t="s">
        <v>1</v>
      </c>
    </row>
    <row r="24" spans="1:50" x14ac:dyDescent="0.25">
      <c r="A24" s="12" t="s">
        <v>174</v>
      </c>
      <c r="B24" s="12">
        <v>-13226000</v>
      </c>
      <c r="C24" s="12">
        <v>-10597348.800000001</v>
      </c>
      <c r="D24" s="12">
        <v>-6478742.5499999998</v>
      </c>
      <c r="E24" s="12">
        <v>-7743904.0999999996</v>
      </c>
      <c r="F24" s="12">
        <v>-9453583.9499999993</v>
      </c>
      <c r="G24" s="12">
        <v>-9710971.25</v>
      </c>
      <c r="H24" s="12">
        <v>-10059966.1</v>
      </c>
      <c r="I24" s="12">
        <v>-10264171.449999999</v>
      </c>
      <c r="J24" s="12">
        <v>-10472896.9</v>
      </c>
      <c r="K24" s="12">
        <v>-10966558.699999999</v>
      </c>
      <c r="L24" s="57"/>
      <c r="AU24" s="1" t="s">
        <v>2</v>
      </c>
      <c r="AV24" s="4" t="s">
        <v>1</v>
      </c>
      <c r="AW24" s="4" t="s">
        <v>1</v>
      </c>
      <c r="AX24" s="4" t="s">
        <v>1</v>
      </c>
    </row>
    <row r="25" spans="1:50" x14ac:dyDescent="0.25">
      <c r="A25" s="17" t="s">
        <v>175</v>
      </c>
      <c r="B25" s="32">
        <v>-4985501.3483739132</v>
      </c>
      <c r="C25" s="32">
        <v>-4647359.1637245342</v>
      </c>
      <c r="D25" s="32">
        <v>-4919787.9530240837</v>
      </c>
      <c r="E25" s="32">
        <v>-6586155.3121387251</v>
      </c>
      <c r="F25" s="32">
        <v>-8159728.5046504932</v>
      </c>
      <c r="G25" s="32">
        <v>-8317435.0282133659</v>
      </c>
      <c r="H25" s="32">
        <v>-8631612.4867294785</v>
      </c>
      <c r="I25" s="32">
        <v>-8737419.406414805</v>
      </c>
      <c r="J25" s="32">
        <v>-8689547.3515533097</v>
      </c>
      <c r="K25" s="32">
        <v>-8834159.141768761</v>
      </c>
      <c r="L25" s="57"/>
      <c r="AU25" s="1" t="s">
        <v>2</v>
      </c>
      <c r="AV25" s="4" t="s">
        <v>1</v>
      </c>
      <c r="AW25" s="4" t="s">
        <v>1</v>
      </c>
      <c r="AX25" s="4" t="s">
        <v>1</v>
      </c>
    </row>
    <row r="26" spans="1:5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57"/>
      <c r="AU26" s="1" t="s">
        <v>2</v>
      </c>
      <c r="AV26" s="4" t="s">
        <v>1</v>
      </c>
      <c r="AW26" s="4" t="s">
        <v>1</v>
      </c>
      <c r="AX26" s="4" t="s">
        <v>1</v>
      </c>
    </row>
    <row r="27" spans="1:50" ht="13.8" x14ac:dyDescent="0.25">
      <c r="A27" s="13" t="s">
        <v>176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57"/>
      <c r="AU27" s="1" t="s">
        <v>2</v>
      </c>
      <c r="AV27" s="4" t="s">
        <v>1</v>
      </c>
      <c r="AW27" s="4" t="s">
        <v>1</v>
      </c>
      <c r="AX27" s="4" t="s">
        <v>1</v>
      </c>
    </row>
    <row r="28" spans="1:50" x14ac:dyDescent="0.25">
      <c r="A28" s="17" t="s">
        <v>166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57"/>
      <c r="AU28" s="1" t="s">
        <v>2</v>
      </c>
      <c r="AV28" s="4" t="s">
        <v>1</v>
      </c>
      <c r="AW28" s="4" t="s">
        <v>1</v>
      </c>
      <c r="AX28" s="4" t="s">
        <v>1</v>
      </c>
    </row>
    <row r="29" spans="1:50" x14ac:dyDescent="0.25">
      <c r="A29" s="12" t="s">
        <v>177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57"/>
      <c r="AU29" s="1" t="s">
        <v>2</v>
      </c>
      <c r="AV29" s="4" t="s">
        <v>1</v>
      </c>
      <c r="AW29" s="4" t="s">
        <v>1</v>
      </c>
      <c r="AX29" s="4" t="s">
        <v>1</v>
      </c>
    </row>
    <row r="30" spans="1:50" x14ac:dyDescent="0.25">
      <c r="A30" s="17" t="s">
        <v>170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57"/>
      <c r="AU30" s="1" t="s">
        <v>2</v>
      </c>
      <c r="AV30" s="4" t="s">
        <v>1</v>
      </c>
      <c r="AW30" s="4" t="s">
        <v>1</v>
      </c>
      <c r="AX30" s="4" t="s">
        <v>1</v>
      </c>
    </row>
    <row r="31" spans="1:50" x14ac:dyDescent="0.25">
      <c r="A31" s="12" t="s">
        <v>178</v>
      </c>
      <c r="B31" s="12">
        <v>-1724244.02</v>
      </c>
      <c r="C31" s="12">
        <v>-2024449.9899999998</v>
      </c>
      <c r="D31" s="12">
        <v>-1816890.94</v>
      </c>
      <c r="E31" s="12">
        <v>-1558720.26</v>
      </c>
      <c r="F31" s="12">
        <v>-1668071.41</v>
      </c>
      <c r="G31" s="12">
        <v>-1732314.03</v>
      </c>
      <c r="H31" s="12">
        <v>-1579477.2</v>
      </c>
      <c r="I31" s="12">
        <v>-1506230.44</v>
      </c>
      <c r="J31" s="12">
        <v>-1605880.01</v>
      </c>
      <c r="K31" s="12">
        <v>-1417521.73</v>
      </c>
      <c r="L31" s="57"/>
      <c r="AU31" s="1" t="s">
        <v>2</v>
      </c>
      <c r="AV31" s="4" t="s">
        <v>1</v>
      </c>
      <c r="AW31" s="4" t="s">
        <v>1</v>
      </c>
      <c r="AX31" s="4" t="s">
        <v>1</v>
      </c>
    </row>
    <row r="32" spans="1:50" x14ac:dyDescent="0.25">
      <c r="A32" s="17" t="s">
        <v>179</v>
      </c>
      <c r="B32" s="32">
        <v>-1724244.02</v>
      </c>
      <c r="C32" s="32">
        <v>-2024449.9899999998</v>
      </c>
      <c r="D32" s="32">
        <v>-1816890.94</v>
      </c>
      <c r="E32" s="32">
        <v>-1558720.26</v>
      </c>
      <c r="F32" s="32">
        <v>-1668071.41</v>
      </c>
      <c r="G32" s="32">
        <v>-1732314.03</v>
      </c>
      <c r="H32" s="32">
        <v>-1579477.2</v>
      </c>
      <c r="I32" s="32">
        <v>-1506230.44</v>
      </c>
      <c r="J32" s="32">
        <v>-1605880.01</v>
      </c>
      <c r="K32" s="32">
        <v>-1417521.73</v>
      </c>
      <c r="L32" s="57"/>
      <c r="AU32" s="1" t="s">
        <v>2</v>
      </c>
      <c r="AV32" s="4" t="s">
        <v>1</v>
      </c>
      <c r="AW32" s="4" t="s">
        <v>1</v>
      </c>
      <c r="AX32" s="4" t="s">
        <v>1</v>
      </c>
    </row>
    <row r="33" spans="1:5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57"/>
      <c r="AU33" s="1" t="s">
        <v>2</v>
      </c>
      <c r="AV33" s="4" t="s">
        <v>1</v>
      </c>
      <c r="AW33" s="4" t="s">
        <v>1</v>
      </c>
      <c r="AX33" s="4" t="s">
        <v>1</v>
      </c>
    </row>
    <row r="34" spans="1:50" x14ac:dyDescent="0.25">
      <c r="A34" s="17" t="s">
        <v>180</v>
      </c>
      <c r="B34" s="12">
        <v>-166389.40105358092</v>
      </c>
      <c r="C34" s="12">
        <v>-119644.31910764938</v>
      </c>
      <c r="D34" s="12">
        <v>-30031.359121947084</v>
      </c>
      <c r="E34" s="12">
        <v>-21843.485466560582</v>
      </c>
      <c r="F34" s="12">
        <v>-24621.172354071168</v>
      </c>
      <c r="G34" s="12">
        <v>-26655.473914021393</v>
      </c>
      <c r="H34" s="12">
        <v>-27366.032923887251</v>
      </c>
      <c r="I34" s="12">
        <v>-29374.164154811297</v>
      </c>
      <c r="J34" s="12">
        <v>-34610.847927490482</v>
      </c>
      <c r="K34" s="12">
        <v>-41734.317514936905</v>
      </c>
      <c r="L34" s="57"/>
      <c r="AU34" s="1" t="s">
        <v>2</v>
      </c>
      <c r="AV34" s="4" t="s">
        <v>1</v>
      </c>
      <c r="AW34" s="4" t="s">
        <v>1</v>
      </c>
      <c r="AX34" s="4" t="s">
        <v>1</v>
      </c>
    </row>
    <row r="35" spans="1:5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57"/>
      <c r="AU35" s="1" t="s">
        <v>2</v>
      </c>
      <c r="AV35" s="4" t="s">
        <v>1</v>
      </c>
      <c r="AW35" s="4" t="s">
        <v>1</v>
      </c>
      <c r="AX35" s="4" t="s">
        <v>1</v>
      </c>
    </row>
    <row r="36" spans="1:50" x14ac:dyDescent="0.25">
      <c r="A36" s="17" t="s">
        <v>181</v>
      </c>
      <c r="B36" s="12">
        <v>674158.5842788266</v>
      </c>
      <c r="C36" s="12">
        <v>507769.18322524568</v>
      </c>
      <c r="D36" s="12">
        <v>388124.8641175963</v>
      </c>
      <c r="E36" s="12">
        <v>358093.50499564921</v>
      </c>
      <c r="F36" s="12">
        <v>336250.01952908863</v>
      </c>
      <c r="G36" s="12">
        <v>311628.84717501746</v>
      </c>
      <c r="H36" s="12">
        <v>284973.37326099607</v>
      </c>
      <c r="I36" s="12">
        <v>257607.34033710882</v>
      </c>
      <c r="J36" s="12">
        <v>228233.17618229752</v>
      </c>
      <c r="K36" s="12">
        <v>193622.32825480704</v>
      </c>
      <c r="L36" s="57"/>
      <c r="AU36" s="1" t="s">
        <v>2</v>
      </c>
      <c r="AV36" s="4" t="s">
        <v>1</v>
      </c>
      <c r="AW36" s="4" t="s">
        <v>1</v>
      </c>
      <c r="AX36" s="4" t="s">
        <v>1</v>
      </c>
    </row>
    <row r="37" spans="1:5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57"/>
      <c r="AU37" s="1" t="s">
        <v>2</v>
      </c>
      <c r="AV37" s="4" t="s">
        <v>1</v>
      </c>
      <c r="AW37" s="4" t="s">
        <v>1</v>
      </c>
      <c r="AX37" s="4" t="s">
        <v>1</v>
      </c>
    </row>
    <row r="38" spans="1:50" ht="13.8" thickBot="1" x14ac:dyDescent="0.3">
      <c r="A38" s="17" t="s">
        <v>182</v>
      </c>
      <c r="B38" s="51">
        <v>507769.18322524568</v>
      </c>
      <c r="C38" s="51">
        <v>388124.8641175963</v>
      </c>
      <c r="D38" s="51">
        <v>358093.50499564921</v>
      </c>
      <c r="E38" s="51">
        <v>336250.01952908863</v>
      </c>
      <c r="F38" s="51">
        <v>311628.84717501746</v>
      </c>
      <c r="G38" s="51">
        <v>284973.37326099607</v>
      </c>
      <c r="H38" s="51">
        <v>257607.34033710882</v>
      </c>
      <c r="I38" s="51">
        <v>228233.17618229752</v>
      </c>
      <c r="J38" s="51">
        <v>193622.32825480704</v>
      </c>
      <c r="K38" s="51">
        <v>151888.01073987014</v>
      </c>
      <c r="L38" s="57"/>
      <c r="AU38" s="1" t="s">
        <v>2</v>
      </c>
      <c r="AV38" s="4" t="s">
        <v>1</v>
      </c>
      <c r="AW38" s="4" t="s">
        <v>1</v>
      </c>
      <c r="AX38" s="4" t="s">
        <v>1</v>
      </c>
    </row>
    <row r="39" spans="1:5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57"/>
      <c r="AU39" s="1" t="s">
        <v>2</v>
      </c>
      <c r="AV39" s="4" t="s">
        <v>1</v>
      </c>
      <c r="AW39" s="4" t="s">
        <v>1</v>
      </c>
      <c r="AX39" s="4" t="s">
        <v>1</v>
      </c>
    </row>
    <row r="40" spans="1:50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57"/>
      <c r="AU40" s="1" t="s">
        <v>2</v>
      </c>
      <c r="AV40" s="4" t="s">
        <v>1</v>
      </c>
      <c r="AW40" s="4" t="s">
        <v>1</v>
      </c>
      <c r="AX40" s="4" t="s">
        <v>1</v>
      </c>
    </row>
    <row r="41" spans="1:5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57"/>
      <c r="AU41" s="1" t="s">
        <v>2</v>
      </c>
      <c r="AV41" s="4" t="s">
        <v>1</v>
      </c>
      <c r="AW41" s="4" t="s">
        <v>1</v>
      </c>
      <c r="AX41" s="4" t="s">
        <v>1</v>
      </c>
    </row>
    <row r="42" spans="1:50" x14ac:dyDescent="0.25">
      <c r="A42" s="16" t="s">
        <v>182</v>
      </c>
      <c r="B42" s="12">
        <v>507769.18322524568</v>
      </c>
      <c r="C42" s="12">
        <v>388124.8641175963</v>
      </c>
      <c r="D42" s="12">
        <v>358093.50499564921</v>
      </c>
      <c r="E42" s="12">
        <v>336250.01952908863</v>
      </c>
      <c r="F42" s="12">
        <v>311628.84717501746</v>
      </c>
      <c r="G42" s="12">
        <v>284973.37326099607</v>
      </c>
      <c r="H42" s="12">
        <v>257607.34033710882</v>
      </c>
      <c r="I42" s="12">
        <v>228233.17618229752</v>
      </c>
      <c r="J42" s="12">
        <v>193622.32825480704</v>
      </c>
      <c r="K42" s="12">
        <v>151888.01073987014</v>
      </c>
      <c r="L42" s="57"/>
      <c r="AU42" s="1" t="s">
        <v>2</v>
      </c>
      <c r="AV42" s="4" t="s">
        <v>1</v>
      </c>
      <c r="AW42" s="4" t="s">
        <v>1</v>
      </c>
      <c r="AX42" s="4" t="s">
        <v>1</v>
      </c>
    </row>
    <row r="43" spans="1:50" x14ac:dyDescent="0.25">
      <c r="A43" s="16" t="s">
        <v>183</v>
      </c>
      <c r="B43" s="12">
        <v>24880689.978036482</v>
      </c>
      <c r="C43" s="12">
        <v>19018118.341761015</v>
      </c>
      <c r="D43" s="12">
        <v>17546581.7447851</v>
      </c>
      <c r="E43" s="12">
        <v>16476250.956923826</v>
      </c>
      <c r="F43" s="12">
        <v>15269813.51157432</v>
      </c>
      <c r="G43" s="12">
        <v>13963695.289787687</v>
      </c>
      <c r="H43" s="12">
        <v>12622759.676517164</v>
      </c>
      <c r="I43" s="12">
        <v>11183425.63293197</v>
      </c>
      <c r="J43" s="12">
        <v>9487494.0844852794</v>
      </c>
      <c r="K43" s="12">
        <v>7442512.5262540421</v>
      </c>
      <c r="L43" s="57"/>
      <c r="AU43" s="1" t="s">
        <v>2</v>
      </c>
      <c r="AV43" s="4" t="s">
        <v>1</v>
      </c>
      <c r="AW43" s="4" t="s">
        <v>1</v>
      </c>
      <c r="AX43" s="4" t="s">
        <v>1</v>
      </c>
    </row>
    <row r="44" spans="1:50" x14ac:dyDescent="0.25">
      <c r="A44" s="65" t="s">
        <v>184</v>
      </c>
      <c r="B44" s="65">
        <v>25388459.161261726</v>
      </c>
      <c r="C44" s="65">
        <v>19406243.205878612</v>
      </c>
      <c r="D44" s="65">
        <v>17904675.249780748</v>
      </c>
      <c r="E44" s="65">
        <v>16812500.976452913</v>
      </c>
      <c r="F44" s="65">
        <v>15581442.358749337</v>
      </c>
      <c r="G44" s="65">
        <v>14248668.663048683</v>
      </c>
      <c r="H44" s="65">
        <v>12880367.016854273</v>
      </c>
      <c r="I44" s="65">
        <v>11411658.809114268</v>
      </c>
      <c r="J44" s="65">
        <v>9681116.4127400871</v>
      </c>
      <c r="K44" s="65">
        <v>7594400.5369939124</v>
      </c>
      <c r="L44" s="57"/>
      <c r="AU44" s="1" t="s">
        <v>2</v>
      </c>
      <c r="AV44" s="4" t="s">
        <v>1</v>
      </c>
      <c r="AW44" s="4" t="s">
        <v>1</v>
      </c>
      <c r="AX44" s="4" t="s">
        <v>1</v>
      </c>
    </row>
    <row r="45" spans="1:5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57"/>
      <c r="AU45" s="1" t="s">
        <v>2</v>
      </c>
      <c r="AV45" s="4" t="s">
        <v>1</v>
      </c>
      <c r="AW45" s="4" t="s">
        <v>1</v>
      </c>
      <c r="AX45" s="4" t="s">
        <v>1</v>
      </c>
    </row>
    <row r="46" spans="1:50" hidden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57"/>
      <c r="AU46" s="1" t="s">
        <v>2</v>
      </c>
      <c r="AV46" s="4" t="s">
        <v>1</v>
      </c>
      <c r="AW46" s="4" t="s">
        <v>1</v>
      </c>
      <c r="AX46" s="4" t="s">
        <v>1</v>
      </c>
    </row>
    <row r="47" spans="1:50" hidden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57"/>
      <c r="AU47" s="1" t="s">
        <v>2</v>
      </c>
      <c r="AV47" s="4" t="s">
        <v>1</v>
      </c>
      <c r="AW47" s="4" t="s">
        <v>1</v>
      </c>
      <c r="AX47" s="4" t="s">
        <v>1</v>
      </c>
    </row>
    <row r="48" spans="1:50" hidden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57"/>
      <c r="AU48" s="1" t="s">
        <v>2</v>
      </c>
      <c r="AV48" s="4" t="s">
        <v>1</v>
      </c>
      <c r="AW48" s="4" t="s">
        <v>1</v>
      </c>
      <c r="AX48" s="4" t="s">
        <v>1</v>
      </c>
    </row>
    <row r="49" spans="1:50" hidden="1" x14ac:dyDescent="0.25">
      <c r="A49" s="16" t="s">
        <v>185</v>
      </c>
      <c r="B49" s="12">
        <v>507769.18322523404</v>
      </c>
      <c r="C49" s="12">
        <v>388124.86411757208</v>
      </c>
      <c r="D49" s="12">
        <v>358093.50499561429</v>
      </c>
      <c r="E49" s="12">
        <v>336250.01952905767</v>
      </c>
      <c r="F49" s="12">
        <v>311628.84717498603</v>
      </c>
      <c r="G49" s="12">
        <v>284973.37326097325</v>
      </c>
      <c r="H49" s="12">
        <v>257607.34033708507</v>
      </c>
      <c r="I49" s="12">
        <v>228233.17618228518</v>
      </c>
      <c r="J49" s="12">
        <v>193622.32825480169</v>
      </c>
      <c r="K49" s="12">
        <v>151888.01073987852</v>
      </c>
      <c r="L49" s="57"/>
      <c r="AU49" s="1" t="s">
        <v>2</v>
      </c>
      <c r="AV49" s="4" t="s">
        <v>1</v>
      </c>
      <c r="AW49" s="4" t="s">
        <v>1</v>
      </c>
      <c r="AX49" s="4" t="s">
        <v>1</v>
      </c>
    </row>
    <row r="50" spans="1:50" hidden="1" x14ac:dyDescent="0.25">
      <c r="A50" s="16" t="s">
        <v>186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57"/>
      <c r="AU50" s="1" t="s">
        <v>2</v>
      </c>
      <c r="AV50" s="4" t="s">
        <v>1</v>
      </c>
      <c r="AW50" s="4" t="s">
        <v>1</v>
      </c>
      <c r="AX50" s="4" t="s">
        <v>1</v>
      </c>
    </row>
    <row r="51" spans="1:50" hidden="1" x14ac:dyDescent="0.25">
      <c r="A51" s="53" t="s">
        <v>187</v>
      </c>
      <c r="B51" s="66" t="s">
        <v>121</v>
      </c>
      <c r="C51" s="66" t="s">
        <v>121</v>
      </c>
      <c r="D51" s="66" t="s">
        <v>121</v>
      </c>
      <c r="E51" s="66" t="s">
        <v>121</v>
      </c>
      <c r="F51" s="66" t="s">
        <v>121</v>
      </c>
      <c r="G51" s="66" t="s">
        <v>121</v>
      </c>
      <c r="H51" s="66" t="s">
        <v>121</v>
      </c>
      <c r="I51" s="66" t="s">
        <v>121</v>
      </c>
      <c r="J51" s="66" t="s">
        <v>121</v>
      </c>
      <c r="K51" s="66" t="s">
        <v>121</v>
      </c>
      <c r="L51" s="57"/>
      <c r="AU51" s="1" t="s">
        <v>2</v>
      </c>
      <c r="AV51" s="4" t="s">
        <v>1</v>
      </c>
      <c r="AW51" s="4" t="s">
        <v>1</v>
      </c>
      <c r="AX51" s="4" t="s">
        <v>1</v>
      </c>
    </row>
    <row r="52" spans="1:50" hidden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AU52" s="1" t="s">
        <v>2</v>
      </c>
      <c r="AV52" s="4" t="s">
        <v>1</v>
      </c>
      <c r="AW52" s="4" t="s">
        <v>1</v>
      </c>
      <c r="AX52" s="4" t="s">
        <v>1</v>
      </c>
    </row>
    <row r="53" spans="1:50" hidden="1" x14ac:dyDescent="0.25">
      <c r="A53" s="16" t="s">
        <v>188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AU53" s="1" t="s">
        <v>2</v>
      </c>
      <c r="AV53" s="4" t="s">
        <v>1</v>
      </c>
      <c r="AW53" s="4" t="s">
        <v>1</v>
      </c>
      <c r="AX53" s="4" t="s">
        <v>1</v>
      </c>
    </row>
    <row r="54" spans="1:50" hidden="1" x14ac:dyDescent="0.25">
      <c r="A54" s="16" t="s">
        <v>189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AU54" s="1" t="s">
        <v>2</v>
      </c>
      <c r="AV54" s="4" t="s">
        <v>1</v>
      </c>
      <c r="AW54" s="4" t="s">
        <v>1</v>
      </c>
      <c r="AX54" s="4" t="s">
        <v>1</v>
      </c>
    </row>
    <row r="55" spans="1:50" hidden="1" x14ac:dyDescent="0.25">
      <c r="A55" s="16" t="s">
        <v>190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AU55" s="1" t="s">
        <v>2</v>
      </c>
      <c r="AV55" s="4" t="s">
        <v>1</v>
      </c>
      <c r="AW55" s="4" t="s">
        <v>1</v>
      </c>
      <c r="AX55" s="4" t="s">
        <v>1</v>
      </c>
    </row>
    <row r="56" spans="1:50" hidden="1" x14ac:dyDescent="0.25">
      <c r="A56" s="16" t="s">
        <v>191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AU56" s="1" t="s">
        <v>2</v>
      </c>
      <c r="AV56" s="4" t="s">
        <v>1</v>
      </c>
      <c r="AW56" s="4" t="s">
        <v>1</v>
      </c>
      <c r="AX56" s="4" t="s">
        <v>1</v>
      </c>
    </row>
    <row r="57" spans="1:50" hidden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AU57" s="1" t="s">
        <v>2</v>
      </c>
      <c r="AV57" s="4" t="s">
        <v>1</v>
      </c>
      <c r="AW57" s="4" t="s">
        <v>1</v>
      </c>
      <c r="AX57" s="4" t="s">
        <v>1</v>
      </c>
    </row>
    <row r="58" spans="1:50" hidden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AU58" s="1" t="s">
        <v>2</v>
      </c>
      <c r="AV58" s="4" t="s">
        <v>1</v>
      </c>
      <c r="AW58" s="4" t="s">
        <v>1</v>
      </c>
      <c r="AX58" s="4" t="s">
        <v>1</v>
      </c>
    </row>
    <row r="59" spans="1:50" hidden="1" x14ac:dyDescent="0.25">
      <c r="A59" s="12"/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AU59" s="1" t="s">
        <v>2</v>
      </c>
      <c r="AV59" s="4" t="s">
        <v>1</v>
      </c>
      <c r="AW59" s="4" t="s">
        <v>1</v>
      </c>
      <c r="AX59" s="4" t="s">
        <v>1</v>
      </c>
    </row>
    <row r="60" spans="1:50" hidden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AU60" s="1" t="s">
        <v>2</v>
      </c>
      <c r="AV60" s="4" t="s">
        <v>1</v>
      </c>
      <c r="AW60" s="4" t="s">
        <v>1</v>
      </c>
      <c r="AX60" s="4" t="s">
        <v>1</v>
      </c>
    </row>
    <row r="61" spans="1:50" hidden="1" x14ac:dyDescent="0.25">
      <c r="A61" s="16" t="s">
        <v>192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AU61" s="1" t="s">
        <v>2</v>
      </c>
      <c r="AV61" s="4" t="s">
        <v>1</v>
      </c>
      <c r="AW61" s="4" t="s">
        <v>1</v>
      </c>
      <c r="AX61" s="4" t="s">
        <v>1</v>
      </c>
    </row>
    <row r="62" spans="1:50" hidden="1" x14ac:dyDescent="0.25">
      <c r="A62" s="16" t="s">
        <v>193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AU62" s="1" t="s">
        <v>2</v>
      </c>
      <c r="AV62" s="4" t="s">
        <v>1</v>
      </c>
      <c r="AW62" s="4" t="s">
        <v>1</v>
      </c>
      <c r="AX62" s="4" t="s">
        <v>1</v>
      </c>
    </row>
    <row r="63" spans="1:50" hidden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AU63" s="1" t="s">
        <v>2</v>
      </c>
      <c r="AV63" s="4" t="s">
        <v>1</v>
      </c>
      <c r="AW63" s="4" t="s">
        <v>1</v>
      </c>
      <c r="AX63" s="4" t="s">
        <v>1</v>
      </c>
    </row>
    <row r="64" spans="1:50" hidden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AU64" s="1" t="s">
        <v>2</v>
      </c>
      <c r="AV64" s="4" t="s">
        <v>1</v>
      </c>
      <c r="AW64" s="4" t="s">
        <v>1</v>
      </c>
      <c r="AX64" s="4" t="s">
        <v>1</v>
      </c>
    </row>
    <row r="65" spans="1:50" hidden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AU65" s="1" t="s">
        <v>2</v>
      </c>
      <c r="AV65" s="4" t="s">
        <v>1</v>
      </c>
      <c r="AW65" s="4" t="s">
        <v>1</v>
      </c>
      <c r="AX65" s="4" t="s">
        <v>1</v>
      </c>
    </row>
    <row r="66" spans="1:50" hidden="1" x14ac:dyDescent="0.25">
      <c r="A66" s="12" t="s">
        <v>194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AU66" s="1" t="s">
        <v>2</v>
      </c>
      <c r="AV66" s="4" t="s">
        <v>1</v>
      </c>
      <c r="AW66" s="4" t="s">
        <v>1</v>
      </c>
      <c r="AX66" s="4" t="s">
        <v>1</v>
      </c>
    </row>
    <row r="67" spans="1:50" hidden="1" x14ac:dyDescent="0.25">
      <c r="A67" s="12" t="s">
        <v>195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AU67" s="1" t="s">
        <v>2</v>
      </c>
      <c r="AV67" s="4" t="s">
        <v>1</v>
      </c>
      <c r="AW67" s="4" t="s">
        <v>1</v>
      </c>
      <c r="AX67" s="4" t="s">
        <v>1</v>
      </c>
    </row>
    <row r="68" spans="1:50" hidden="1" x14ac:dyDescent="0.25">
      <c r="A68" s="12" t="s">
        <v>196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AU68" s="1" t="s">
        <v>2</v>
      </c>
      <c r="AV68" s="4" t="s">
        <v>1</v>
      </c>
      <c r="AW68" s="4" t="s">
        <v>1</v>
      </c>
      <c r="AX68" s="4" t="s">
        <v>1</v>
      </c>
    </row>
    <row r="69" spans="1:50" hidden="1" x14ac:dyDescent="0.25">
      <c r="A69" s="12" t="s">
        <v>197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AU69" s="1" t="s">
        <v>2</v>
      </c>
      <c r="AV69" s="4" t="s">
        <v>1</v>
      </c>
      <c r="AW69" s="4" t="s">
        <v>1</v>
      </c>
      <c r="AX69" s="4" t="s">
        <v>1</v>
      </c>
    </row>
    <row r="70" spans="1:50" hidden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AU70" s="1" t="s">
        <v>2</v>
      </c>
      <c r="AV70" s="4" t="s">
        <v>1</v>
      </c>
      <c r="AW70" s="4" t="s">
        <v>1</v>
      </c>
      <c r="AX70" s="4" t="s">
        <v>1</v>
      </c>
    </row>
    <row r="71" spans="1:50" hidden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AU71" s="1" t="s">
        <v>2</v>
      </c>
      <c r="AV71" s="4" t="s">
        <v>1</v>
      </c>
      <c r="AW71" s="4" t="s">
        <v>1</v>
      </c>
      <c r="AX71" s="4" t="s">
        <v>1</v>
      </c>
    </row>
    <row r="72" spans="1:50" hidden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AU72" s="1" t="s">
        <v>2</v>
      </c>
      <c r="AV72" s="4" t="s">
        <v>1</v>
      </c>
      <c r="AW72" s="4" t="s">
        <v>1</v>
      </c>
      <c r="AX72" s="4" t="s">
        <v>1</v>
      </c>
    </row>
    <row r="73" spans="1:50" hidden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AU73" s="1" t="s">
        <v>2</v>
      </c>
      <c r="AV73" s="4" t="s">
        <v>1</v>
      </c>
      <c r="AW73" s="4" t="s">
        <v>1</v>
      </c>
      <c r="AX73" s="4" t="s">
        <v>1</v>
      </c>
    </row>
    <row r="74" spans="1:50" hidden="1" x14ac:dyDescent="0.25">
      <c r="A74" s="14" t="s">
        <v>2</v>
      </c>
      <c r="B74" s="14" t="s">
        <v>2</v>
      </c>
      <c r="C74" s="14" t="s">
        <v>2</v>
      </c>
      <c r="D74" s="14" t="s">
        <v>2</v>
      </c>
      <c r="E74" s="14" t="s">
        <v>2</v>
      </c>
      <c r="F74" s="14" t="s">
        <v>2</v>
      </c>
      <c r="G74" s="14" t="s">
        <v>2</v>
      </c>
      <c r="H74" s="14" t="s">
        <v>2</v>
      </c>
      <c r="I74" s="14" t="s">
        <v>2</v>
      </c>
      <c r="J74" s="14" t="s">
        <v>2</v>
      </c>
      <c r="K74" s="14" t="s">
        <v>2</v>
      </c>
      <c r="L74" s="1" t="s">
        <v>2</v>
      </c>
      <c r="M74" s="1" t="s">
        <v>2</v>
      </c>
      <c r="N74" s="1" t="s">
        <v>2</v>
      </c>
      <c r="O74" s="1" t="s">
        <v>2</v>
      </c>
      <c r="P74" s="1" t="s">
        <v>2</v>
      </c>
      <c r="Q74" s="1" t="s">
        <v>2</v>
      </c>
      <c r="R74" s="1" t="s">
        <v>2</v>
      </c>
      <c r="S74" s="1" t="s">
        <v>2</v>
      </c>
      <c r="T74" s="1" t="s">
        <v>2</v>
      </c>
      <c r="U74" s="1" t="s">
        <v>2</v>
      </c>
      <c r="V74" s="1" t="s">
        <v>2</v>
      </c>
      <c r="W74" s="1" t="s">
        <v>2</v>
      </c>
      <c r="X74" s="1" t="s">
        <v>2</v>
      </c>
      <c r="Y74" s="1" t="s">
        <v>2</v>
      </c>
      <c r="Z74" s="1" t="s">
        <v>2</v>
      </c>
      <c r="AA74" s="1" t="s">
        <v>2</v>
      </c>
      <c r="AB74" s="1" t="s">
        <v>2</v>
      </c>
      <c r="AC74" s="1" t="s">
        <v>2</v>
      </c>
      <c r="AD74" s="1" t="s">
        <v>2</v>
      </c>
      <c r="AE74" s="1" t="s">
        <v>2</v>
      </c>
      <c r="AF74" s="1" t="s">
        <v>2</v>
      </c>
      <c r="AG74" s="1" t="s">
        <v>2</v>
      </c>
      <c r="AH74" s="1" t="s">
        <v>2</v>
      </c>
      <c r="AI74" s="1" t="s">
        <v>2</v>
      </c>
      <c r="AJ74" s="1" t="s">
        <v>2</v>
      </c>
      <c r="AK74" s="1" t="s">
        <v>2</v>
      </c>
      <c r="AL74" s="1" t="s">
        <v>2</v>
      </c>
      <c r="AM74" s="1" t="s">
        <v>2</v>
      </c>
      <c r="AN74" s="1" t="s">
        <v>2</v>
      </c>
      <c r="AO74" s="1" t="s">
        <v>2</v>
      </c>
      <c r="AP74" s="1" t="s">
        <v>2</v>
      </c>
      <c r="AQ74" s="1" t="s">
        <v>2</v>
      </c>
      <c r="AR74" s="1" t="s">
        <v>2</v>
      </c>
      <c r="AS74" s="1" t="s">
        <v>2</v>
      </c>
      <c r="AT74" s="1" t="s">
        <v>2</v>
      </c>
      <c r="AU74" s="1" t="s">
        <v>2</v>
      </c>
      <c r="AV74" s="4" t="s">
        <v>1</v>
      </c>
      <c r="AW74" s="4" t="s">
        <v>1</v>
      </c>
      <c r="AX74" s="4" t="s">
        <v>1</v>
      </c>
    </row>
    <row r="75" spans="1:5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AV75" s="4" t="s">
        <v>1</v>
      </c>
      <c r="AW75" s="4" t="s">
        <v>1</v>
      </c>
      <c r="AX75" s="4" t="s">
        <v>1</v>
      </c>
    </row>
    <row r="76" spans="1:50" ht="30" customHeight="1" x14ac:dyDescent="0.25">
      <c r="A76" s="15" t="s">
        <v>1</v>
      </c>
      <c r="B76" s="15" t="s">
        <v>1</v>
      </c>
      <c r="C76" s="15" t="s">
        <v>1</v>
      </c>
      <c r="D76" s="15" t="s">
        <v>1</v>
      </c>
      <c r="E76" s="15" t="s">
        <v>1</v>
      </c>
      <c r="F76" s="15" t="s">
        <v>1</v>
      </c>
      <c r="G76" s="15" t="s">
        <v>1</v>
      </c>
      <c r="H76" s="15" t="s">
        <v>1</v>
      </c>
      <c r="I76" s="15" t="s">
        <v>1</v>
      </c>
      <c r="J76" s="15" t="s">
        <v>1</v>
      </c>
      <c r="K76" s="15" t="s">
        <v>1</v>
      </c>
      <c r="L76" s="4" t="s">
        <v>1</v>
      </c>
      <c r="M76" s="4" t="s">
        <v>1</v>
      </c>
      <c r="N76" s="4" t="s">
        <v>1</v>
      </c>
      <c r="O76" s="4" t="s">
        <v>1</v>
      </c>
      <c r="P76" s="4" t="s">
        <v>1</v>
      </c>
      <c r="Q76" s="4" t="s">
        <v>1</v>
      </c>
      <c r="R76" s="4" t="s">
        <v>1</v>
      </c>
      <c r="S76" s="4" t="s">
        <v>1</v>
      </c>
      <c r="T76" s="4" t="s">
        <v>1</v>
      </c>
      <c r="U76" s="4" t="s">
        <v>1</v>
      </c>
      <c r="V76" s="4" t="s">
        <v>1</v>
      </c>
      <c r="W76" s="4" t="s">
        <v>1</v>
      </c>
      <c r="X76" s="4" t="s">
        <v>1</v>
      </c>
      <c r="Y76" s="4" t="s">
        <v>1</v>
      </c>
      <c r="Z76" s="4" t="s">
        <v>1</v>
      </c>
      <c r="AA76" s="4" t="s">
        <v>1</v>
      </c>
      <c r="AB76" s="4" t="s">
        <v>1</v>
      </c>
      <c r="AC76" s="4" t="s">
        <v>1</v>
      </c>
      <c r="AD76" s="4" t="s">
        <v>1</v>
      </c>
      <c r="AE76" s="4" t="s">
        <v>1</v>
      </c>
      <c r="AF76" s="4" t="s">
        <v>1</v>
      </c>
      <c r="AG76" s="4" t="s">
        <v>1</v>
      </c>
      <c r="AH76" s="4" t="s">
        <v>1</v>
      </c>
      <c r="AI76" s="4" t="s">
        <v>1</v>
      </c>
      <c r="AJ76" s="4" t="s">
        <v>1</v>
      </c>
      <c r="AK76" s="4" t="s">
        <v>1</v>
      </c>
      <c r="AL76" s="4" t="s">
        <v>1</v>
      </c>
      <c r="AM76" s="4" t="s">
        <v>1</v>
      </c>
      <c r="AN76" s="4" t="s">
        <v>1</v>
      </c>
      <c r="AO76" s="4" t="s">
        <v>1</v>
      </c>
      <c r="AP76" s="4" t="s">
        <v>1</v>
      </c>
      <c r="AQ76" s="4" t="s">
        <v>1</v>
      </c>
      <c r="AR76" s="4" t="s">
        <v>1</v>
      </c>
      <c r="AS76" s="4" t="s">
        <v>1</v>
      </c>
      <c r="AT76" s="4" t="s">
        <v>1</v>
      </c>
      <c r="AU76" s="4" t="s">
        <v>1</v>
      </c>
      <c r="AV76" s="4" t="s">
        <v>1</v>
      </c>
      <c r="AW76" s="4" t="s">
        <v>1</v>
      </c>
      <c r="AX76" s="4" t="s">
        <v>1</v>
      </c>
    </row>
    <row r="77" spans="1:50" ht="30" customHeight="1" x14ac:dyDescent="0.25">
      <c r="A77" s="15" t="s">
        <v>1</v>
      </c>
      <c r="B77" s="15" t="s">
        <v>1</v>
      </c>
      <c r="C77" s="15" t="s">
        <v>1</v>
      </c>
      <c r="D77" s="15" t="s">
        <v>1</v>
      </c>
      <c r="E77" s="15" t="s">
        <v>1</v>
      </c>
      <c r="F77" s="15" t="s">
        <v>1</v>
      </c>
      <c r="G77" s="15" t="s">
        <v>1</v>
      </c>
      <c r="H77" s="15" t="s">
        <v>1</v>
      </c>
      <c r="I77" s="15" t="s">
        <v>1</v>
      </c>
      <c r="J77" s="15" t="s">
        <v>1</v>
      </c>
      <c r="K77" s="15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4" t="s">
        <v>1</v>
      </c>
      <c r="Q77" s="4" t="s">
        <v>1</v>
      </c>
      <c r="R77" s="4" t="s">
        <v>1</v>
      </c>
      <c r="S77" s="4" t="s">
        <v>1</v>
      </c>
      <c r="T77" s="4" t="s">
        <v>1</v>
      </c>
      <c r="U77" s="4" t="s">
        <v>1</v>
      </c>
      <c r="V77" s="4" t="s">
        <v>1</v>
      </c>
      <c r="W77" s="4" t="s">
        <v>1</v>
      </c>
      <c r="X77" s="4" t="s">
        <v>1</v>
      </c>
      <c r="Y77" s="4" t="s">
        <v>1</v>
      </c>
      <c r="Z77" s="4" t="s">
        <v>1</v>
      </c>
      <c r="AA77" s="4" t="s">
        <v>1</v>
      </c>
      <c r="AB77" s="4" t="s">
        <v>1</v>
      </c>
      <c r="AC77" s="4" t="s">
        <v>1</v>
      </c>
      <c r="AD77" s="4" t="s">
        <v>1</v>
      </c>
      <c r="AE77" s="4" t="s">
        <v>1</v>
      </c>
      <c r="AF77" s="4" t="s">
        <v>1</v>
      </c>
      <c r="AG77" s="4" t="s">
        <v>1</v>
      </c>
      <c r="AH77" s="4" t="s">
        <v>1</v>
      </c>
      <c r="AI77" s="4" t="s">
        <v>1</v>
      </c>
      <c r="AJ77" s="4" t="s">
        <v>1</v>
      </c>
      <c r="AK77" s="4" t="s">
        <v>1</v>
      </c>
      <c r="AL77" s="4" t="s">
        <v>1</v>
      </c>
      <c r="AM77" s="4" t="s">
        <v>1</v>
      </c>
      <c r="AN77" s="4" t="s">
        <v>1</v>
      </c>
      <c r="AO77" s="4" t="s">
        <v>1</v>
      </c>
      <c r="AP77" s="4" t="s">
        <v>1</v>
      </c>
      <c r="AQ77" s="4" t="s">
        <v>1</v>
      </c>
      <c r="AR77" s="4" t="s">
        <v>1</v>
      </c>
      <c r="AS77" s="4" t="s">
        <v>1</v>
      </c>
      <c r="AT77" s="4" t="s">
        <v>1</v>
      </c>
      <c r="AU77" s="4" t="s">
        <v>1</v>
      </c>
      <c r="AV77" s="4" t="s">
        <v>1</v>
      </c>
      <c r="AW77" s="4" t="s">
        <v>1</v>
      </c>
      <c r="AX77" s="4" t="s">
        <v>1</v>
      </c>
    </row>
    <row r="78" spans="1:50" ht="30" customHeight="1" x14ac:dyDescent="0.25">
      <c r="A78" s="15" t="s">
        <v>1</v>
      </c>
      <c r="B78" s="15" t="s">
        <v>1</v>
      </c>
      <c r="C78" s="15" t="s">
        <v>1</v>
      </c>
      <c r="D78" s="15" t="s">
        <v>1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5" t="s">
        <v>1</v>
      </c>
      <c r="L78" s="4" t="s">
        <v>1</v>
      </c>
      <c r="M78" s="4" t="s">
        <v>1</v>
      </c>
      <c r="N78" s="4" t="s">
        <v>1</v>
      </c>
      <c r="O78" s="4" t="s">
        <v>1</v>
      </c>
      <c r="P78" s="4" t="s">
        <v>1</v>
      </c>
      <c r="Q78" s="4" t="s">
        <v>1</v>
      </c>
      <c r="R78" s="4" t="s">
        <v>1</v>
      </c>
      <c r="S78" s="4" t="s">
        <v>1</v>
      </c>
      <c r="T78" s="4" t="s">
        <v>1</v>
      </c>
      <c r="U78" s="4" t="s">
        <v>1</v>
      </c>
      <c r="V78" s="4" t="s">
        <v>1</v>
      </c>
      <c r="W78" s="4" t="s">
        <v>1</v>
      </c>
      <c r="X78" s="4" t="s">
        <v>1</v>
      </c>
      <c r="Y78" s="4" t="s">
        <v>1</v>
      </c>
      <c r="Z78" s="4" t="s">
        <v>1</v>
      </c>
      <c r="AA78" s="4" t="s">
        <v>1</v>
      </c>
      <c r="AB78" s="4" t="s">
        <v>1</v>
      </c>
      <c r="AC78" s="4" t="s">
        <v>1</v>
      </c>
      <c r="AD78" s="4" t="s">
        <v>1</v>
      </c>
      <c r="AE78" s="4" t="s">
        <v>1</v>
      </c>
      <c r="AF78" s="4" t="s">
        <v>1</v>
      </c>
      <c r="AG78" s="4" t="s">
        <v>1</v>
      </c>
      <c r="AH78" s="4" t="s">
        <v>1</v>
      </c>
      <c r="AI78" s="4" t="s">
        <v>1</v>
      </c>
      <c r="AJ78" s="4" t="s">
        <v>1</v>
      </c>
      <c r="AK78" s="4" t="s">
        <v>1</v>
      </c>
      <c r="AL78" s="4" t="s">
        <v>1</v>
      </c>
      <c r="AM78" s="4" t="s">
        <v>1</v>
      </c>
      <c r="AN78" s="4" t="s">
        <v>1</v>
      </c>
      <c r="AO78" s="4" t="s">
        <v>1</v>
      </c>
      <c r="AP78" s="4" t="s">
        <v>1</v>
      </c>
      <c r="AQ78" s="4" t="s">
        <v>1</v>
      </c>
      <c r="AR78" s="4" t="s">
        <v>1</v>
      </c>
      <c r="AS78" s="4" t="s">
        <v>1</v>
      </c>
      <c r="AT78" s="4" t="s">
        <v>1</v>
      </c>
      <c r="AU78" s="4" t="s">
        <v>1</v>
      </c>
      <c r="AV78" s="4" t="s">
        <v>1</v>
      </c>
      <c r="AW78" s="4" t="s">
        <v>1</v>
      </c>
      <c r="AX78" s="4" t="s">
        <v>1</v>
      </c>
    </row>
    <row r="79" spans="1:50" ht="30" customHeight="1" x14ac:dyDescent="0.25">
      <c r="A79" s="15" t="s">
        <v>1</v>
      </c>
      <c r="B79" s="15" t="s">
        <v>1</v>
      </c>
      <c r="C79" s="15" t="s">
        <v>1</v>
      </c>
      <c r="D79" s="15" t="s">
        <v>1</v>
      </c>
      <c r="E79" s="15" t="s">
        <v>1</v>
      </c>
      <c r="F79" s="15" t="s">
        <v>1</v>
      </c>
      <c r="G79" s="15" t="s">
        <v>1</v>
      </c>
      <c r="H79" s="15" t="s">
        <v>1</v>
      </c>
      <c r="I79" s="15" t="s">
        <v>1</v>
      </c>
      <c r="J79" s="15" t="s">
        <v>1</v>
      </c>
      <c r="K79" s="15" t="s">
        <v>1</v>
      </c>
      <c r="L79" s="4" t="s">
        <v>1</v>
      </c>
      <c r="M79" s="4" t="s">
        <v>1</v>
      </c>
      <c r="N79" s="4" t="s">
        <v>1</v>
      </c>
      <c r="O79" s="4" t="s">
        <v>1</v>
      </c>
      <c r="P79" s="4" t="s">
        <v>1</v>
      </c>
      <c r="Q79" s="4" t="s">
        <v>1</v>
      </c>
      <c r="R79" s="4" t="s">
        <v>1</v>
      </c>
      <c r="S79" s="4" t="s">
        <v>1</v>
      </c>
      <c r="T79" s="4" t="s">
        <v>1</v>
      </c>
      <c r="U79" s="4" t="s">
        <v>1</v>
      </c>
      <c r="V79" s="4" t="s">
        <v>1</v>
      </c>
      <c r="W79" s="4" t="s">
        <v>1</v>
      </c>
      <c r="X79" s="4" t="s">
        <v>1</v>
      </c>
      <c r="Y79" s="4" t="s">
        <v>1</v>
      </c>
      <c r="Z79" s="4" t="s">
        <v>1</v>
      </c>
      <c r="AA79" s="4" t="s">
        <v>1</v>
      </c>
      <c r="AB79" s="4" t="s">
        <v>1</v>
      </c>
      <c r="AC79" s="4" t="s">
        <v>1</v>
      </c>
      <c r="AD79" s="4" t="s">
        <v>1</v>
      </c>
      <c r="AE79" s="4" t="s">
        <v>1</v>
      </c>
      <c r="AF79" s="4" t="s">
        <v>1</v>
      </c>
      <c r="AG79" s="4" t="s">
        <v>1</v>
      </c>
      <c r="AH79" s="4" t="s">
        <v>1</v>
      </c>
      <c r="AI79" s="4" t="s">
        <v>1</v>
      </c>
      <c r="AJ79" s="4" t="s">
        <v>1</v>
      </c>
      <c r="AK79" s="4" t="s">
        <v>1</v>
      </c>
      <c r="AL79" s="4" t="s">
        <v>1</v>
      </c>
      <c r="AM79" s="4" t="s">
        <v>1</v>
      </c>
      <c r="AN79" s="4" t="s">
        <v>1</v>
      </c>
      <c r="AO79" s="4" t="s">
        <v>1</v>
      </c>
      <c r="AP79" s="4" t="s">
        <v>1</v>
      </c>
      <c r="AQ79" s="4" t="s">
        <v>1</v>
      </c>
      <c r="AR79" s="4" t="s">
        <v>1</v>
      </c>
      <c r="AS79" s="4" t="s">
        <v>1</v>
      </c>
      <c r="AT79" s="4" t="s">
        <v>1</v>
      </c>
      <c r="AU79" s="4" t="s">
        <v>1</v>
      </c>
      <c r="AV79" s="4" t="s">
        <v>1</v>
      </c>
      <c r="AW79" s="4" t="s">
        <v>1</v>
      </c>
      <c r="AX79" s="4" t="s">
        <v>1</v>
      </c>
    </row>
    <row r="80" spans="1:50" ht="30" customHeight="1" x14ac:dyDescent="0.25">
      <c r="A80" s="15" t="s">
        <v>1</v>
      </c>
      <c r="B80" s="15" t="s">
        <v>1</v>
      </c>
      <c r="C80" s="15" t="s">
        <v>1</v>
      </c>
      <c r="D80" s="15" t="s">
        <v>1</v>
      </c>
      <c r="E80" s="15" t="s">
        <v>1</v>
      </c>
      <c r="F80" s="15" t="s">
        <v>1</v>
      </c>
      <c r="G80" s="15" t="s">
        <v>1</v>
      </c>
      <c r="H80" s="15" t="s">
        <v>1</v>
      </c>
      <c r="I80" s="15" t="s">
        <v>1</v>
      </c>
      <c r="J80" s="15" t="s">
        <v>1</v>
      </c>
      <c r="K80" s="15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1</v>
      </c>
      <c r="Q80" s="4" t="s">
        <v>1</v>
      </c>
      <c r="R80" s="4" t="s">
        <v>1</v>
      </c>
      <c r="S80" s="4" t="s">
        <v>1</v>
      </c>
      <c r="T80" s="4" t="s">
        <v>1</v>
      </c>
      <c r="U80" s="4" t="s">
        <v>1</v>
      </c>
      <c r="V80" s="4" t="s">
        <v>1</v>
      </c>
      <c r="W80" s="4" t="s">
        <v>1</v>
      </c>
      <c r="X80" s="4" t="s">
        <v>1</v>
      </c>
      <c r="Y80" s="4" t="s">
        <v>1</v>
      </c>
      <c r="Z80" s="4" t="s">
        <v>1</v>
      </c>
      <c r="AA80" s="4" t="s">
        <v>1</v>
      </c>
      <c r="AB80" s="4" t="s">
        <v>1</v>
      </c>
      <c r="AC80" s="4" t="s">
        <v>1</v>
      </c>
      <c r="AD80" s="4" t="s">
        <v>1</v>
      </c>
      <c r="AE80" s="4" t="s">
        <v>1</v>
      </c>
      <c r="AF80" s="4" t="s">
        <v>1</v>
      </c>
      <c r="AG80" s="4" t="s">
        <v>1</v>
      </c>
      <c r="AH80" s="4" t="s">
        <v>1</v>
      </c>
      <c r="AI80" s="4" t="s">
        <v>1</v>
      </c>
      <c r="AJ80" s="4" t="s">
        <v>1</v>
      </c>
      <c r="AK80" s="4" t="s">
        <v>1</v>
      </c>
      <c r="AL80" s="4" t="s">
        <v>1</v>
      </c>
      <c r="AM80" s="4" t="s">
        <v>1</v>
      </c>
      <c r="AN80" s="4" t="s">
        <v>1</v>
      </c>
      <c r="AO80" s="4" t="s">
        <v>1</v>
      </c>
      <c r="AP80" s="4" t="s">
        <v>1</v>
      </c>
      <c r="AQ80" s="4" t="s">
        <v>1</v>
      </c>
      <c r="AR80" s="4" t="s">
        <v>1</v>
      </c>
      <c r="AS80" s="4" t="s">
        <v>1</v>
      </c>
      <c r="AT80" s="4" t="s">
        <v>1</v>
      </c>
      <c r="AU80" s="4" t="s">
        <v>1</v>
      </c>
      <c r="AV80" s="4" t="s">
        <v>1</v>
      </c>
      <c r="AW80" s="4" t="s">
        <v>1</v>
      </c>
      <c r="AX80" s="4" t="s">
        <v>1</v>
      </c>
    </row>
    <row r="81" spans="1:50" ht="30" customHeight="1" x14ac:dyDescent="0.25">
      <c r="A81" s="15" t="s">
        <v>1</v>
      </c>
      <c r="B81" s="15" t="s">
        <v>1</v>
      </c>
      <c r="C81" s="15" t="s">
        <v>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4" t="s">
        <v>1</v>
      </c>
      <c r="M81" s="4" t="s">
        <v>1</v>
      </c>
      <c r="N81" s="4" t="s">
        <v>1</v>
      </c>
      <c r="O81" s="4" t="s">
        <v>1</v>
      </c>
      <c r="P81" s="4" t="s">
        <v>1</v>
      </c>
      <c r="Q81" s="4" t="s">
        <v>1</v>
      </c>
      <c r="R81" s="4" t="s">
        <v>1</v>
      </c>
      <c r="S81" s="4" t="s">
        <v>1</v>
      </c>
      <c r="T81" s="4" t="s">
        <v>1</v>
      </c>
      <c r="U81" s="4" t="s">
        <v>1</v>
      </c>
      <c r="V81" s="4" t="s">
        <v>1</v>
      </c>
      <c r="W81" s="4" t="s">
        <v>1</v>
      </c>
      <c r="X81" s="4" t="s">
        <v>1</v>
      </c>
      <c r="Y81" s="4" t="s">
        <v>1</v>
      </c>
      <c r="Z81" s="4" t="s">
        <v>1</v>
      </c>
      <c r="AA81" s="4" t="s">
        <v>1</v>
      </c>
      <c r="AB81" s="4" t="s">
        <v>1</v>
      </c>
      <c r="AC81" s="4" t="s">
        <v>1</v>
      </c>
      <c r="AD81" s="4" t="s">
        <v>1</v>
      </c>
      <c r="AE81" s="4" t="s">
        <v>1</v>
      </c>
      <c r="AF81" s="4" t="s">
        <v>1</v>
      </c>
      <c r="AG81" s="4" t="s">
        <v>1</v>
      </c>
      <c r="AH81" s="4" t="s">
        <v>1</v>
      </c>
      <c r="AI81" s="4" t="s">
        <v>1</v>
      </c>
      <c r="AJ81" s="4" t="s">
        <v>1</v>
      </c>
      <c r="AK81" s="4" t="s">
        <v>1</v>
      </c>
      <c r="AL81" s="4" t="s">
        <v>1</v>
      </c>
      <c r="AM81" s="4" t="s">
        <v>1</v>
      </c>
      <c r="AN81" s="4" t="s">
        <v>1</v>
      </c>
      <c r="AO81" s="4" t="s">
        <v>1</v>
      </c>
      <c r="AP81" s="4" t="s">
        <v>1</v>
      </c>
      <c r="AQ81" s="4" t="s">
        <v>1</v>
      </c>
      <c r="AR81" s="4" t="s">
        <v>1</v>
      </c>
      <c r="AS81" s="4" t="s">
        <v>1</v>
      </c>
      <c r="AT81" s="4" t="s">
        <v>1</v>
      </c>
      <c r="AU81" s="4" t="s">
        <v>1</v>
      </c>
      <c r="AV81" s="4" t="s">
        <v>1</v>
      </c>
      <c r="AW81" s="4" t="s">
        <v>1</v>
      </c>
      <c r="AX81" s="4" t="s">
        <v>1</v>
      </c>
    </row>
    <row r="82" spans="1:50" ht="30" customHeight="1" x14ac:dyDescent="0.25">
      <c r="A82" s="15" t="s">
        <v>1</v>
      </c>
      <c r="B82" s="15" t="s">
        <v>1</v>
      </c>
      <c r="C82" s="15" t="s">
        <v>1</v>
      </c>
      <c r="D82" s="15" t="s">
        <v>1</v>
      </c>
      <c r="E82" s="15" t="s">
        <v>1</v>
      </c>
      <c r="F82" s="15" t="s">
        <v>1</v>
      </c>
      <c r="G82" s="15" t="s">
        <v>1</v>
      </c>
      <c r="H82" s="15" t="s">
        <v>1</v>
      </c>
      <c r="I82" s="15" t="s">
        <v>1</v>
      </c>
      <c r="J82" s="15" t="s">
        <v>1</v>
      </c>
      <c r="K82" s="15" t="s">
        <v>1</v>
      </c>
      <c r="L82" s="4" t="s">
        <v>1</v>
      </c>
      <c r="M82" s="4" t="s">
        <v>1</v>
      </c>
      <c r="N82" s="4" t="s">
        <v>1</v>
      </c>
      <c r="O82" s="4" t="s">
        <v>1</v>
      </c>
      <c r="P82" s="4" t="s">
        <v>1</v>
      </c>
      <c r="Q82" s="4" t="s">
        <v>1</v>
      </c>
      <c r="R82" s="4" t="s">
        <v>1</v>
      </c>
      <c r="S82" s="4" t="s">
        <v>1</v>
      </c>
      <c r="T82" s="4" t="s">
        <v>1</v>
      </c>
      <c r="U82" s="4" t="s">
        <v>1</v>
      </c>
      <c r="V82" s="4" t="s">
        <v>1</v>
      </c>
      <c r="W82" s="4" t="s">
        <v>1</v>
      </c>
      <c r="X82" s="4" t="s">
        <v>1</v>
      </c>
      <c r="Y82" s="4" t="s">
        <v>1</v>
      </c>
      <c r="Z82" s="4" t="s">
        <v>1</v>
      </c>
      <c r="AA82" s="4" t="s">
        <v>1</v>
      </c>
      <c r="AB82" s="4" t="s">
        <v>1</v>
      </c>
      <c r="AC82" s="4" t="s">
        <v>1</v>
      </c>
      <c r="AD82" s="4" t="s">
        <v>1</v>
      </c>
      <c r="AE82" s="4" t="s">
        <v>1</v>
      </c>
      <c r="AF82" s="4" t="s">
        <v>1</v>
      </c>
      <c r="AG82" s="4" t="s">
        <v>1</v>
      </c>
      <c r="AH82" s="4" t="s">
        <v>1</v>
      </c>
      <c r="AI82" s="4" t="s">
        <v>1</v>
      </c>
      <c r="AJ82" s="4" t="s">
        <v>1</v>
      </c>
      <c r="AK82" s="4" t="s">
        <v>1</v>
      </c>
      <c r="AL82" s="4" t="s">
        <v>1</v>
      </c>
      <c r="AM82" s="4" t="s">
        <v>1</v>
      </c>
      <c r="AN82" s="4" t="s">
        <v>1</v>
      </c>
      <c r="AO82" s="4" t="s">
        <v>1</v>
      </c>
      <c r="AP82" s="4" t="s">
        <v>1</v>
      </c>
      <c r="AQ82" s="4" t="s">
        <v>1</v>
      </c>
      <c r="AR82" s="4" t="s">
        <v>1</v>
      </c>
      <c r="AS82" s="4" t="s">
        <v>1</v>
      </c>
      <c r="AT82" s="4" t="s">
        <v>1</v>
      </c>
      <c r="AU82" s="4" t="s">
        <v>1</v>
      </c>
      <c r="AV82" s="4" t="s">
        <v>1</v>
      </c>
      <c r="AW82" s="4" t="s">
        <v>1</v>
      </c>
      <c r="AX82" s="4" t="s">
        <v>1</v>
      </c>
    </row>
    <row r="86" spans="1:50" x14ac:dyDescent="0.25">
      <c r="C86" s="67"/>
    </row>
    <row r="90" spans="1:50" x14ac:dyDescent="0.25">
      <c r="E90" s="68"/>
      <c r="F90" s="43"/>
    </row>
    <row r="149" spans="4:4" x14ac:dyDescent="0.25">
      <c r="D149" s="43"/>
    </row>
  </sheetData>
  <mergeCells count="1">
    <mergeCell ref="B3:K3"/>
  </mergeCells>
  <pageMargins left="0.39370078740157483" right="0.39370078740157483" top="0.78740157480314965" bottom="0.23622047244094491" header="0.51181102362204722" footer="0.1574803149606299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general">
    <tabColor indexed="47"/>
  </sheetPr>
  <dimension ref="A1:XEW373"/>
  <sheetViews>
    <sheetView zoomScale="90" zoomScaleNormal="90" zoomScaleSheetLayoutView="100" workbookViewId="0">
      <pane xSplit="2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L27" sqref="A1:L27"/>
    </sheetView>
  </sheetViews>
  <sheetFormatPr defaultColWidth="9.109375" defaultRowHeight="13.2" x14ac:dyDescent="0.25"/>
  <cols>
    <col min="1" max="1" width="23.6640625" style="3" hidden="1" customWidth="1"/>
    <col min="2" max="2" width="57.6640625" style="3" customWidth="1"/>
    <col min="3" max="12" width="13.6640625" style="3" customWidth="1"/>
    <col min="13" max="15" width="9.109375" style="3" hidden="1" customWidth="1"/>
    <col min="16" max="16" width="12.33203125" style="3" hidden="1" customWidth="1"/>
    <col min="17" max="26" width="12.5546875" style="3" hidden="1" customWidth="1"/>
    <col min="27" max="27" width="9.109375" style="3" hidden="1" customWidth="1"/>
    <col min="28" max="37" width="11.6640625" style="3" hidden="1" customWidth="1"/>
    <col min="38" max="38" width="9.109375" style="3" hidden="1" customWidth="1"/>
    <col min="39" max="39" width="11.5546875" style="3" hidden="1" customWidth="1"/>
    <col min="40" max="48" width="11.44140625" style="3" hidden="1" customWidth="1"/>
    <col min="49" max="50" width="9.109375" style="3" hidden="1" customWidth="1"/>
    <col min="51" max="71" width="11.6640625" style="3" hidden="1" customWidth="1"/>
    <col min="72" max="76" width="9.109375" style="3" hidden="1" customWidth="1"/>
    <col min="77" max="97" width="11.33203125" style="3" hidden="1" customWidth="1"/>
    <col min="98" max="102" width="9.109375" style="3" hidden="1" customWidth="1"/>
    <col min="103" max="123" width="11.33203125" style="3" hidden="1" customWidth="1"/>
    <col min="124" max="125" width="9.109375" style="3" hidden="1" customWidth="1"/>
    <col min="126" max="128" width="20.6640625" style="3" customWidth="1"/>
    <col min="129" max="142" width="9.109375" style="3" customWidth="1"/>
    <col min="143" max="153" width="9.109375" style="3"/>
    <col min="154" max="154" width="10.33203125" style="3" bestFit="1" customWidth="1"/>
    <col min="155" max="16384" width="9.109375" style="3"/>
  </cols>
  <sheetData>
    <row r="1" spans="1:128" ht="15" customHeight="1" x14ac:dyDescent="0.25">
      <c r="A1" s="1" t="s">
        <v>0</v>
      </c>
      <c r="B1" s="2" t="s">
        <v>122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4" t="s">
        <v>1</v>
      </c>
      <c r="DW1" s="4" t="s">
        <v>1</v>
      </c>
      <c r="DX1" s="4" t="s">
        <v>1</v>
      </c>
    </row>
    <row r="2" spans="1:128" ht="15" customHeight="1" x14ac:dyDescent="0.25">
      <c r="B2" s="2" t="s">
        <v>123</v>
      </c>
      <c r="L2" s="5"/>
      <c r="DU2" s="1" t="s">
        <v>2</v>
      </c>
      <c r="DV2" s="4" t="s">
        <v>1</v>
      </c>
      <c r="DW2" s="4" t="s">
        <v>1</v>
      </c>
      <c r="DX2" s="4" t="s">
        <v>1</v>
      </c>
    </row>
    <row r="3" spans="1:128" ht="15" customHeight="1" x14ac:dyDescent="0.25">
      <c r="B3" s="6" t="s">
        <v>125</v>
      </c>
      <c r="C3" s="69" t="s">
        <v>3</v>
      </c>
      <c r="D3" s="69"/>
      <c r="E3" s="69"/>
      <c r="F3" s="69"/>
      <c r="G3" s="69"/>
      <c r="H3" s="69"/>
      <c r="I3" s="69"/>
      <c r="J3" s="69"/>
      <c r="K3" s="69"/>
      <c r="L3" s="69"/>
      <c r="AB3" s="8" t="s">
        <v>4</v>
      </c>
      <c r="DU3" s="1" t="s">
        <v>2</v>
      </c>
      <c r="DV3" s="4" t="s">
        <v>1</v>
      </c>
      <c r="DW3" s="4" t="s">
        <v>1</v>
      </c>
      <c r="DX3" s="4" t="s">
        <v>1</v>
      </c>
    </row>
    <row r="4" spans="1:128" ht="15" customHeight="1" x14ac:dyDescent="0.25">
      <c r="B4" s="2" t="s">
        <v>124</v>
      </c>
      <c r="C4" s="9" t="s">
        <v>110</v>
      </c>
      <c r="D4" s="9" t="s">
        <v>111</v>
      </c>
      <c r="E4" s="9" t="s">
        <v>112</v>
      </c>
      <c r="F4" s="9" t="s">
        <v>113</v>
      </c>
      <c r="G4" s="9" t="s">
        <v>114</v>
      </c>
      <c r="H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P4" s="3" t="e">
        <f>#REF!</f>
        <v>#REF!</v>
      </c>
      <c r="Q4" s="3" t="str">
        <f t="shared" ref="Q4:Z4" si="0">C4</f>
        <v>2014/15</v>
      </c>
      <c r="R4" s="3" t="str">
        <f t="shared" si="0"/>
        <v>2015/16</v>
      </c>
      <c r="S4" s="3" t="str">
        <f t="shared" si="0"/>
        <v>2016/17</v>
      </c>
      <c r="T4" s="3" t="str">
        <f t="shared" si="0"/>
        <v>2017/18</v>
      </c>
      <c r="U4" s="3" t="str">
        <f t="shared" si="0"/>
        <v>2018/19</v>
      </c>
      <c r="V4" s="3" t="str">
        <f t="shared" si="0"/>
        <v>2019/20</v>
      </c>
      <c r="W4" s="3" t="str">
        <f t="shared" si="0"/>
        <v>2020/21</v>
      </c>
      <c r="X4" s="3" t="str">
        <f t="shared" si="0"/>
        <v>2021/22</v>
      </c>
      <c r="Y4" s="3" t="str">
        <f t="shared" si="0"/>
        <v>2022/23</v>
      </c>
      <c r="Z4" s="3" t="str">
        <f t="shared" si="0"/>
        <v>2023/24</v>
      </c>
      <c r="AB4" s="9" t="str">
        <f>LEFT(L4,4)+1&amp;"/"&amp;RIGHT(LEFT(L4,4)+2,2)</f>
        <v>2024/25</v>
      </c>
      <c r="AC4" s="9" t="str">
        <f t="shared" ref="AC4:AK4" si="1">LEFT(AB4,4)+1&amp;"/"&amp;RIGHT(LEFT(AB4,4)+2,2)</f>
        <v>2025/26</v>
      </c>
      <c r="AD4" s="9" t="str">
        <f t="shared" si="1"/>
        <v>2026/27</v>
      </c>
      <c r="AE4" s="9" t="str">
        <f t="shared" si="1"/>
        <v>2027/28</v>
      </c>
      <c r="AF4" s="9" t="str">
        <f t="shared" si="1"/>
        <v>2028/29</v>
      </c>
      <c r="AG4" s="9" t="str">
        <f t="shared" si="1"/>
        <v>2029/30</v>
      </c>
      <c r="AH4" s="9" t="str">
        <f t="shared" si="1"/>
        <v>2030/31</v>
      </c>
      <c r="AI4" s="9" t="str">
        <f t="shared" si="1"/>
        <v>2031/32</v>
      </c>
      <c r="AJ4" s="9" t="str">
        <f t="shared" si="1"/>
        <v>2032/33</v>
      </c>
      <c r="AK4" s="9" t="str">
        <f t="shared" si="1"/>
        <v>2033/34</v>
      </c>
      <c r="AY4" s="8" t="s">
        <v>5</v>
      </c>
      <c r="BY4" s="8" t="s">
        <v>6</v>
      </c>
      <c r="CY4" s="8" t="s">
        <v>7</v>
      </c>
      <c r="DU4" s="1" t="s">
        <v>2</v>
      </c>
      <c r="DV4" s="4" t="s">
        <v>1</v>
      </c>
      <c r="DW4" s="4" t="s">
        <v>1</v>
      </c>
      <c r="DX4" s="4" t="s">
        <v>1</v>
      </c>
    </row>
    <row r="5" spans="1:128" ht="15" customHeight="1" thickBot="1" x14ac:dyDescent="0.3">
      <c r="B5" s="10"/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L5" s="11" t="s">
        <v>120</v>
      </c>
      <c r="AY5" s="7" t="e">
        <f>#REF!</f>
        <v>#REF!</v>
      </c>
      <c r="AZ5" s="7" t="str">
        <f t="shared" ref="AZ5:BI5" si="2">C4</f>
        <v>2014/15</v>
      </c>
      <c r="BA5" s="7" t="str">
        <f t="shared" si="2"/>
        <v>2015/16</v>
      </c>
      <c r="BB5" s="7" t="str">
        <f t="shared" si="2"/>
        <v>2016/17</v>
      </c>
      <c r="BC5" s="7" t="str">
        <f t="shared" si="2"/>
        <v>2017/18</v>
      </c>
      <c r="BD5" s="7" t="str">
        <f t="shared" si="2"/>
        <v>2018/19</v>
      </c>
      <c r="BE5" s="7" t="str">
        <f t="shared" si="2"/>
        <v>2019/20</v>
      </c>
      <c r="BF5" s="7" t="str">
        <f t="shared" si="2"/>
        <v>2020/21</v>
      </c>
      <c r="BG5" s="7" t="str">
        <f t="shared" si="2"/>
        <v>2021/22</v>
      </c>
      <c r="BH5" s="7" t="str">
        <f t="shared" si="2"/>
        <v>2022/23</v>
      </c>
      <c r="BI5" s="7" t="str">
        <f t="shared" si="2"/>
        <v>2023/24</v>
      </c>
      <c r="BJ5" s="7" t="str">
        <f>AB4</f>
        <v>2024/25</v>
      </c>
      <c r="BK5" s="7" t="str">
        <f t="shared" ref="BK5:BS5" si="3">AC4</f>
        <v>2025/26</v>
      </c>
      <c r="BL5" s="7" t="str">
        <f t="shared" si="3"/>
        <v>2026/27</v>
      </c>
      <c r="BM5" s="7" t="str">
        <f t="shared" si="3"/>
        <v>2027/28</v>
      </c>
      <c r="BN5" s="7" t="str">
        <f t="shared" si="3"/>
        <v>2028/29</v>
      </c>
      <c r="BO5" s="7" t="str">
        <f t="shared" si="3"/>
        <v>2029/30</v>
      </c>
      <c r="BP5" s="7" t="str">
        <f t="shared" si="3"/>
        <v>2030/31</v>
      </c>
      <c r="BQ5" s="7" t="str">
        <f t="shared" si="3"/>
        <v>2031/32</v>
      </c>
      <c r="BR5" s="7" t="str">
        <f t="shared" si="3"/>
        <v>2032/33</v>
      </c>
      <c r="BS5" s="7" t="str">
        <f t="shared" si="3"/>
        <v>2033/34</v>
      </c>
      <c r="BY5" s="7" t="e">
        <f>AY5</f>
        <v>#REF!</v>
      </c>
      <c r="BZ5" s="7" t="str">
        <f t="shared" ref="BZ5:CS5" si="4">AZ5</f>
        <v>2014/15</v>
      </c>
      <c r="CA5" s="7" t="str">
        <f t="shared" si="4"/>
        <v>2015/16</v>
      </c>
      <c r="CB5" s="7" t="str">
        <f t="shared" si="4"/>
        <v>2016/17</v>
      </c>
      <c r="CC5" s="7" t="str">
        <f t="shared" si="4"/>
        <v>2017/18</v>
      </c>
      <c r="CD5" s="7" t="str">
        <f t="shared" si="4"/>
        <v>2018/19</v>
      </c>
      <c r="CE5" s="7" t="str">
        <f t="shared" si="4"/>
        <v>2019/20</v>
      </c>
      <c r="CF5" s="7" t="str">
        <f t="shared" si="4"/>
        <v>2020/21</v>
      </c>
      <c r="CG5" s="7" t="str">
        <f t="shared" si="4"/>
        <v>2021/22</v>
      </c>
      <c r="CH5" s="7" t="str">
        <f t="shared" si="4"/>
        <v>2022/23</v>
      </c>
      <c r="CI5" s="7" t="str">
        <f t="shared" si="4"/>
        <v>2023/24</v>
      </c>
      <c r="CJ5" s="7" t="str">
        <f t="shared" si="4"/>
        <v>2024/25</v>
      </c>
      <c r="CK5" s="7" t="str">
        <f t="shared" si="4"/>
        <v>2025/26</v>
      </c>
      <c r="CL5" s="7" t="str">
        <f t="shared" si="4"/>
        <v>2026/27</v>
      </c>
      <c r="CM5" s="7" t="str">
        <f t="shared" si="4"/>
        <v>2027/28</v>
      </c>
      <c r="CN5" s="7" t="str">
        <f t="shared" si="4"/>
        <v>2028/29</v>
      </c>
      <c r="CO5" s="7" t="str">
        <f t="shared" si="4"/>
        <v>2029/30</v>
      </c>
      <c r="CP5" s="7" t="str">
        <f t="shared" si="4"/>
        <v>2030/31</v>
      </c>
      <c r="CQ5" s="7" t="str">
        <f t="shared" si="4"/>
        <v>2031/32</v>
      </c>
      <c r="CR5" s="7" t="str">
        <f t="shared" si="4"/>
        <v>2032/33</v>
      </c>
      <c r="CS5" s="7" t="str">
        <f t="shared" si="4"/>
        <v>2033/34</v>
      </c>
      <c r="CY5" s="7" t="e">
        <f>BY5</f>
        <v>#REF!</v>
      </c>
      <c r="CZ5" s="7" t="str">
        <f t="shared" ref="CZ5:DS5" si="5">BZ5</f>
        <v>2014/15</v>
      </c>
      <c r="DA5" s="7" t="str">
        <f t="shared" si="5"/>
        <v>2015/16</v>
      </c>
      <c r="DB5" s="7" t="str">
        <f t="shared" si="5"/>
        <v>2016/17</v>
      </c>
      <c r="DC5" s="7" t="str">
        <f t="shared" si="5"/>
        <v>2017/18</v>
      </c>
      <c r="DD5" s="7" t="str">
        <f t="shared" si="5"/>
        <v>2018/19</v>
      </c>
      <c r="DE5" s="7" t="str">
        <f t="shared" si="5"/>
        <v>2019/20</v>
      </c>
      <c r="DF5" s="7" t="str">
        <f t="shared" si="5"/>
        <v>2020/21</v>
      </c>
      <c r="DG5" s="7" t="str">
        <f t="shared" si="5"/>
        <v>2021/22</v>
      </c>
      <c r="DH5" s="7" t="str">
        <f t="shared" si="5"/>
        <v>2022/23</v>
      </c>
      <c r="DI5" s="7" t="str">
        <f t="shared" si="5"/>
        <v>2023/24</v>
      </c>
      <c r="DJ5" s="7" t="str">
        <f t="shared" si="5"/>
        <v>2024/25</v>
      </c>
      <c r="DK5" s="7" t="str">
        <f t="shared" si="5"/>
        <v>2025/26</v>
      </c>
      <c r="DL5" s="7" t="str">
        <f t="shared" si="5"/>
        <v>2026/27</v>
      </c>
      <c r="DM5" s="7" t="str">
        <f t="shared" si="5"/>
        <v>2027/28</v>
      </c>
      <c r="DN5" s="7" t="str">
        <f t="shared" si="5"/>
        <v>2028/29</v>
      </c>
      <c r="DO5" s="7" t="str">
        <f t="shared" si="5"/>
        <v>2029/30</v>
      </c>
      <c r="DP5" s="7" t="str">
        <f t="shared" si="5"/>
        <v>2030/31</v>
      </c>
      <c r="DQ5" s="7" t="str">
        <f t="shared" si="5"/>
        <v>2031/32</v>
      </c>
      <c r="DR5" s="7" t="str">
        <f t="shared" si="5"/>
        <v>2032/33</v>
      </c>
      <c r="DS5" s="7" t="str">
        <f t="shared" si="5"/>
        <v>2033/34</v>
      </c>
      <c r="DU5" s="1" t="s">
        <v>2</v>
      </c>
      <c r="DV5" s="4" t="s">
        <v>1</v>
      </c>
      <c r="DW5" s="4" t="s">
        <v>1</v>
      </c>
      <c r="DX5" s="4" t="s">
        <v>1</v>
      </c>
    </row>
    <row r="6" spans="1:128" s="12" customFormat="1" ht="13.8" x14ac:dyDescent="0.25">
      <c r="B6" s="13" t="s">
        <v>8</v>
      </c>
      <c r="DU6" s="14" t="s">
        <v>2</v>
      </c>
      <c r="DV6" s="15" t="s">
        <v>1</v>
      </c>
      <c r="DW6" s="15" t="s">
        <v>1</v>
      </c>
      <c r="DX6" s="15" t="s">
        <v>1</v>
      </c>
    </row>
    <row r="7" spans="1:128" s="12" customFormat="1" x14ac:dyDescent="0.25">
      <c r="A7" s="16" t="s">
        <v>9</v>
      </c>
      <c r="B7" s="17" t="s">
        <v>10</v>
      </c>
      <c r="DU7" s="14" t="s">
        <v>2</v>
      </c>
      <c r="DV7" s="15" t="s">
        <v>1</v>
      </c>
      <c r="DW7" s="15" t="s">
        <v>1</v>
      </c>
      <c r="DX7" s="15" t="s">
        <v>1</v>
      </c>
    </row>
    <row r="8" spans="1:128" s="12" customFormat="1" x14ac:dyDescent="0.25">
      <c r="A8" s="12" t="str">
        <f>B8</f>
        <v>Rates &amp; Annual Charges</v>
      </c>
      <c r="B8" s="12" t="s">
        <v>11</v>
      </c>
      <c r="C8" s="12">
        <v>29448789.120000001</v>
      </c>
      <c r="D8" s="12">
        <v>32402941.91</v>
      </c>
      <c r="E8" s="12">
        <v>35686633.140000001</v>
      </c>
      <c r="F8" s="12">
        <v>39338198.120000012</v>
      </c>
      <c r="G8" s="12">
        <v>43400498.930000007</v>
      </c>
      <c r="H8" s="12">
        <v>45171867.100000009</v>
      </c>
      <c r="I8" s="12">
        <v>47015538.339999996</v>
      </c>
      <c r="J8" s="12">
        <v>48934464.060000002</v>
      </c>
      <c r="K8" s="12">
        <v>50931716.25</v>
      </c>
      <c r="L8" s="12">
        <v>53010492.309999995</v>
      </c>
      <c r="N8" s="18" t="s">
        <v>12</v>
      </c>
      <c r="P8" s="12" t="e">
        <f>IF($N8="yes",#REF!-AY8,0)</f>
        <v>#REF!</v>
      </c>
      <c r="Q8" s="12">
        <f t="shared" ref="Q8:Z13" si="6">IF($N8="yes",C8-AZ8,0)</f>
        <v>29448789.120000001</v>
      </c>
      <c r="R8" s="12">
        <f t="shared" si="6"/>
        <v>32402941.91</v>
      </c>
      <c r="S8" s="12">
        <f t="shared" si="6"/>
        <v>35686633.140000001</v>
      </c>
      <c r="T8" s="12">
        <f t="shared" si="6"/>
        <v>39338198.120000012</v>
      </c>
      <c r="U8" s="12">
        <f t="shared" si="6"/>
        <v>43400498.930000007</v>
      </c>
      <c r="V8" s="12">
        <f t="shared" si="6"/>
        <v>45171867.100000009</v>
      </c>
      <c r="W8" s="12">
        <f t="shared" si="6"/>
        <v>47015538.339999996</v>
      </c>
      <c r="X8" s="12">
        <f t="shared" si="6"/>
        <v>48934464.060000002</v>
      </c>
      <c r="Y8" s="12">
        <f t="shared" si="6"/>
        <v>50931716.25</v>
      </c>
      <c r="Z8" s="12">
        <f t="shared" si="6"/>
        <v>53010492.309999995</v>
      </c>
      <c r="AB8" s="19"/>
      <c r="AC8" s="20"/>
      <c r="AD8" s="20"/>
      <c r="AE8" s="20"/>
      <c r="AF8" s="20"/>
      <c r="AG8" s="20"/>
      <c r="AH8" s="20"/>
      <c r="AI8" s="20"/>
      <c r="AJ8" s="20"/>
      <c r="AK8" s="21"/>
      <c r="AL8" s="22"/>
      <c r="AY8" s="12">
        <f>SUMIF('[3]Budget Summary 1'!$C:$C,$A8,'[3]Budget Summary 1'!BC:BC)</f>
        <v>0</v>
      </c>
      <c r="AZ8" s="12">
        <f>SUMIF('[3]Budget Summary 1'!$C:$C,$A8,'[3]Budget Summary 1'!BD:BD)</f>
        <v>0</v>
      </c>
      <c r="BA8" s="12">
        <f>SUMIF('[3]Budget Summary 1'!$C:$C,$A8,'[3]Budget Summary 1'!BE:BE)</f>
        <v>0</v>
      </c>
      <c r="BB8" s="12">
        <f>SUMIF('[3]Budget Summary 1'!$C:$C,$A8,'[3]Budget Summary 1'!BF:BF)</f>
        <v>0</v>
      </c>
      <c r="BC8" s="12">
        <f>SUMIF('[3]Budget Summary 1'!$C:$C,$A8,'[3]Budget Summary 1'!BG:BG)</f>
        <v>0</v>
      </c>
      <c r="BD8" s="12">
        <f>SUMIF('[3]Budget Summary 1'!$C:$C,$A8,'[3]Budget Summary 1'!BH:BH)</f>
        <v>0</v>
      </c>
      <c r="BE8" s="12">
        <f>SUMIF('[3]Budget Summary 1'!$C:$C,$A8,'[3]Budget Summary 1'!BI:BI)</f>
        <v>0</v>
      </c>
      <c r="BF8" s="12">
        <f>SUMIF('[3]Budget Summary 1'!$C:$C,$A8,'[3]Budget Summary 1'!BJ:BJ)</f>
        <v>0</v>
      </c>
      <c r="BG8" s="12">
        <f>SUMIF('[3]Budget Summary 1'!$C:$C,$A8,'[3]Budget Summary 1'!BK:BK)</f>
        <v>0</v>
      </c>
      <c r="BH8" s="12">
        <f>SUMIF('[3]Budget Summary 1'!$C:$C,$A8,'[3]Budget Summary 1'!BL:BL)</f>
        <v>0</v>
      </c>
      <c r="BI8" s="12">
        <f>SUMIF('[3]Budget Summary 1'!$C:$C,$A8,'[3]Budget Summary 1'!BM:BM)</f>
        <v>0</v>
      </c>
      <c r="BT8" s="16"/>
      <c r="BY8" s="12" t="e">
        <f>#REF!-AY8</f>
        <v>#REF!</v>
      </c>
      <c r="BZ8" s="12">
        <f t="shared" ref="BZ8:CI13" si="7">C8-AZ8</f>
        <v>29448789.120000001</v>
      </c>
      <c r="CA8" s="12">
        <f t="shared" si="7"/>
        <v>32402941.91</v>
      </c>
      <c r="CB8" s="12">
        <f t="shared" si="7"/>
        <v>35686633.140000001</v>
      </c>
      <c r="CC8" s="12">
        <f t="shared" si="7"/>
        <v>39338198.120000012</v>
      </c>
      <c r="CD8" s="12">
        <f t="shared" si="7"/>
        <v>43400498.930000007</v>
      </c>
      <c r="CE8" s="12">
        <f t="shared" si="7"/>
        <v>45171867.100000009</v>
      </c>
      <c r="CF8" s="12">
        <f t="shared" si="7"/>
        <v>47015538.339999996</v>
      </c>
      <c r="CG8" s="12">
        <f t="shared" si="7"/>
        <v>48934464.060000002</v>
      </c>
      <c r="CH8" s="12">
        <f t="shared" si="7"/>
        <v>50931716.25</v>
      </c>
      <c r="CI8" s="12">
        <f t="shared" si="7"/>
        <v>53010492.309999995</v>
      </c>
      <c r="CY8" s="12" t="e">
        <f>IF($N8="yes",BY8,0)</f>
        <v>#REF!</v>
      </c>
      <c r="CZ8" s="12">
        <f t="shared" ref="CZ8:DI13" si="8">IF($N8="yes",BZ8,0)</f>
        <v>29448789.120000001</v>
      </c>
      <c r="DA8" s="12">
        <f t="shared" si="8"/>
        <v>32402941.91</v>
      </c>
      <c r="DB8" s="12">
        <f t="shared" si="8"/>
        <v>35686633.140000001</v>
      </c>
      <c r="DC8" s="12">
        <f t="shared" si="8"/>
        <v>39338198.120000012</v>
      </c>
      <c r="DD8" s="12">
        <f t="shared" si="8"/>
        <v>43400498.930000007</v>
      </c>
      <c r="DE8" s="12">
        <f t="shared" si="8"/>
        <v>45171867.100000009</v>
      </c>
      <c r="DF8" s="12">
        <f t="shared" si="8"/>
        <v>47015538.339999996</v>
      </c>
      <c r="DG8" s="12">
        <f t="shared" si="8"/>
        <v>48934464.060000002</v>
      </c>
      <c r="DH8" s="12">
        <f t="shared" si="8"/>
        <v>50931716.25</v>
      </c>
      <c r="DI8" s="12">
        <f t="shared" si="8"/>
        <v>53010492.309999995</v>
      </c>
      <c r="DU8" s="14" t="s">
        <v>2</v>
      </c>
      <c r="DV8" s="15" t="s">
        <v>1</v>
      </c>
      <c r="DW8" s="15" t="s">
        <v>1</v>
      </c>
      <c r="DX8" s="15" t="s">
        <v>1</v>
      </c>
    </row>
    <row r="9" spans="1:128" s="12" customFormat="1" ht="13.8" thickBot="1" x14ac:dyDescent="0.3">
      <c r="A9" s="12" t="str">
        <f>B9</f>
        <v>User Charges &amp; Fees</v>
      </c>
      <c r="B9" s="12" t="s">
        <v>13</v>
      </c>
      <c r="C9" s="12">
        <v>3997626.4000000004</v>
      </c>
      <c r="D9" s="12">
        <v>4116902.67</v>
      </c>
      <c r="E9" s="12">
        <v>4168755.959999999</v>
      </c>
      <c r="F9" s="12">
        <v>4333967.32</v>
      </c>
      <c r="G9" s="12">
        <v>4466830.97</v>
      </c>
      <c r="H9" s="12">
        <v>4576654.51</v>
      </c>
      <c r="I9" s="12">
        <v>4958759.9800000004</v>
      </c>
      <c r="J9" s="12">
        <v>4910484.2700000005</v>
      </c>
      <c r="K9" s="12">
        <v>5140179.9199999981</v>
      </c>
      <c r="L9" s="12">
        <v>5275215.6899999995</v>
      </c>
      <c r="N9" s="18" t="s">
        <v>12</v>
      </c>
      <c r="P9" s="12" t="e">
        <f>IF($N9="yes",#REF!-AY9,0)</f>
        <v>#REF!</v>
      </c>
      <c r="Q9" s="12">
        <f t="shared" si="6"/>
        <v>3997626.4000000004</v>
      </c>
      <c r="R9" s="12">
        <f t="shared" si="6"/>
        <v>4116902.67</v>
      </c>
      <c r="S9" s="12">
        <f t="shared" si="6"/>
        <v>4168755.959999999</v>
      </c>
      <c r="T9" s="12">
        <f t="shared" si="6"/>
        <v>4333967.32</v>
      </c>
      <c r="U9" s="12">
        <f t="shared" si="6"/>
        <v>4466830.97</v>
      </c>
      <c r="V9" s="12">
        <f t="shared" si="6"/>
        <v>4576654.51</v>
      </c>
      <c r="W9" s="12">
        <f t="shared" si="6"/>
        <v>4958759.9800000004</v>
      </c>
      <c r="X9" s="12">
        <f t="shared" si="6"/>
        <v>4910484.2700000005</v>
      </c>
      <c r="Y9" s="12">
        <f t="shared" si="6"/>
        <v>5140179.9199999981</v>
      </c>
      <c r="Z9" s="12">
        <f t="shared" si="6"/>
        <v>5275215.6899999995</v>
      </c>
      <c r="AB9" s="23"/>
      <c r="AC9" s="24"/>
      <c r="AD9" s="24"/>
      <c r="AE9" s="24"/>
      <c r="AF9" s="24"/>
      <c r="AG9" s="24"/>
      <c r="AH9" s="24"/>
      <c r="AI9" s="24"/>
      <c r="AJ9" s="24"/>
      <c r="AK9" s="25"/>
      <c r="AL9" s="22"/>
      <c r="AY9" s="12">
        <f>SUMIF('[3]Budget Summary 1'!$C:$C,$A9,'[3]Budget Summary 1'!BC:BC)</f>
        <v>0</v>
      </c>
      <c r="AZ9" s="12">
        <f>SUMIF('[3]Budget Summary 1'!$C:$C,$A9,'[3]Budget Summary 1'!BD:BD)</f>
        <v>0</v>
      </c>
      <c r="BA9" s="12">
        <f>SUMIF('[3]Budget Summary 1'!$C:$C,$A9,'[3]Budget Summary 1'!BE:BE)</f>
        <v>0</v>
      </c>
      <c r="BB9" s="12">
        <f>SUMIF('[3]Budget Summary 1'!$C:$C,$A9,'[3]Budget Summary 1'!BF:BF)</f>
        <v>0</v>
      </c>
      <c r="BC9" s="12">
        <f>SUMIF('[3]Budget Summary 1'!$C:$C,$A9,'[3]Budget Summary 1'!BG:BG)</f>
        <v>0</v>
      </c>
      <c r="BD9" s="12">
        <f>SUMIF('[3]Budget Summary 1'!$C:$C,$A9,'[3]Budget Summary 1'!BH:BH)</f>
        <v>0</v>
      </c>
      <c r="BE9" s="12">
        <f>SUMIF('[3]Budget Summary 1'!$C:$C,$A9,'[3]Budget Summary 1'!BI:BI)</f>
        <v>0</v>
      </c>
      <c r="BF9" s="12">
        <f>SUMIF('[3]Budget Summary 1'!$C:$C,$A9,'[3]Budget Summary 1'!BJ:BJ)</f>
        <v>0</v>
      </c>
      <c r="BG9" s="12">
        <f>SUMIF('[3]Budget Summary 1'!$C:$C,$A9,'[3]Budget Summary 1'!BK:BK)</f>
        <v>0</v>
      </c>
      <c r="BH9" s="12">
        <f>SUMIF('[3]Budget Summary 1'!$C:$C,$A9,'[3]Budget Summary 1'!BL:BL)</f>
        <v>0</v>
      </c>
      <c r="BI9" s="12">
        <f>SUMIF('[3]Budget Summary 1'!$C:$C,$A9,'[3]Budget Summary 1'!BM:BM)</f>
        <v>0</v>
      </c>
      <c r="BT9" s="16"/>
      <c r="BY9" s="12" t="e">
        <f>#REF!-AY9</f>
        <v>#REF!</v>
      </c>
      <c r="BZ9" s="12">
        <f t="shared" si="7"/>
        <v>3997626.4000000004</v>
      </c>
      <c r="CA9" s="12">
        <f t="shared" si="7"/>
        <v>4116902.67</v>
      </c>
      <c r="CB9" s="12">
        <f t="shared" si="7"/>
        <v>4168755.959999999</v>
      </c>
      <c r="CC9" s="12">
        <f t="shared" si="7"/>
        <v>4333967.32</v>
      </c>
      <c r="CD9" s="12">
        <f t="shared" si="7"/>
        <v>4466830.97</v>
      </c>
      <c r="CE9" s="12">
        <f t="shared" si="7"/>
        <v>4576654.51</v>
      </c>
      <c r="CF9" s="12">
        <f t="shared" si="7"/>
        <v>4958759.9800000004</v>
      </c>
      <c r="CG9" s="12">
        <f t="shared" si="7"/>
        <v>4910484.2700000005</v>
      </c>
      <c r="CH9" s="12">
        <f t="shared" si="7"/>
        <v>5140179.9199999981</v>
      </c>
      <c r="CI9" s="12">
        <f t="shared" si="7"/>
        <v>5275215.6899999995</v>
      </c>
      <c r="CY9" s="12" t="e">
        <f t="shared" ref="CY9:CY13" si="9">IF($N9="yes",BY9,0)</f>
        <v>#REF!</v>
      </c>
      <c r="CZ9" s="12">
        <f t="shared" si="8"/>
        <v>3997626.4000000004</v>
      </c>
      <c r="DA9" s="12">
        <f t="shared" si="8"/>
        <v>4116902.67</v>
      </c>
      <c r="DB9" s="12">
        <f t="shared" si="8"/>
        <v>4168755.959999999</v>
      </c>
      <c r="DC9" s="12">
        <f t="shared" si="8"/>
        <v>4333967.32</v>
      </c>
      <c r="DD9" s="12">
        <f t="shared" si="8"/>
        <v>4466830.97</v>
      </c>
      <c r="DE9" s="12">
        <f t="shared" si="8"/>
        <v>4576654.51</v>
      </c>
      <c r="DF9" s="12">
        <f t="shared" si="8"/>
        <v>4958759.9800000004</v>
      </c>
      <c r="DG9" s="12">
        <f t="shared" si="8"/>
        <v>4910484.2700000005</v>
      </c>
      <c r="DH9" s="12">
        <f t="shared" si="8"/>
        <v>5140179.9199999981</v>
      </c>
      <c r="DI9" s="12">
        <f t="shared" si="8"/>
        <v>5275215.6899999995</v>
      </c>
      <c r="DU9" s="14" t="s">
        <v>2</v>
      </c>
      <c r="DV9" s="15" t="s">
        <v>1</v>
      </c>
      <c r="DW9" s="15" t="s">
        <v>1</v>
      </c>
      <c r="DX9" s="15" t="s">
        <v>1</v>
      </c>
    </row>
    <row r="10" spans="1:128" s="12" customFormat="1" ht="13.8" thickBot="1" x14ac:dyDescent="0.3">
      <c r="A10" s="16" t="str">
        <f>IF(M10="","Interest &amp; Investment Revenues - Other","Interest &amp; Investment Revenue")</f>
        <v>Interest &amp; Investment Revenue</v>
      </c>
      <c r="B10" s="12" t="s">
        <v>14</v>
      </c>
      <c r="C10" s="26">
        <v>1354000</v>
      </c>
      <c r="D10" s="26">
        <v>1307090</v>
      </c>
      <c r="E10" s="26">
        <v>1320185.1399999999</v>
      </c>
      <c r="F10" s="26">
        <v>1356638.84</v>
      </c>
      <c r="G10" s="26">
        <v>1272951.6200000001</v>
      </c>
      <c r="H10" s="26">
        <v>1374290.65</v>
      </c>
      <c r="I10" s="26">
        <v>1431656.4600000002</v>
      </c>
      <c r="J10" s="26">
        <v>1453049.59</v>
      </c>
      <c r="K10" s="26">
        <v>1470470.5799999998</v>
      </c>
      <c r="L10" s="26">
        <v>1507919.99</v>
      </c>
      <c r="M10" s="27" t="s">
        <v>15</v>
      </c>
      <c r="N10" s="18" t="s">
        <v>12</v>
      </c>
      <c r="P10" s="12" t="e">
        <f>IF($N10="yes",#REF!-AY10,0)</f>
        <v>#REF!</v>
      </c>
      <c r="Q10" s="12">
        <f t="shared" si="6"/>
        <v>1266582</v>
      </c>
      <c r="R10" s="12">
        <f t="shared" si="6"/>
        <v>1219672</v>
      </c>
      <c r="S10" s="12">
        <f t="shared" si="6"/>
        <v>1232767.1399999999</v>
      </c>
      <c r="T10" s="12">
        <f t="shared" si="6"/>
        <v>1269220.8400000001</v>
      </c>
      <c r="U10" s="12">
        <f t="shared" si="6"/>
        <v>1185533.6200000001</v>
      </c>
      <c r="V10" s="12">
        <f t="shared" si="6"/>
        <v>1286872.6499999999</v>
      </c>
      <c r="W10" s="12">
        <f t="shared" si="6"/>
        <v>1344238.4600000002</v>
      </c>
      <c r="X10" s="12">
        <f t="shared" si="6"/>
        <v>1365631.59</v>
      </c>
      <c r="Y10" s="12">
        <f t="shared" si="6"/>
        <v>1383052.5799999998</v>
      </c>
      <c r="Z10" s="12">
        <f t="shared" si="6"/>
        <v>1420501.99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Y10" s="12">
        <f>SUMIF('[3]Budget Summary 1'!$C:$C,$A10,'[3]Budget Summary 1'!BC:BC)</f>
        <v>250000</v>
      </c>
      <c r="AZ10" s="12">
        <f>SUMIF('[3]Budget Summary 1'!$C:$C,$A10,'[3]Budget Summary 1'!BD:BD)</f>
        <v>87418</v>
      </c>
      <c r="BA10" s="12">
        <f>SUMIF('[3]Budget Summary 1'!$C:$C,$A10,'[3]Budget Summary 1'!BE:BE)</f>
        <v>87418</v>
      </c>
      <c r="BB10" s="12">
        <f>SUMIF('[3]Budget Summary 1'!$C:$C,$A10,'[3]Budget Summary 1'!BF:BF)</f>
        <v>87418</v>
      </c>
      <c r="BC10" s="12">
        <f>SUMIF('[3]Budget Summary 1'!$C:$C,$A10,'[3]Budget Summary 1'!BG:BG)</f>
        <v>87418</v>
      </c>
      <c r="BD10" s="12">
        <f>SUMIF('[3]Budget Summary 1'!$C:$C,$A10,'[3]Budget Summary 1'!BH:BH)</f>
        <v>87418</v>
      </c>
      <c r="BE10" s="12">
        <f>SUMIF('[3]Budget Summary 1'!$C:$C,$A10,'[3]Budget Summary 1'!BI:BI)</f>
        <v>87418</v>
      </c>
      <c r="BF10" s="12">
        <f>SUMIF('[3]Budget Summary 1'!$C:$C,$A10,'[3]Budget Summary 1'!BJ:BJ)</f>
        <v>87418</v>
      </c>
      <c r="BG10" s="12">
        <f>SUMIF('[3]Budget Summary 1'!$C:$C,$A10,'[3]Budget Summary 1'!BK:BK)</f>
        <v>87418</v>
      </c>
      <c r="BH10" s="12">
        <f>SUMIF('[3]Budget Summary 1'!$C:$C,$A10,'[3]Budget Summary 1'!BL:BL)</f>
        <v>87418</v>
      </c>
      <c r="BI10" s="12">
        <f>SUMIF('[3]Budget Summary 1'!$C:$C,$A10,'[3]Budget Summary 1'!BM:BM)</f>
        <v>87418</v>
      </c>
      <c r="BT10" s="16"/>
      <c r="BY10" s="12">
        <f>+SUMIF('[3]Budget Summary 1'!$C:$C,$A10,'[3]Budget Summary 1'!J:J)-AY10</f>
        <v>1281230</v>
      </c>
      <c r="BZ10" s="12">
        <f>+SUMIF('[3]Budget Summary 1'!$C:$C,$A10,'[3]Budget Summary 1'!L:L)-AZ10</f>
        <v>1266582</v>
      </c>
      <c r="CA10" s="12">
        <f>+SUMIF('[3]Budget Summary 1'!$C:$C,$A10,'[3]Budget Summary 1'!M:M)-BA10</f>
        <v>1219672</v>
      </c>
      <c r="CB10" s="12">
        <f>+SUMIF('[3]Budget Summary 1'!$C:$C,$A10,'[3]Budget Summary 1'!N:N)-BB10</f>
        <v>1232767.1399999999</v>
      </c>
      <c r="CC10" s="12">
        <f>+SUMIF('[3]Budget Summary 1'!$C:$C,$A10,'[3]Budget Summary 1'!O:O)-BC10</f>
        <v>1269220.8400000001</v>
      </c>
      <c r="CD10" s="12">
        <f>+SUMIF('[3]Budget Summary 1'!$C:$C,$A10,'[3]Budget Summary 1'!P:P)-BD10</f>
        <v>1185533.6200000001</v>
      </c>
      <c r="CE10" s="12">
        <f>+SUMIF('[3]Budget Summary 1'!$C:$C,$A10,'[3]Budget Summary 1'!Q:Q)-BE10</f>
        <v>1286872.6499999999</v>
      </c>
      <c r="CF10" s="12">
        <f>+SUMIF('[3]Budget Summary 1'!$C:$C,$A10,'[3]Budget Summary 1'!R:R)-BF10</f>
        <v>1344238.4600000002</v>
      </c>
      <c r="CG10" s="12">
        <f>+SUMIF('[3]Budget Summary 1'!$C:$C,$A10,'[3]Budget Summary 1'!S:S)-BG10</f>
        <v>1365631.59</v>
      </c>
      <c r="CH10" s="12">
        <f>+SUMIF('[3]Budget Summary 1'!$C:$C,$A10,'[3]Budget Summary 1'!T:T)-BH10</f>
        <v>1383052.5799999998</v>
      </c>
      <c r="CI10" s="12">
        <f>+SUMIF('[3]Budget Summary 1'!$C:$C,$A10,'[3]Budget Summary 1'!U:U)-BI10</f>
        <v>1420501.99</v>
      </c>
      <c r="CY10" s="12">
        <f t="shared" si="9"/>
        <v>1281230</v>
      </c>
      <c r="CZ10" s="12">
        <f t="shared" si="8"/>
        <v>1266582</v>
      </c>
      <c r="DA10" s="12">
        <f t="shared" si="8"/>
        <v>1219672</v>
      </c>
      <c r="DB10" s="12">
        <f t="shared" si="8"/>
        <v>1232767.1399999999</v>
      </c>
      <c r="DC10" s="12">
        <f t="shared" si="8"/>
        <v>1269220.8400000001</v>
      </c>
      <c r="DD10" s="12">
        <f t="shared" si="8"/>
        <v>1185533.6200000001</v>
      </c>
      <c r="DE10" s="12">
        <f t="shared" si="8"/>
        <v>1286872.6499999999</v>
      </c>
      <c r="DF10" s="12">
        <f t="shared" si="8"/>
        <v>1344238.4600000002</v>
      </c>
      <c r="DG10" s="12">
        <f t="shared" si="8"/>
        <v>1365631.59</v>
      </c>
      <c r="DH10" s="12">
        <f t="shared" si="8"/>
        <v>1383052.5799999998</v>
      </c>
      <c r="DI10" s="12">
        <f t="shared" si="8"/>
        <v>1420501.99</v>
      </c>
      <c r="DU10" s="14" t="s">
        <v>2</v>
      </c>
      <c r="DV10" s="15" t="s">
        <v>1</v>
      </c>
      <c r="DW10" s="15" t="s">
        <v>1</v>
      </c>
      <c r="DX10" s="15" t="s">
        <v>1</v>
      </c>
    </row>
    <row r="11" spans="1:128" s="12" customFormat="1" x14ac:dyDescent="0.25">
      <c r="A11" s="12" t="str">
        <f>B11</f>
        <v>Other Revenues</v>
      </c>
      <c r="B11" s="12" t="s">
        <v>16</v>
      </c>
      <c r="C11" s="12">
        <v>886347.9</v>
      </c>
      <c r="D11" s="12">
        <v>798764.93</v>
      </c>
      <c r="E11" s="12">
        <v>553519.07999999984</v>
      </c>
      <c r="F11" s="12">
        <v>450801.4</v>
      </c>
      <c r="G11" s="12">
        <v>468212.98000000004</v>
      </c>
      <c r="H11" s="12">
        <v>486380.62000000017</v>
      </c>
      <c r="I11" s="12">
        <v>505337.95999999996</v>
      </c>
      <c r="J11" s="12">
        <v>525120.09</v>
      </c>
      <c r="K11" s="12">
        <v>545763.62999999989</v>
      </c>
      <c r="L11" s="12">
        <v>567306.86</v>
      </c>
      <c r="N11" s="18" t="s">
        <v>12</v>
      </c>
      <c r="P11" s="12" t="e">
        <f>IF($N11="yes",#REF!-AY11,0)</f>
        <v>#REF!</v>
      </c>
      <c r="Q11" s="12">
        <f t="shared" si="6"/>
        <v>886347.9</v>
      </c>
      <c r="R11" s="12">
        <f t="shared" si="6"/>
        <v>798764.93</v>
      </c>
      <c r="S11" s="12">
        <f t="shared" si="6"/>
        <v>553519.07999999984</v>
      </c>
      <c r="T11" s="12">
        <f t="shared" si="6"/>
        <v>450801.4</v>
      </c>
      <c r="U11" s="12">
        <f t="shared" si="6"/>
        <v>468212.98000000004</v>
      </c>
      <c r="V11" s="12">
        <f t="shared" si="6"/>
        <v>486380.62000000017</v>
      </c>
      <c r="W11" s="12">
        <f t="shared" si="6"/>
        <v>505337.95999999996</v>
      </c>
      <c r="X11" s="12">
        <f t="shared" si="6"/>
        <v>525120.09</v>
      </c>
      <c r="Y11" s="12">
        <f t="shared" si="6"/>
        <v>545763.62999999989</v>
      </c>
      <c r="Z11" s="12">
        <f t="shared" si="6"/>
        <v>567306.86</v>
      </c>
      <c r="AB11" s="19"/>
      <c r="AC11" s="20"/>
      <c r="AD11" s="20"/>
      <c r="AE11" s="20"/>
      <c r="AF11" s="20"/>
      <c r="AG11" s="20"/>
      <c r="AH11" s="20"/>
      <c r="AI11" s="20"/>
      <c r="AJ11" s="20"/>
      <c r="AK11" s="21"/>
      <c r="AL11" s="22"/>
      <c r="AY11" s="12">
        <f>SUMIF('[3]Budget Summary 1'!$C:$C,$A11,'[3]Budget Summary 1'!BC:BC)</f>
        <v>0</v>
      </c>
      <c r="AZ11" s="12">
        <f>SUMIF('[3]Budget Summary 1'!$C:$C,$A11,'[3]Budget Summary 1'!BD:BD)</f>
        <v>0</v>
      </c>
      <c r="BA11" s="12">
        <f>SUMIF('[3]Budget Summary 1'!$C:$C,$A11,'[3]Budget Summary 1'!BE:BE)</f>
        <v>0</v>
      </c>
      <c r="BB11" s="12">
        <f>SUMIF('[3]Budget Summary 1'!$C:$C,$A11,'[3]Budget Summary 1'!BF:BF)</f>
        <v>0</v>
      </c>
      <c r="BC11" s="12">
        <f>SUMIF('[3]Budget Summary 1'!$C:$C,$A11,'[3]Budget Summary 1'!BG:BG)</f>
        <v>0</v>
      </c>
      <c r="BD11" s="12">
        <f>SUMIF('[3]Budget Summary 1'!$C:$C,$A11,'[3]Budget Summary 1'!BH:BH)</f>
        <v>0</v>
      </c>
      <c r="BE11" s="12">
        <f>SUMIF('[3]Budget Summary 1'!$C:$C,$A11,'[3]Budget Summary 1'!BI:BI)</f>
        <v>0</v>
      </c>
      <c r="BF11" s="12">
        <f>SUMIF('[3]Budget Summary 1'!$C:$C,$A11,'[3]Budget Summary 1'!BJ:BJ)</f>
        <v>0</v>
      </c>
      <c r="BG11" s="12">
        <f>SUMIF('[3]Budget Summary 1'!$C:$C,$A11,'[3]Budget Summary 1'!BK:BK)</f>
        <v>0</v>
      </c>
      <c r="BH11" s="12">
        <f>SUMIF('[3]Budget Summary 1'!$C:$C,$A11,'[3]Budget Summary 1'!BL:BL)</f>
        <v>0</v>
      </c>
      <c r="BI11" s="12">
        <f>SUMIF('[3]Budget Summary 1'!$C:$C,$A11,'[3]Budget Summary 1'!BM:BM)</f>
        <v>0</v>
      </c>
      <c r="BT11" s="16"/>
      <c r="BY11" s="12" t="e">
        <f>#REF!-AY11</f>
        <v>#REF!</v>
      </c>
      <c r="BZ11" s="12">
        <f t="shared" si="7"/>
        <v>886347.9</v>
      </c>
      <c r="CA11" s="12">
        <f t="shared" si="7"/>
        <v>798764.93</v>
      </c>
      <c r="CB11" s="12">
        <f t="shared" si="7"/>
        <v>553519.07999999984</v>
      </c>
      <c r="CC11" s="12">
        <f t="shared" si="7"/>
        <v>450801.4</v>
      </c>
      <c r="CD11" s="12">
        <f t="shared" si="7"/>
        <v>468212.98000000004</v>
      </c>
      <c r="CE11" s="12">
        <f t="shared" si="7"/>
        <v>486380.62000000017</v>
      </c>
      <c r="CF11" s="12">
        <f t="shared" si="7"/>
        <v>505337.95999999996</v>
      </c>
      <c r="CG11" s="12">
        <f t="shared" si="7"/>
        <v>525120.09</v>
      </c>
      <c r="CH11" s="12">
        <f t="shared" si="7"/>
        <v>545763.62999999989</v>
      </c>
      <c r="CI11" s="12">
        <f t="shared" si="7"/>
        <v>567306.86</v>
      </c>
      <c r="CY11" s="12" t="e">
        <f t="shared" si="9"/>
        <v>#REF!</v>
      </c>
      <c r="CZ11" s="12">
        <f t="shared" si="8"/>
        <v>886347.9</v>
      </c>
      <c r="DA11" s="12">
        <f t="shared" si="8"/>
        <v>798764.93</v>
      </c>
      <c r="DB11" s="12">
        <f t="shared" si="8"/>
        <v>553519.07999999984</v>
      </c>
      <c r="DC11" s="12">
        <f t="shared" si="8"/>
        <v>450801.4</v>
      </c>
      <c r="DD11" s="12">
        <f t="shared" si="8"/>
        <v>468212.98000000004</v>
      </c>
      <c r="DE11" s="12">
        <f t="shared" si="8"/>
        <v>486380.62000000017</v>
      </c>
      <c r="DF11" s="12">
        <f t="shared" si="8"/>
        <v>505337.95999999996</v>
      </c>
      <c r="DG11" s="12">
        <f t="shared" si="8"/>
        <v>525120.09</v>
      </c>
      <c r="DH11" s="12">
        <f t="shared" si="8"/>
        <v>545763.62999999989</v>
      </c>
      <c r="DI11" s="12">
        <f t="shared" si="8"/>
        <v>567306.86</v>
      </c>
      <c r="DU11" s="14" t="s">
        <v>2</v>
      </c>
      <c r="DV11" s="15" t="s">
        <v>1</v>
      </c>
      <c r="DW11" s="15" t="s">
        <v>1</v>
      </c>
      <c r="DX11" s="15" t="s">
        <v>1</v>
      </c>
    </row>
    <row r="12" spans="1:128" s="12" customFormat="1" x14ac:dyDescent="0.25">
      <c r="A12" s="12" t="str">
        <f>B12</f>
        <v>Grants &amp; Contributions provided for Operating Purposes</v>
      </c>
      <c r="B12" s="12" t="s">
        <v>17</v>
      </c>
      <c r="C12" s="12">
        <v>6806687.1899999995</v>
      </c>
      <c r="D12" s="12">
        <v>6954304.3599999994</v>
      </c>
      <c r="E12" s="12">
        <v>7104423.7300000004</v>
      </c>
      <c r="F12" s="12">
        <v>7270941.1799999997</v>
      </c>
      <c r="G12" s="12">
        <v>7448156.6300000008</v>
      </c>
      <c r="H12" s="12">
        <v>7629670.9399999995</v>
      </c>
      <c r="I12" s="12">
        <v>7819475.2400000002</v>
      </c>
      <c r="J12" s="12">
        <v>8016658.7499999991</v>
      </c>
      <c r="K12" s="12">
        <v>8221759.8300000001</v>
      </c>
      <c r="L12" s="12">
        <v>8431904.3500000015</v>
      </c>
      <c r="N12" s="18" t="s">
        <v>12</v>
      </c>
      <c r="P12" s="12" t="e">
        <f>IF($N12="yes",#REF!-AY12,0)</f>
        <v>#REF!</v>
      </c>
      <c r="Q12" s="12">
        <f t="shared" si="6"/>
        <v>6806687.1899999995</v>
      </c>
      <c r="R12" s="12">
        <f t="shared" si="6"/>
        <v>6954304.3599999994</v>
      </c>
      <c r="S12" s="12">
        <f t="shared" si="6"/>
        <v>7104423.7300000004</v>
      </c>
      <c r="T12" s="12">
        <f t="shared" si="6"/>
        <v>7270941.1799999997</v>
      </c>
      <c r="U12" s="12">
        <f t="shared" si="6"/>
        <v>7448156.6300000008</v>
      </c>
      <c r="V12" s="12">
        <f t="shared" si="6"/>
        <v>7629670.9399999995</v>
      </c>
      <c r="W12" s="12">
        <f t="shared" si="6"/>
        <v>7819475.2400000002</v>
      </c>
      <c r="X12" s="12">
        <f t="shared" si="6"/>
        <v>8016658.7499999991</v>
      </c>
      <c r="Y12" s="12">
        <f t="shared" si="6"/>
        <v>8221759.8300000001</v>
      </c>
      <c r="Z12" s="12">
        <f t="shared" si="6"/>
        <v>8431904.3500000015</v>
      </c>
      <c r="AB12" s="28"/>
      <c r="AC12" s="29"/>
      <c r="AD12" s="29"/>
      <c r="AE12" s="29"/>
      <c r="AF12" s="29"/>
      <c r="AG12" s="29"/>
      <c r="AH12" s="29"/>
      <c r="AI12" s="29"/>
      <c r="AJ12" s="29"/>
      <c r="AK12" s="30"/>
      <c r="AL12" s="22"/>
      <c r="AY12" s="12">
        <f>SUMIF('[3]Budget Summary 1'!$C:$C,$A12,'[3]Budget Summary 1'!BC:BC)</f>
        <v>0</v>
      </c>
      <c r="AZ12" s="12">
        <f>SUMIF('[3]Budget Summary 1'!$C:$C,$A12,'[3]Budget Summary 1'!BD:BD)</f>
        <v>0</v>
      </c>
      <c r="BA12" s="12">
        <f>SUMIF('[3]Budget Summary 1'!$C:$C,$A12,'[3]Budget Summary 1'!BE:BE)</f>
        <v>0</v>
      </c>
      <c r="BB12" s="12">
        <f>SUMIF('[3]Budget Summary 1'!$C:$C,$A12,'[3]Budget Summary 1'!BF:BF)</f>
        <v>0</v>
      </c>
      <c r="BC12" s="12">
        <f>SUMIF('[3]Budget Summary 1'!$C:$C,$A12,'[3]Budget Summary 1'!BG:BG)</f>
        <v>0</v>
      </c>
      <c r="BD12" s="12">
        <f>SUMIF('[3]Budget Summary 1'!$C:$C,$A12,'[3]Budget Summary 1'!BH:BH)</f>
        <v>0</v>
      </c>
      <c r="BE12" s="12">
        <f>SUMIF('[3]Budget Summary 1'!$C:$C,$A12,'[3]Budget Summary 1'!BI:BI)</f>
        <v>0</v>
      </c>
      <c r="BF12" s="12">
        <f>SUMIF('[3]Budget Summary 1'!$C:$C,$A12,'[3]Budget Summary 1'!BJ:BJ)</f>
        <v>0</v>
      </c>
      <c r="BG12" s="12">
        <f>SUMIF('[3]Budget Summary 1'!$C:$C,$A12,'[3]Budget Summary 1'!BK:BK)</f>
        <v>0</v>
      </c>
      <c r="BH12" s="12">
        <f>SUMIF('[3]Budget Summary 1'!$C:$C,$A12,'[3]Budget Summary 1'!BL:BL)</f>
        <v>0</v>
      </c>
      <c r="BI12" s="12">
        <f>SUMIF('[3]Budget Summary 1'!$C:$C,$A12,'[3]Budget Summary 1'!BM:BM)</f>
        <v>0</v>
      </c>
      <c r="BT12" s="16"/>
      <c r="BY12" s="12" t="e">
        <f>#REF!-AY12</f>
        <v>#REF!</v>
      </c>
      <c r="BZ12" s="12">
        <f t="shared" si="7"/>
        <v>6806687.1899999995</v>
      </c>
      <c r="CA12" s="12">
        <f t="shared" si="7"/>
        <v>6954304.3599999994</v>
      </c>
      <c r="CB12" s="12">
        <f t="shared" si="7"/>
        <v>7104423.7300000004</v>
      </c>
      <c r="CC12" s="12">
        <f t="shared" si="7"/>
        <v>7270941.1799999997</v>
      </c>
      <c r="CD12" s="12">
        <f t="shared" si="7"/>
        <v>7448156.6300000008</v>
      </c>
      <c r="CE12" s="12">
        <f t="shared" si="7"/>
        <v>7629670.9399999995</v>
      </c>
      <c r="CF12" s="12">
        <f t="shared" si="7"/>
        <v>7819475.2400000002</v>
      </c>
      <c r="CG12" s="12">
        <f t="shared" si="7"/>
        <v>8016658.7499999991</v>
      </c>
      <c r="CH12" s="12">
        <f t="shared" si="7"/>
        <v>8221759.8300000001</v>
      </c>
      <c r="CI12" s="12">
        <f t="shared" si="7"/>
        <v>8431904.3500000015</v>
      </c>
      <c r="CY12" s="12" t="e">
        <f t="shared" si="9"/>
        <v>#REF!</v>
      </c>
      <c r="CZ12" s="12">
        <f t="shared" si="8"/>
        <v>6806687.1899999995</v>
      </c>
      <c r="DA12" s="12">
        <f t="shared" si="8"/>
        <v>6954304.3599999994</v>
      </c>
      <c r="DB12" s="12">
        <f t="shared" si="8"/>
        <v>7104423.7300000004</v>
      </c>
      <c r="DC12" s="12">
        <f t="shared" si="8"/>
        <v>7270941.1799999997</v>
      </c>
      <c r="DD12" s="12">
        <f t="shared" si="8"/>
        <v>7448156.6300000008</v>
      </c>
      <c r="DE12" s="12">
        <f t="shared" si="8"/>
        <v>7629670.9399999995</v>
      </c>
      <c r="DF12" s="12">
        <f t="shared" si="8"/>
        <v>7819475.2400000002</v>
      </c>
      <c r="DG12" s="12">
        <f t="shared" si="8"/>
        <v>8016658.7499999991</v>
      </c>
      <c r="DH12" s="12">
        <f t="shared" si="8"/>
        <v>8221759.8300000001</v>
      </c>
      <c r="DI12" s="12">
        <f t="shared" si="8"/>
        <v>8431904.3500000015</v>
      </c>
      <c r="DU12" s="14" t="s">
        <v>2</v>
      </c>
      <c r="DV12" s="15" t="s">
        <v>1</v>
      </c>
      <c r="DW12" s="15" t="s">
        <v>1</v>
      </c>
      <c r="DX12" s="15" t="s">
        <v>1</v>
      </c>
    </row>
    <row r="13" spans="1:128" s="12" customFormat="1" x14ac:dyDescent="0.25">
      <c r="A13" s="12" t="str">
        <f>B13</f>
        <v>Grants &amp; Contributions provided for Capital Purposes</v>
      </c>
      <c r="B13" s="12" t="s">
        <v>18</v>
      </c>
      <c r="C13" s="12">
        <v>3587700</v>
      </c>
      <c r="D13" s="12">
        <v>2572000</v>
      </c>
      <c r="E13" s="12">
        <v>2672000</v>
      </c>
      <c r="F13" s="12">
        <v>2672000</v>
      </c>
      <c r="G13" s="12">
        <v>2772000</v>
      </c>
      <c r="H13" s="12">
        <v>2772000</v>
      </c>
      <c r="I13" s="12">
        <v>2872000</v>
      </c>
      <c r="J13" s="12">
        <v>2872000</v>
      </c>
      <c r="K13" s="12">
        <v>2972000</v>
      </c>
      <c r="L13" s="12">
        <v>2972000</v>
      </c>
      <c r="N13" s="18" t="s">
        <v>12</v>
      </c>
      <c r="P13" s="12" t="e">
        <f>IF($N13="yes",#REF!-AY13,0)</f>
        <v>#REF!</v>
      </c>
      <c r="Q13" s="12">
        <f t="shared" si="6"/>
        <v>3512700</v>
      </c>
      <c r="R13" s="12">
        <f t="shared" si="6"/>
        <v>2272000</v>
      </c>
      <c r="S13" s="12">
        <f t="shared" si="6"/>
        <v>2372000</v>
      </c>
      <c r="T13" s="12">
        <f t="shared" si="6"/>
        <v>2372000</v>
      </c>
      <c r="U13" s="12">
        <f t="shared" si="6"/>
        <v>2472000</v>
      </c>
      <c r="V13" s="12">
        <f t="shared" si="6"/>
        <v>2472000</v>
      </c>
      <c r="W13" s="12">
        <f t="shared" si="6"/>
        <v>2572000</v>
      </c>
      <c r="X13" s="12">
        <f t="shared" si="6"/>
        <v>2572000</v>
      </c>
      <c r="Y13" s="12">
        <f t="shared" si="6"/>
        <v>2672000</v>
      </c>
      <c r="Z13" s="12">
        <f t="shared" si="6"/>
        <v>2672000</v>
      </c>
      <c r="AB13" s="23"/>
      <c r="AC13" s="24"/>
      <c r="AD13" s="24"/>
      <c r="AE13" s="24"/>
      <c r="AF13" s="24"/>
      <c r="AG13" s="24"/>
      <c r="AH13" s="24"/>
      <c r="AI13" s="24"/>
      <c r="AJ13" s="24"/>
      <c r="AK13" s="25"/>
      <c r="AL13" s="22"/>
      <c r="AY13" s="12">
        <f>SUMIF('[3]Budget Summary 1'!$C:$C,$A13,'[3]Budget Summary 1'!BC:BC)</f>
        <v>75000</v>
      </c>
      <c r="AZ13" s="12">
        <f>SUMIF('[3]Budget Summary 1'!$C:$C,$A13,'[3]Budget Summary 1'!BD:BD)</f>
        <v>75000</v>
      </c>
      <c r="BA13" s="12">
        <f>SUMIF('[3]Budget Summary 1'!$C:$C,$A13,'[3]Budget Summary 1'!BE:BE)</f>
        <v>300000</v>
      </c>
      <c r="BB13" s="12">
        <f>SUMIF('[3]Budget Summary 1'!$C:$C,$A13,'[3]Budget Summary 1'!BF:BF)</f>
        <v>300000</v>
      </c>
      <c r="BC13" s="12">
        <f>SUMIF('[3]Budget Summary 1'!$C:$C,$A13,'[3]Budget Summary 1'!BG:BG)</f>
        <v>300000</v>
      </c>
      <c r="BD13" s="12">
        <f>SUMIF('[3]Budget Summary 1'!$C:$C,$A13,'[3]Budget Summary 1'!BH:BH)</f>
        <v>300000</v>
      </c>
      <c r="BE13" s="12">
        <f>SUMIF('[3]Budget Summary 1'!$C:$C,$A13,'[3]Budget Summary 1'!BI:BI)</f>
        <v>300000</v>
      </c>
      <c r="BF13" s="12">
        <f>SUMIF('[3]Budget Summary 1'!$C:$C,$A13,'[3]Budget Summary 1'!BJ:BJ)</f>
        <v>300000</v>
      </c>
      <c r="BG13" s="12">
        <f>SUMIF('[3]Budget Summary 1'!$C:$C,$A13,'[3]Budget Summary 1'!BK:BK)</f>
        <v>300000</v>
      </c>
      <c r="BH13" s="12">
        <f>SUMIF('[3]Budget Summary 1'!$C:$C,$A13,'[3]Budget Summary 1'!BL:BL)</f>
        <v>300000</v>
      </c>
      <c r="BI13" s="12">
        <f>SUMIF('[3]Budget Summary 1'!$C:$C,$A13,'[3]Budget Summary 1'!BM:BM)</f>
        <v>300000</v>
      </c>
      <c r="BT13" s="16"/>
      <c r="BY13" s="12" t="e">
        <f>#REF!-AY13</f>
        <v>#REF!</v>
      </c>
      <c r="BZ13" s="12">
        <f t="shared" si="7"/>
        <v>3512700</v>
      </c>
      <c r="CA13" s="12">
        <f t="shared" si="7"/>
        <v>2272000</v>
      </c>
      <c r="CB13" s="12">
        <f t="shared" si="7"/>
        <v>2372000</v>
      </c>
      <c r="CC13" s="12">
        <f t="shared" si="7"/>
        <v>2372000</v>
      </c>
      <c r="CD13" s="12">
        <f t="shared" si="7"/>
        <v>2472000</v>
      </c>
      <c r="CE13" s="12">
        <f t="shared" si="7"/>
        <v>2472000</v>
      </c>
      <c r="CF13" s="12">
        <f t="shared" si="7"/>
        <v>2572000</v>
      </c>
      <c r="CG13" s="12">
        <f t="shared" si="7"/>
        <v>2572000</v>
      </c>
      <c r="CH13" s="12">
        <f t="shared" si="7"/>
        <v>2672000</v>
      </c>
      <c r="CI13" s="12">
        <f t="shared" si="7"/>
        <v>2672000</v>
      </c>
      <c r="CY13" s="12" t="e">
        <f t="shared" si="9"/>
        <v>#REF!</v>
      </c>
      <c r="CZ13" s="12">
        <f t="shared" si="8"/>
        <v>3512700</v>
      </c>
      <c r="DA13" s="12">
        <f t="shared" si="8"/>
        <v>2272000</v>
      </c>
      <c r="DB13" s="12">
        <f t="shared" si="8"/>
        <v>2372000</v>
      </c>
      <c r="DC13" s="12">
        <f t="shared" si="8"/>
        <v>2372000</v>
      </c>
      <c r="DD13" s="12">
        <f t="shared" si="8"/>
        <v>2472000</v>
      </c>
      <c r="DE13" s="12">
        <f t="shared" si="8"/>
        <v>2472000</v>
      </c>
      <c r="DF13" s="12">
        <f t="shared" si="8"/>
        <v>2572000</v>
      </c>
      <c r="DG13" s="12">
        <f t="shared" si="8"/>
        <v>2572000</v>
      </c>
      <c r="DH13" s="12">
        <f t="shared" si="8"/>
        <v>2672000</v>
      </c>
      <c r="DI13" s="12">
        <f t="shared" si="8"/>
        <v>2672000</v>
      </c>
      <c r="DU13" s="14" t="s">
        <v>2</v>
      </c>
      <c r="DV13" s="15" t="s">
        <v>1</v>
      </c>
      <c r="DW13" s="15" t="s">
        <v>1</v>
      </c>
      <c r="DX13" s="15" t="s">
        <v>1</v>
      </c>
    </row>
    <row r="14" spans="1:128" s="12" customFormat="1" x14ac:dyDescent="0.25">
      <c r="B14" s="17" t="s">
        <v>21</v>
      </c>
      <c r="C14" s="36">
        <v>46081150.609999999</v>
      </c>
      <c r="D14" s="36">
        <v>48152003.869999997</v>
      </c>
      <c r="E14" s="36">
        <v>51505517.049999997</v>
      </c>
      <c r="F14" s="36">
        <v>55422546.860000014</v>
      </c>
      <c r="G14" s="36">
        <v>59828651.130000003</v>
      </c>
      <c r="H14" s="36">
        <v>62010863.82</v>
      </c>
      <c r="I14" s="36">
        <v>64602767.979999997</v>
      </c>
      <c r="J14" s="36">
        <v>66711776.760000013</v>
      </c>
      <c r="K14" s="36">
        <v>69281890.210000008</v>
      </c>
      <c r="L14" s="36">
        <v>71764839.199999988</v>
      </c>
      <c r="N14" s="31"/>
      <c r="P14" s="12" t="e">
        <f t="shared" ref="P14:Z14" si="10">SUM(P8:P13)</f>
        <v>#REF!</v>
      </c>
      <c r="Q14" s="12">
        <f t="shared" si="10"/>
        <v>45918732.609999999</v>
      </c>
      <c r="R14" s="12">
        <f t="shared" si="10"/>
        <v>47764585.869999997</v>
      </c>
      <c r="S14" s="12">
        <f t="shared" si="10"/>
        <v>51118099.049999997</v>
      </c>
      <c r="T14" s="12">
        <f t="shared" si="10"/>
        <v>55035128.860000014</v>
      </c>
      <c r="U14" s="12">
        <f t="shared" si="10"/>
        <v>59441233.130000003</v>
      </c>
      <c r="V14" s="12">
        <f t="shared" si="10"/>
        <v>61623445.82</v>
      </c>
      <c r="W14" s="12">
        <f t="shared" si="10"/>
        <v>64215349.979999997</v>
      </c>
      <c r="X14" s="12">
        <f t="shared" si="10"/>
        <v>66324358.760000013</v>
      </c>
      <c r="Y14" s="12">
        <f t="shared" si="10"/>
        <v>68894472.210000008</v>
      </c>
      <c r="Z14" s="12">
        <f t="shared" si="10"/>
        <v>71377421.199999988</v>
      </c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Y14" s="36">
        <f t="shared" ref="AY14:BI14" si="11">SUM(AY7:AY13)</f>
        <v>325000</v>
      </c>
      <c r="AZ14" s="36">
        <f t="shared" si="11"/>
        <v>162418</v>
      </c>
      <c r="BA14" s="36">
        <f t="shared" si="11"/>
        <v>387418</v>
      </c>
      <c r="BB14" s="36">
        <f t="shared" si="11"/>
        <v>387418</v>
      </c>
      <c r="BC14" s="36">
        <f t="shared" si="11"/>
        <v>387418</v>
      </c>
      <c r="BD14" s="36">
        <f t="shared" si="11"/>
        <v>387418</v>
      </c>
      <c r="BE14" s="36">
        <f t="shared" si="11"/>
        <v>387418</v>
      </c>
      <c r="BF14" s="36">
        <f t="shared" si="11"/>
        <v>387418</v>
      </c>
      <c r="BG14" s="36">
        <f t="shared" si="11"/>
        <v>387418</v>
      </c>
      <c r="BH14" s="36">
        <f t="shared" si="11"/>
        <v>387418</v>
      </c>
      <c r="BI14" s="36">
        <f t="shared" si="11"/>
        <v>387418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Y14" s="36" t="e">
        <f t="shared" ref="BY14:CI14" si="12">SUM(BY7:BY13)</f>
        <v>#REF!</v>
      </c>
      <c r="BZ14" s="36">
        <f t="shared" si="12"/>
        <v>45918732.609999999</v>
      </c>
      <c r="CA14" s="36">
        <f t="shared" si="12"/>
        <v>47764585.869999997</v>
      </c>
      <c r="CB14" s="36">
        <f t="shared" si="12"/>
        <v>51118099.049999997</v>
      </c>
      <c r="CC14" s="36">
        <f t="shared" si="12"/>
        <v>55035128.860000014</v>
      </c>
      <c r="CD14" s="36">
        <f t="shared" si="12"/>
        <v>59441233.130000003</v>
      </c>
      <c r="CE14" s="36">
        <f t="shared" si="12"/>
        <v>61623445.82</v>
      </c>
      <c r="CF14" s="36">
        <f t="shared" si="12"/>
        <v>64215349.979999997</v>
      </c>
      <c r="CG14" s="36">
        <f t="shared" si="12"/>
        <v>66324358.760000013</v>
      </c>
      <c r="CH14" s="36">
        <f t="shared" si="12"/>
        <v>68894472.210000008</v>
      </c>
      <c r="CI14" s="36">
        <f t="shared" si="12"/>
        <v>71377421.199999988</v>
      </c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Y14" s="36" t="e">
        <f t="shared" ref="CY14:DI14" si="13">SUM(CY7:CY13)</f>
        <v>#REF!</v>
      </c>
      <c r="CZ14" s="36">
        <f t="shared" si="13"/>
        <v>45918732.609999999</v>
      </c>
      <c r="DA14" s="36">
        <f t="shared" si="13"/>
        <v>47764585.869999997</v>
      </c>
      <c r="DB14" s="36">
        <f t="shared" si="13"/>
        <v>51118099.049999997</v>
      </c>
      <c r="DC14" s="36">
        <f t="shared" si="13"/>
        <v>55035128.860000014</v>
      </c>
      <c r="DD14" s="36">
        <f t="shared" si="13"/>
        <v>59441233.130000003</v>
      </c>
      <c r="DE14" s="36">
        <f t="shared" si="13"/>
        <v>61623445.82</v>
      </c>
      <c r="DF14" s="36">
        <f t="shared" si="13"/>
        <v>64215349.979999997</v>
      </c>
      <c r="DG14" s="36">
        <f t="shared" si="13"/>
        <v>66324358.760000013</v>
      </c>
      <c r="DH14" s="36">
        <f t="shared" si="13"/>
        <v>68894472.210000008</v>
      </c>
      <c r="DI14" s="36">
        <f t="shared" si="13"/>
        <v>71377421.199999988</v>
      </c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U14" s="14" t="s">
        <v>2</v>
      </c>
      <c r="DV14" s="15" t="s">
        <v>1</v>
      </c>
      <c r="DW14" s="15" t="s">
        <v>1</v>
      </c>
      <c r="DX14" s="15" t="s">
        <v>1</v>
      </c>
    </row>
    <row r="15" spans="1:128" s="12" customFormat="1" x14ac:dyDescent="0.25">
      <c r="N15" s="31"/>
      <c r="DU15" s="14" t="s">
        <v>2</v>
      </c>
      <c r="DV15" s="15" t="s">
        <v>1</v>
      </c>
      <c r="DW15" s="15" t="s">
        <v>1</v>
      </c>
      <c r="DX15" s="15" t="s">
        <v>1</v>
      </c>
    </row>
    <row r="16" spans="1:128" s="12" customFormat="1" ht="13.8" x14ac:dyDescent="0.25">
      <c r="B16" s="13" t="s">
        <v>22</v>
      </c>
      <c r="N16" s="31"/>
      <c r="AA16" s="17" t="s">
        <v>23</v>
      </c>
      <c r="AB16" s="17"/>
      <c r="AY16" s="17" t="s">
        <v>24</v>
      </c>
      <c r="BY16" s="17" t="s">
        <v>25</v>
      </c>
      <c r="CY16" s="17" t="s">
        <v>26</v>
      </c>
      <c r="DU16" s="14" t="s">
        <v>2</v>
      </c>
      <c r="DV16" s="15" t="s">
        <v>1</v>
      </c>
      <c r="DW16" s="15" t="s">
        <v>1</v>
      </c>
      <c r="DX16" s="15" t="s">
        <v>1</v>
      </c>
    </row>
    <row r="17" spans="1:128" s="12" customFormat="1" x14ac:dyDescent="0.25">
      <c r="A17" s="12" t="str">
        <f t="shared" ref="A17:A21" si="14">B17</f>
        <v>Employee Benefits &amp; On-Costs</v>
      </c>
      <c r="B17" s="12" t="s">
        <v>27</v>
      </c>
      <c r="C17" s="12">
        <v>18752826.09</v>
      </c>
      <c r="D17" s="12">
        <v>19773477.810000014</v>
      </c>
      <c r="E17" s="12">
        <v>21121719.100000001</v>
      </c>
      <c r="F17" s="12">
        <v>22032171.799999993</v>
      </c>
      <c r="G17" s="12">
        <v>22961379.900000002</v>
      </c>
      <c r="H17" s="12">
        <v>23911917.359999985</v>
      </c>
      <c r="I17" s="12">
        <v>24879571.390000001</v>
      </c>
      <c r="J17" s="12">
        <v>26024157.690000013</v>
      </c>
      <c r="K17" s="12">
        <v>27216786.159999985</v>
      </c>
      <c r="L17" s="12">
        <v>28443487.81999997</v>
      </c>
      <c r="N17" s="18" t="s">
        <v>12</v>
      </c>
      <c r="AB17" s="33"/>
      <c r="AC17" s="34"/>
      <c r="AD17" s="34"/>
      <c r="AE17" s="34"/>
      <c r="AF17" s="34"/>
      <c r="AG17" s="34"/>
      <c r="AH17" s="34"/>
      <c r="AI17" s="34"/>
      <c r="AJ17" s="34"/>
      <c r="AK17" s="35"/>
      <c r="AL17" s="22"/>
      <c r="AY17" s="12">
        <f>SUMIF('[3]Budget Summary 1'!$C:$C,$A17,'[3]Budget Summary 1'!BC:BC)</f>
        <v>384760</v>
      </c>
      <c r="AZ17" s="12">
        <f>SUMIF('[3]Budget Summary 1'!$C:$C,$A17,'[3]Budget Summary 1'!BD:BD)</f>
        <v>398391.0199999999</v>
      </c>
      <c r="BA17" s="12">
        <f>SUMIF('[3]Budget Summary 1'!$C:$C,$A17,'[3]Budget Summary 1'!BE:BE)</f>
        <v>413363.76</v>
      </c>
      <c r="BB17" s="12">
        <f>SUMIF('[3]Budget Summary 1'!$C:$C,$A17,'[3]Budget Summary 1'!BF:BF)</f>
        <v>429314.29999999993</v>
      </c>
      <c r="BC17" s="12">
        <f>SUMIF('[3]Budget Summary 1'!$C:$C,$A17,'[3]Budget Summary 1'!BG:BG)</f>
        <v>446740.77999999997</v>
      </c>
      <c r="BD17" s="12">
        <f>SUMIF('[3]Budget Summary 1'!$C:$C,$A17,'[3]Budget Summary 1'!BH:BH)</f>
        <v>464876.47</v>
      </c>
      <c r="BE17" s="12">
        <f>SUMIF('[3]Budget Summary 1'!$C:$C,$A17,'[3]Budget Summary 1'!BI:BI)</f>
        <v>483750.29999999993</v>
      </c>
      <c r="BF17" s="12">
        <f>SUMIF('[3]Budget Summary 1'!$C:$C,$A17,'[3]Budget Summary 1'!BJ:BJ)</f>
        <v>503392.42</v>
      </c>
      <c r="BG17" s="12">
        <f>SUMIF('[3]Budget Summary 1'!$C:$C,$A17,'[3]Budget Summary 1'!BK:BK)</f>
        <v>523834.08000000007</v>
      </c>
      <c r="BH17" s="12">
        <f>SUMIF('[3]Budget Summary 1'!$C:$C,$A17,'[3]Budget Summary 1'!BL:BL)</f>
        <v>545107.94999999995</v>
      </c>
      <c r="BI17" s="12">
        <f>SUMIF('[3]Budget Summary 1'!$C:$C,$A17,'[3]Budget Summary 1'!BM:BM)</f>
        <v>567247.93999999994</v>
      </c>
      <c r="BT17" s="16"/>
      <c r="BY17" s="12" t="e">
        <f>#REF!-AY17</f>
        <v>#REF!</v>
      </c>
      <c r="BZ17" s="12">
        <f t="shared" ref="BZ17:CI21" si="15">C17-AZ17</f>
        <v>18354435.07</v>
      </c>
      <c r="CA17" s="12">
        <f t="shared" si="15"/>
        <v>19360114.050000012</v>
      </c>
      <c r="CB17" s="12">
        <f t="shared" si="15"/>
        <v>20692404.800000001</v>
      </c>
      <c r="CC17" s="12">
        <f t="shared" si="15"/>
        <v>21585431.019999992</v>
      </c>
      <c r="CD17" s="12">
        <f t="shared" si="15"/>
        <v>22496503.430000003</v>
      </c>
      <c r="CE17" s="12">
        <f t="shared" si="15"/>
        <v>23428167.059999984</v>
      </c>
      <c r="CF17" s="12">
        <f t="shared" si="15"/>
        <v>24376178.969999999</v>
      </c>
      <c r="CG17" s="12">
        <f t="shared" si="15"/>
        <v>25500323.610000014</v>
      </c>
      <c r="CH17" s="12">
        <f t="shared" si="15"/>
        <v>26671678.209999986</v>
      </c>
      <c r="CI17" s="12">
        <f t="shared" si="15"/>
        <v>27876239.879999969</v>
      </c>
      <c r="CY17" s="12" t="e">
        <f>IF($N17="yes",BY17,0)</f>
        <v>#REF!</v>
      </c>
      <c r="CZ17" s="12">
        <f t="shared" ref="CZ17:DI21" si="16">IF($N17="yes",BZ17,0)</f>
        <v>18354435.07</v>
      </c>
      <c r="DA17" s="12">
        <f t="shared" si="16"/>
        <v>19360114.050000012</v>
      </c>
      <c r="DB17" s="12">
        <f t="shared" si="16"/>
        <v>20692404.800000001</v>
      </c>
      <c r="DC17" s="12">
        <f t="shared" si="16"/>
        <v>21585431.019999992</v>
      </c>
      <c r="DD17" s="12">
        <f t="shared" si="16"/>
        <v>22496503.430000003</v>
      </c>
      <c r="DE17" s="12">
        <f t="shared" si="16"/>
        <v>23428167.059999984</v>
      </c>
      <c r="DF17" s="12">
        <f t="shared" si="16"/>
        <v>24376178.969999999</v>
      </c>
      <c r="DG17" s="12">
        <f t="shared" si="16"/>
        <v>25500323.610000014</v>
      </c>
      <c r="DH17" s="12">
        <f t="shared" si="16"/>
        <v>26671678.209999986</v>
      </c>
      <c r="DI17" s="12">
        <f t="shared" si="16"/>
        <v>27876239.879999969</v>
      </c>
      <c r="DU17" s="14" t="s">
        <v>2</v>
      </c>
      <c r="DV17" s="15" t="s">
        <v>1</v>
      </c>
      <c r="DW17" s="15" t="s">
        <v>1</v>
      </c>
      <c r="DX17" s="15" t="s">
        <v>1</v>
      </c>
    </row>
    <row r="18" spans="1:128" s="12" customFormat="1" x14ac:dyDescent="0.25">
      <c r="A18" s="12" t="str">
        <f>B18</f>
        <v>Borrowing Costs</v>
      </c>
      <c r="B18" s="12" t="s">
        <v>28</v>
      </c>
      <c r="C18" s="26">
        <v>1160007.44</v>
      </c>
      <c r="D18" s="26">
        <v>1049301.48</v>
      </c>
      <c r="E18" s="26">
        <v>926361.74</v>
      </c>
      <c r="F18" s="26">
        <v>824536.14</v>
      </c>
      <c r="G18" s="26">
        <v>725980.86</v>
      </c>
      <c r="H18" s="26">
        <v>618232.4</v>
      </c>
      <c r="I18" s="26">
        <v>507701.72</v>
      </c>
      <c r="J18" s="26">
        <v>407046.91</v>
      </c>
      <c r="K18" s="26">
        <v>307397.33</v>
      </c>
      <c r="L18" s="26">
        <v>200651.54</v>
      </c>
      <c r="M18" s="38"/>
      <c r="N18" s="18" t="s">
        <v>12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Y18" s="12">
        <f>SUMIF('[3]Budget Summary 1'!$C:$C,$A18,'[3]Budget Summary 1'!BC:BC)</f>
        <v>0</v>
      </c>
      <c r="AZ18" s="12">
        <f>SUMIF('[3]Budget Summary 1'!$C:$C,$A18,'[3]Budget Summary 1'!BD:BD)</f>
        <v>0</v>
      </c>
      <c r="BA18" s="12">
        <f>SUMIF('[3]Budget Summary 1'!$C:$C,$A18,'[3]Budget Summary 1'!BE:BE)</f>
        <v>0</v>
      </c>
      <c r="BB18" s="12">
        <f>SUMIF('[3]Budget Summary 1'!$C:$C,$A18,'[3]Budget Summary 1'!BF:BF)</f>
        <v>0</v>
      </c>
      <c r="BC18" s="12">
        <f>SUMIF('[3]Budget Summary 1'!$C:$C,$A18,'[3]Budget Summary 1'!BG:BG)</f>
        <v>0</v>
      </c>
      <c r="BD18" s="12">
        <f>SUMIF('[3]Budget Summary 1'!$C:$C,$A18,'[3]Budget Summary 1'!BH:BH)</f>
        <v>0</v>
      </c>
      <c r="BE18" s="12">
        <f>SUMIF('[3]Budget Summary 1'!$C:$C,$A18,'[3]Budget Summary 1'!BI:BI)</f>
        <v>0</v>
      </c>
      <c r="BF18" s="12">
        <f>SUMIF('[3]Budget Summary 1'!$C:$C,$A18,'[3]Budget Summary 1'!BJ:BJ)</f>
        <v>0</v>
      </c>
      <c r="BG18" s="12">
        <f>SUMIF('[3]Budget Summary 1'!$C:$C,$A18,'[3]Budget Summary 1'!BK:BK)</f>
        <v>0</v>
      </c>
      <c r="BH18" s="12">
        <f>SUMIF('[3]Budget Summary 1'!$C:$C,$A18,'[3]Budget Summary 1'!BL:BL)</f>
        <v>0</v>
      </c>
      <c r="BI18" s="12">
        <f>SUMIF('[3]Budget Summary 1'!$C:$C,$A18,'[3]Budget Summary 1'!BM:BM)</f>
        <v>0</v>
      </c>
      <c r="BT18" s="16"/>
      <c r="BY18" s="12" t="e">
        <f>#REF!-AY18</f>
        <v>#REF!</v>
      </c>
      <c r="BZ18" s="12">
        <f t="shared" si="15"/>
        <v>1160007.44</v>
      </c>
      <c r="CA18" s="12">
        <f t="shared" si="15"/>
        <v>1049301.48</v>
      </c>
      <c r="CB18" s="12">
        <f t="shared" si="15"/>
        <v>926361.74</v>
      </c>
      <c r="CC18" s="12">
        <f t="shared" si="15"/>
        <v>824536.14</v>
      </c>
      <c r="CD18" s="12">
        <f t="shared" si="15"/>
        <v>725980.86</v>
      </c>
      <c r="CE18" s="12">
        <f t="shared" si="15"/>
        <v>618232.4</v>
      </c>
      <c r="CF18" s="12">
        <f t="shared" si="15"/>
        <v>507701.72</v>
      </c>
      <c r="CG18" s="12">
        <f t="shared" si="15"/>
        <v>407046.91</v>
      </c>
      <c r="CH18" s="12">
        <f t="shared" si="15"/>
        <v>307397.33</v>
      </c>
      <c r="CI18" s="12">
        <f t="shared" si="15"/>
        <v>200651.54</v>
      </c>
      <c r="CY18" s="12" t="e">
        <f t="shared" ref="CY18:CY21" si="17">IF($N18="yes",BY18,0)</f>
        <v>#REF!</v>
      </c>
      <c r="CZ18" s="12">
        <f t="shared" si="16"/>
        <v>1160007.44</v>
      </c>
      <c r="DA18" s="12">
        <f t="shared" si="16"/>
        <v>1049301.48</v>
      </c>
      <c r="DB18" s="12">
        <f t="shared" si="16"/>
        <v>926361.74</v>
      </c>
      <c r="DC18" s="12">
        <f t="shared" si="16"/>
        <v>824536.14</v>
      </c>
      <c r="DD18" s="12">
        <f t="shared" si="16"/>
        <v>725980.86</v>
      </c>
      <c r="DE18" s="12">
        <f t="shared" si="16"/>
        <v>618232.4</v>
      </c>
      <c r="DF18" s="12">
        <f t="shared" si="16"/>
        <v>507701.72</v>
      </c>
      <c r="DG18" s="12">
        <f t="shared" si="16"/>
        <v>407046.91</v>
      </c>
      <c r="DH18" s="12">
        <f t="shared" si="16"/>
        <v>307397.33</v>
      </c>
      <c r="DI18" s="12">
        <f t="shared" si="16"/>
        <v>200651.54</v>
      </c>
      <c r="DU18" s="14" t="s">
        <v>2</v>
      </c>
      <c r="DV18" s="15" t="s">
        <v>1</v>
      </c>
      <c r="DW18" s="15" t="s">
        <v>1</v>
      </c>
      <c r="DX18" s="15" t="s">
        <v>1</v>
      </c>
    </row>
    <row r="19" spans="1:128" s="12" customFormat="1" x14ac:dyDescent="0.25">
      <c r="A19" s="12" t="str">
        <f t="shared" si="14"/>
        <v>Materials &amp; Contracts</v>
      </c>
      <c r="B19" s="12" t="s">
        <v>29</v>
      </c>
      <c r="C19" s="12">
        <v>15762536.030000001</v>
      </c>
      <c r="D19" s="12">
        <v>15241064.330000002</v>
      </c>
      <c r="E19" s="12">
        <v>16166612.769999992</v>
      </c>
      <c r="F19" s="12">
        <v>16838539.429999992</v>
      </c>
      <c r="G19" s="12">
        <v>17475285.519999988</v>
      </c>
      <c r="H19" s="12">
        <v>18224395.599999987</v>
      </c>
      <c r="I19" s="12">
        <v>18897764.649999991</v>
      </c>
      <c r="J19" s="12">
        <v>19725296.07</v>
      </c>
      <c r="K19" s="12">
        <v>20488200.530000005</v>
      </c>
      <c r="L19" s="12">
        <v>21367027.399999984</v>
      </c>
      <c r="N19" s="18" t="s">
        <v>12</v>
      </c>
      <c r="AL19" s="16"/>
      <c r="AY19" s="12">
        <f>SUMIF('[3]Budget Summary 1'!$C:$C,$A19,'[3]Budget Summary 1'!BC:BC)</f>
        <v>0</v>
      </c>
      <c r="AZ19" s="12">
        <f>SUMIF('[3]Budget Summary 1'!$C:$C,$A19,'[3]Budget Summary 1'!BD:BD)</f>
        <v>0</v>
      </c>
      <c r="BA19" s="12">
        <f>SUMIF('[3]Budget Summary 1'!$C:$C,$A19,'[3]Budget Summary 1'!BE:BE)</f>
        <v>0</v>
      </c>
      <c r="BB19" s="12">
        <f>SUMIF('[3]Budget Summary 1'!$C:$C,$A19,'[3]Budget Summary 1'!BF:BF)</f>
        <v>0</v>
      </c>
      <c r="BC19" s="12">
        <f>SUMIF('[3]Budget Summary 1'!$C:$C,$A19,'[3]Budget Summary 1'!BG:BG)</f>
        <v>0</v>
      </c>
      <c r="BD19" s="12">
        <f>SUMIF('[3]Budget Summary 1'!$C:$C,$A19,'[3]Budget Summary 1'!BH:BH)</f>
        <v>0</v>
      </c>
      <c r="BE19" s="12">
        <f>SUMIF('[3]Budget Summary 1'!$C:$C,$A19,'[3]Budget Summary 1'!BI:BI)</f>
        <v>0</v>
      </c>
      <c r="BF19" s="12">
        <f>SUMIF('[3]Budget Summary 1'!$C:$C,$A19,'[3]Budget Summary 1'!BJ:BJ)</f>
        <v>0</v>
      </c>
      <c r="BG19" s="12">
        <f>SUMIF('[3]Budget Summary 1'!$C:$C,$A19,'[3]Budget Summary 1'!BK:BK)</f>
        <v>0</v>
      </c>
      <c r="BH19" s="12">
        <f>SUMIF('[3]Budget Summary 1'!$C:$C,$A19,'[3]Budget Summary 1'!BL:BL)</f>
        <v>0</v>
      </c>
      <c r="BI19" s="12">
        <f>SUMIF('[3]Budget Summary 1'!$C:$C,$A19,'[3]Budget Summary 1'!BM:BM)</f>
        <v>0</v>
      </c>
      <c r="BT19" s="16"/>
      <c r="BY19" s="12" t="e">
        <f>#REF!-AY19</f>
        <v>#REF!</v>
      </c>
      <c r="BZ19" s="12">
        <f t="shared" si="15"/>
        <v>15762536.030000001</v>
      </c>
      <c r="CA19" s="12">
        <f t="shared" si="15"/>
        <v>15241064.330000002</v>
      </c>
      <c r="CB19" s="12">
        <f t="shared" si="15"/>
        <v>16166612.769999992</v>
      </c>
      <c r="CC19" s="12">
        <f t="shared" si="15"/>
        <v>16838539.429999992</v>
      </c>
      <c r="CD19" s="12">
        <f t="shared" si="15"/>
        <v>17475285.519999988</v>
      </c>
      <c r="CE19" s="12">
        <f t="shared" si="15"/>
        <v>18224395.599999987</v>
      </c>
      <c r="CF19" s="12">
        <f t="shared" si="15"/>
        <v>18897764.649999991</v>
      </c>
      <c r="CG19" s="12">
        <f t="shared" si="15"/>
        <v>19725296.07</v>
      </c>
      <c r="CH19" s="12">
        <f t="shared" si="15"/>
        <v>20488200.530000005</v>
      </c>
      <c r="CI19" s="12">
        <f t="shared" si="15"/>
        <v>21367027.399999984</v>
      </c>
      <c r="CY19" s="12" t="e">
        <f t="shared" si="17"/>
        <v>#REF!</v>
      </c>
      <c r="CZ19" s="12">
        <f t="shared" si="16"/>
        <v>15762536.030000001</v>
      </c>
      <c r="DA19" s="12">
        <f t="shared" si="16"/>
        <v>15241064.330000002</v>
      </c>
      <c r="DB19" s="12">
        <f t="shared" si="16"/>
        <v>16166612.769999992</v>
      </c>
      <c r="DC19" s="12">
        <f t="shared" si="16"/>
        <v>16838539.429999992</v>
      </c>
      <c r="DD19" s="12">
        <f t="shared" si="16"/>
        <v>17475285.519999988</v>
      </c>
      <c r="DE19" s="12">
        <f t="shared" si="16"/>
        <v>18224395.599999987</v>
      </c>
      <c r="DF19" s="12">
        <f t="shared" si="16"/>
        <v>18897764.649999991</v>
      </c>
      <c r="DG19" s="12">
        <f t="shared" si="16"/>
        <v>19725296.07</v>
      </c>
      <c r="DH19" s="12">
        <f t="shared" si="16"/>
        <v>20488200.530000005</v>
      </c>
      <c r="DI19" s="12">
        <f t="shared" si="16"/>
        <v>21367027.399999984</v>
      </c>
      <c r="DU19" s="14" t="s">
        <v>2</v>
      </c>
      <c r="DV19" s="15" t="s">
        <v>1</v>
      </c>
      <c r="DW19" s="15" t="s">
        <v>1</v>
      </c>
      <c r="DX19" s="15" t="s">
        <v>1</v>
      </c>
    </row>
    <row r="20" spans="1:128" s="12" customFormat="1" x14ac:dyDescent="0.25">
      <c r="A20" s="12" t="str">
        <f t="shared" si="14"/>
        <v>Depreciation &amp; Amortisation</v>
      </c>
      <c r="B20" s="12" t="s">
        <v>30</v>
      </c>
      <c r="C20" s="12">
        <v>9900000</v>
      </c>
      <c r="D20" s="12">
        <v>9897274</v>
      </c>
      <c r="E20" s="12">
        <v>9897274</v>
      </c>
      <c r="F20" s="12">
        <v>9897274</v>
      </c>
      <c r="G20" s="12">
        <v>9897274</v>
      </c>
      <c r="H20" s="12">
        <v>9897274</v>
      </c>
      <c r="I20" s="12">
        <v>9897274</v>
      </c>
      <c r="J20" s="12">
        <v>9897274</v>
      </c>
      <c r="K20" s="12">
        <v>9897274</v>
      </c>
      <c r="L20" s="12">
        <v>9897274</v>
      </c>
      <c r="N20" s="18" t="s">
        <v>12</v>
      </c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16"/>
      <c r="AY20" s="12">
        <f>SUMIF('[3]Budget Summary 1'!$C:$C,$A20,'[3]Budget Summary 1'!BC:BC)</f>
        <v>9900000</v>
      </c>
      <c r="AZ20" s="12">
        <f>SUMIF('[3]Budget Summary 1'!$C:$C,$A20,'[3]Budget Summary 1'!BD:BD)</f>
        <v>9900000</v>
      </c>
      <c r="BA20" s="12">
        <f>SUMIF('[3]Budget Summary 1'!$C:$C,$A20,'[3]Budget Summary 1'!BE:BE)</f>
        <v>9897274</v>
      </c>
      <c r="BB20" s="12">
        <f>SUMIF('[3]Budget Summary 1'!$C:$C,$A20,'[3]Budget Summary 1'!BF:BF)</f>
        <v>9897274</v>
      </c>
      <c r="BC20" s="12">
        <f>SUMIF('[3]Budget Summary 1'!$C:$C,$A20,'[3]Budget Summary 1'!BG:BG)</f>
        <v>9897274</v>
      </c>
      <c r="BD20" s="12">
        <f>SUMIF('[3]Budget Summary 1'!$C:$C,$A20,'[3]Budget Summary 1'!BH:BH)</f>
        <v>9897274</v>
      </c>
      <c r="BE20" s="12">
        <f>SUMIF('[3]Budget Summary 1'!$C:$C,$A20,'[3]Budget Summary 1'!BI:BI)</f>
        <v>9897274</v>
      </c>
      <c r="BF20" s="12">
        <f>SUMIF('[3]Budget Summary 1'!$C:$C,$A20,'[3]Budget Summary 1'!BJ:BJ)</f>
        <v>9897274</v>
      </c>
      <c r="BG20" s="12">
        <f>SUMIF('[3]Budget Summary 1'!$C:$C,$A20,'[3]Budget Summary 1'!BK:BK)</f>
        <v>9897274</v>
      </c>
      <c r="BH20" s="12">
        <f>SUMIF('[3]Budget Summary 1'!$C:$C,$A20,'[3]Budget Summary 1'!BL:BL)</f>
        <v>9897274</v>
      </c>
      <c r="BI20" s="12">
        <f>SUMIF('[3]Budget Summary 1'!$C:$C,$A20,'[3]Budget Summary 1'!BM:BM)</f>
        <v>9897274</v>
      </c>
      <c r="BT20" s="16"/>
      <c r="BY20" s="12" t="e">
        <f>#REF!-AY20</f>
        <v>#REF!</v>
      </c>
      <c r="BZ20" s="12">
        <f t="shared" si="15"/>
        <v>0</v>
      </c>
      <c r="CA20" s="12">
        <f t="shared" si="15"/>
        <v>0</v>
      </c>
      <c r="CB20" s="12">
        <f t="shared" si="15"/>
        <v>0</v>
      </c>
      <c r="CC20" s="12">
        <f t="shared" si="15"/>
        <v>0</v>
      </c>
      <c r="CD20" s="12">
        <f t="shared" si="15"/>
        <v>0</v>
      </c>
      <c r="CE20" s="12">
        <f t="shared" si="15"/>
        <v>0</v>
      </c>
      <c r="CF20" s="12">
        <f t="shared" si="15"/>
        <v>0</v>
      </c>
      <c r="CG20" s="12">
        <f t="shared" si="15"/>
        <v>0</v>
      </c>
      <c r="CH20" s="12">
        <f t="shared" si="15"/>
        <v>0</v>
      </c>
      <c r="CI20" s="12">
        <f t="shared" si="15"/>
        <v>0</v>
      </c>
      <c r="CY20" s="12" t="e">
        <f t="shared" si="17"/>
        <v>#REF!</v>
      </c>
      <c r="CZ20" s="12">
        <f t="shared" si="16"/>
        <v>0</v>
      </c>
      <c r="DA20" s="12">
        <f t="shared" si="16"/>
        <v>0</v>
      </c>
      <c r="DB20" s="12">
        <f t="shared" si="16"/>
        <v>0</v>
      </c>
      <c r="DC20" s="12">
        <f t="shared" si="16"/>
        <v>0</v>
      </c>
      <c r="DD20" s="12">
        <f t="shared" si="16"/>
        <v>0</v>
      </c>
      <c r="DE20" s="12">
        <f t="shared" si="16"/>
        <v>0</v>
      </c>
      <c r="DF20" s="12">
        <f t="shared" si="16"/>
        <v>0</v>
      </c>
      <c r="DG20" s="12">
        <f t="shared" si="16"/>
        <v>0</v>
      </c>
      <c r="DH20" s="12">
        <f t="shared" si="16"/>
        <v>0</v>
      </c>
      <c r="DI20" s="12">
        <f t="shared" si="16"/>
        <v>0</v>
      </c>
      <c r="DU20" s="14" t="s">
        <v>2</v>
      </c>
      <c r="DV20" s="15" t="s">
        <v>1</v>
      </c>
      <c r="DW20" s="15" t="s">
        <v>1</v>
      </c>
      <c r="DX20" s="15" t="s">
        <v>1</v>
      </c>
    </row>
    <row r="21" spans="1:128" s="12" customFormat="1" x14ac:dyDescent="0.25">
      <c r="A21" s="12" t="str">
        <f t="shared" si="14"/>
        <v>Other Expenses</v>
      </c>
      <c r="B21" s="12" t="s">
        <v>32</v>
      </c>
      <c r="C21" s="12">
        <v>4670880.0999999996</v>
      </c>
      <c r="D21" s="12">
        <v>4940023.5500000007</v>
      </c>
      <c r="E21" s="12">
        <v>5490034.2500000037</v>
      </c>
      <c r="F21" s="12">
        <v>5540593.4700000007</v>
      </c>
      <c r="G21" s="12">
        <v>5873386.7699999977</v>
      </c>
      <c r="H21" s="12">
        <v>6230253.209999999</v>
      </c>
      <c r="I21" s="12">
        <v>6913200.8899999969</v>
      </c>
      <c r="J21" s="12">
        <v>7024423.5700000022</v>
      </c>
      <c r="K21" s="12">
        <v>7466318.2699999986</v>
      </c>
      <c r="L21" s="12">
        <v>7941505.6699999981</v>
      </c>
      <c r="N21" s="18" t="s">
        <v>12</v>
      </c>
      <c r="AL21" s="16"/>
      <c r="AY21" s="12">
        <f>SUMIF('[3]Budget Summary 1'!$C:$C,$A21,'[3]Budget Summary 1'!BC:BC)</f>
        <v>0</v>
      </c>
      <c r="AZ21" s="12">
        <f>SUMIF('[3]Budget Summary 1'!$C:$C,$A21,'[3]Budget Summary 1'!BD:BD)</f>
        <v>0</v>
      </c>
      <c r="BA21" s="12">
        <f>SUMIF('[3]Budget Summary 1'!$C:$C,$A21,'[3]Budget Summary 1'!BE:BE)</f>
        <v>0</v>
      </c>
      <c r="BB21" s="12">
        <f>SUMIF('[3]Budget Summary 1'!$C:$C,$A21,'[3]Budget Summary 1'!BF:BF)</f>
        <v>0</v>
      </c>
      <c r="BC21" s="12">
        <f>SUMIF('[3]Budget Summary 1'!$C:$C,$A21,'[3]Budget Summary 1'!BG:BG)</f>
        <v>0</v>
      </c>
      <c r="BD21" s="12">
        <f>SUMIF('[3]Budget Summary 1'!$C:$C,$A21,'[3]Budget Summary 1'!BH:BH)</f>
        <v>0</v>
      </c>
      <c r="BE21" s="12">
        <f>SUMIF('[3]Budget Summary 1'!$C:$C,$A21,'[3]Budget Summary 1'!BI:BI)</f>
        <v>0</v>
      </c>
      <c r="BF21" s="12">
        <f>SUMIF('[3]Budget Summary 1'!$C:$C,$A21,'[3]Budget Summary 1'!BJ:BJ)</f>
        <v>0</v>
      </c>
      <c r="BG21" s="12">
        <f>SUMIF('[3]Budget Summary 1'!$C:$C,$A21,'[3]Budget Summary 1'!BK:BK)</f>
        <v>0</v>
      </c>
      <c r="BH21" s="12">
        <f>SUMIF('[3]Budget Summary 1'!$C:$C,$A21,'[3]Budget Summary 1'!BL:BL)</f>
        <v>0</v>
      </c>
      <c r="BI21" s="12">
        <f>SUMIF('[3]Budget Summary 1'!$C:$C,$A21,'[3]Budget Summary 1'!BM:BM)</f>
        <v>0</v>
      </c>
      <c r="BT21" s="16"/>
      <c r="BY21" s="12" t="e">
        <f>#REF!-AY21</f>
        <v>#REF!</v>
      </c>
      <c r="BZ21" s="12">
        <f t="shared" si="15"/>
        <v>4670880.0999999996</v>
      </c>
      <c r="CA21" s="12">
        <f t="shared" si="15"/>
        <v>4940023.5500000007</v>
      </c>
      <c r="CB21" s="12">
        <f t="shared" si="15"/>
        <v>5490034.2500000037</v>
      </c>
      <c r="CC21" s="12">
        <f t="shared" si="15"/>
        <v>5540593.4700000007</v>
      </c>
      <c r="CD21" s="12">
        <f t="shared" si="15"/>
        <v>5873386.7699999977</v>
      </c>
      <c r="CE21" s="12">
        <f t="shared" si="15"/>
        <v>6230253.209999999</v>
      </c>
      <c r="CF21" s="12">
        <f t="shared" si="15"/>
        <v>6913200.8899999969</v>
      </c>
      <c r="CG21" s="12">
        <f t="shared" si="15"/>
        <v>7024423.5700000022</v>
      </c>
      <c r="CH21" s="12">
        <f t="shared" si="15"/>
        <v>7466318.2699999986</v>
      </c>
      <c r="CI21" s="12">
        <f t="shared" si="15"/>
        <v>7941505.6699999981</v>
      </c>
      <c r="CY21" s="12" t="e">
        <f t="shared" si="17"/>
        <v>#REF!</v>
      </c>
      <c r="CZ21" s="12">
        <f t="shared" si="16"/>
        <v>4670880.0999999996</v>
      </c>
      <c r="DA21" s="12">
        <f t="shared" si="16"/>
        <v>4940023.5500000007</v>
      </c>
      <c r="DB21" s="12">
        <f t="shared" si="16"/>
        <v>5490034.2500000037</v>
      </c>
      <c r="DC21" s="12">
        <f t="shared" si="16"/>
        <v>5540593.4700000007</v>
      </c>
      <c r="DD21" s="12">
        <f t="shared" si="16"/>
        <v>5873386.7699999977</v>
      </c>
      <c r="DE21" s="12">
        <f t="shared" si="16"/>
        <v>6230253.209999999</v>
      </c>
      <c r="DF21" s="12">
        <f t="shared" si="16"/>
        <v>6913200.8899999969</v>
      </c>
      <c r="DG21" s="12">
        <f t="shared" si="16"/>
        <v>7024423.5700000022</v>
      </c>
      <c r="DH21" s="12">
        <f t="shared" si="16"/>
        <v>7466318.2699999986</v>
      </c>
      <c r="DI21" s="12">
        <f t="shared" si="16"/>
        <v>7941505.6699999981</v>
      </c>
      <c r="DU21" s="14" t="s">
        <v>2</v>
      </c>
      <c r="DV21" s="15" t="s">
        <v>1</v>
      </c>
      <c r="DW21" s="15" t="s">
        <v>1</v>
      </c>
      <c r="DX21" s="15" t="s">
        <v>1</v>
      </c>
    </row>
    <row r="22" spans="1:128" s="12" customFormat="1" x14ac:dyDescent="0.25">
      <c r="B22" s="17" t="s">
        <v>35</v>
      </c>
      <c r="C22" s="36">
        <v>50246249.660000004</v>
      </c>
      <c r="D22" s="36">
        <v>50901141.170000017</v>
      </c>
      <c r="E22" s="36">
        <v>53602001.859999999</v>
      </c>
      <c r="F22" s="36">
        <v>55133114.839999989</v>
      </c>
      <c r="G22" s="36">
        <v>56933307.049999982</v>
      </c>
      <c r="H22" s="36">
        <v>58882072.56999997</v>
      </c>
      <c r="I22" s="36">
        <v>61095512.649999991</v>
      </c>
      <c r="J22" s="36">
        <v>63078198.240000017</v>
      </c>
      <c r="K22" s="36">
        <v>65375976.289999984</v>
      </c>
      <c r="L22" s="36">
        <v>67849946.429999948</v>
      </c>
      <c r="P22" s="12" t="e">
        <f>SUMIF($N17:$N21,"yes",#REF!)</f>
        <v>#REF!</v>
      </c>
      <c r="Q22" s="12">
        <f t="shared" ref="Q22:Z22" si="18">SUMIF($N17:$N21,"yes",C17:C21)</f>
        <v>50246249.660000004</v>
      </c>
      <c r="R22" s="12">
        <f t="shared" si="18"/>
        <v>50901141.170000017</v>
      </c>
      <c r="S22" s="12">
        <f t="shared" si="18"/>
        <v>53602001.859999999</v>
      </c>
      <c r="T22" s="12">
        <f t="shared" si="18"/>
        <v>55133114.839999989</v>
      </c>
      <c r="U22" s="12">
        <f t="shared" si="18"/>
        <v>56933307.049999982</v>
      </c>
      <c r="V22" s="12">
        <f t="shared" si="18"/>
        <v>58882072.56999997</v>
      </c>
      <c r="W22" s="12">
        <f t="shared" si="18"/>
        <v>61095512.649999991</v>
      </c>
      <c r="X22" s="12">
        <f t="shared" si="18"/>
        <v>63078198.240000017</v>
      </c>
      <c r="Y22" s="12">
        <f t="shared" si="18"/>
        <v>65375976.289999984</v>
      </c>
      <c r="Z22" s="12">
        <f t="shared" si="18"/>
        <v>67849946.429999948</v>
      </c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Y22" s="36">
        <f t="shared" ref="AY22:BI22" si="19">SUM(AY17:AY21)</f>
        <v>10284760</v>
      </c>
      <c r="AZ22" s="36">
        <f t="shared" si="19"/>
        <v>10298391.02</v>
      </c>
      <c r="BA22" s="36">
        <f t="shared" si="19"/>
        <v>10310637.76</v>
      </c>
      <c r="BB22" s="36">
        <f t="shared" si="19"/>
        <v>10326588.300000001</v>
      </c>
      <c r="BC22" s="36">
        <f t="shared" si="19"/>
        <v>10344014.779999999</v>
      </c>
      <c r="BD22" s="36">
        <f t="shared" si="19"/>
        <v>10362150.470000001</v>
      </c>
      <c r="BE22" s="36">
        <f t="shared" si="19"/>
        <v>10381024.300000001</v>
      </c>
      <c r="BF22" s="36">
        <f t="shared" si="19"/>
        <v>10400666.42</v>
      </c>
      <c r="BG22" s="36">
        <f t="shared" si="19"/>
        <v>10421108.08</v>
      </c>
      <c r="BH22" s="36">
        <f t="shared" si="19"/>
        <v>10442381.949999999</v>
      </c>
      <c r="BI22" s="36">
        <f t="shared" si="19"/>
        <v>10464521.939999999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Y22" s="36" t="e">
        <f t="shared" ref="BY22:CI22" si="20">SUM(BY17:BY21)</f>
        <v>#REF!</v>
      </c>
      <c r="BZ22" s="36">
        <f t="shared" si="20"/>
        <v>39947858.640000008</v>
      </c>
      <c r="CA22" s="36">
        <f t="shared" si="20"/>
        <v>40590503.410000011</v>
      </c>
      <c r="CB22" s="36">
        <f t="shared" si="20"/>
        <v>43275413.559999987</v>
      </c>
      <c r="CC22" s="36">
        <f t="shared" si="20"/>
        <v>44789100.059999987</v>
      </c>
      <c r="CD22" s="36">
        <f t="shared" si="20"/>
        <v>46571156.579999983</v>
      </c>
      <c r="CE22" s="36">
        <f t="shared" si="20"/>
        <v>48501048.269999973</v>
      </c>
      <c r="CF22" s="36">
        <f t="shared" si="20"/>
        <v>50694846.229999989</v>
      </c>
      <c r="CG22" s="36">
        <f t="shared" si="20"/>
        <v>52657090.160000019</v>
      </c>
      <c r="CH22" s="36">
        <f t="shared" si="20"/>
        <v>54933594.339999989</v>
      </c>
      <c r="CI22" s="36">
        <f t="shared" si="20"/>
        <v>57385424.48999995</v>
      </c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Y22" s="36" t="e">
        <f t="shared" ref="CY22:DI22" si="21">SUM(CY17:CY21)</f>
        <v>#REF!</v>
      </c>
      <c r="CZ22" s="36">
        <f t="shared" si="21"/>
        <v>39947858.640000008</v>
      </c>
      <c r="DA22" s="36">
        <f t="shared" si="21"/>
        <v>40590503.410000011</v>
      </c>
      <c r="DB22" s="36">
        <f t="shared" si="21"/>
        <v>43275413.559999987</v>
      </c>
      <c r="DC22" s="36">
        <f t="shared" si="21"/>
        <v>44789100.059999987</v>
      </c>
      <c r="DD22" s="36">
        <f t="shared" si="21"/>
        <v>46571156.579999983</v>
      </c>
      <c r="DE22" s="36">
        <f t="shared" si="21"/>
        <v>48501048.269999973</v>
      </c>
      <c r="DF22" s="36">
        <f t="shared" si="21"/>
        <v>50694846.229999989</v>
      </c>
      <c r="DG22" s="36">
        <f t="shared" si="21"/>
        <v>52657090.160000019</v>
      </c>
      <c r="DH22" s="36">
        <f t="shared" si="21"/>
        <v>54933594.339999989</v>
      </c>
      <c r="DI22" s="36">
        <f t="shared" si="21"/>
        <v>57385424.48999995</v>
      </c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U22" s="14" t="s">
        <v>2</v>
      </c>
      <c r="DV22" s="15" t="s">
        <v>1</v>
      </c>
      <c r="DW22" s="15" t="s">
        <v>1</v>
      </c>
      <c r="DX22" s="15" t="s">
        <v>1</v>
      </c>
    </row>
    <row r="23" spans="1:128" s="12" customFormat="1" x14ac:dyDescent="0.25">
      <c r="B23" s="17"/>
      <c r="DU23" s="14" t="s">
        <v>2</v>
      </c>
      <c r="DV23" s="15" t="s">
        <v>1</v>
      </c>
      <c r="DW23" s="15" t="s">
        <v>1</v>
      </c>
      <c r="DX23" s="15" t="s">
        <v>1</v>
      </c>
    </row>
    <row r="24" spans="1:128" s="12" customFormat="1" ht="14.4" thickBot="1" x14ac:dyDescent="0.3">
      <c r="B24" s="13" t="s">
        <v>36</v>
      </c>
      <c r="C24" s="40">
        <v>-4165099.0500000045</v>
      </c>
      <c r="D24" s="40">
        <v>-2749137.3000000194</v>
      </c>
      <c r="E24" s="40">
        <v>-2096484.8100000024</v>
      </c>
      <c r="F24" s="40">
        <v>289432.02000002563</v>
      </c>
      <c r="G24" s="40">
        <v>2895344.0800000206</v>
      </c>
      <c r="H24" s="40">
        <v>3128791.2500000298</v>
      </c>
      <c r="I24" s="40">
        <v>3507255.3300000057</v>
      </c>
      <c r="J24" s="40">
        <v>3633578.5199999958</v>
      </c>
      <c r="K24" s="40">
        <v>3905913.9200000241</v>
      </c>
      <c r="L24" s="40">
        <v>3914892.7700000405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Y24" s="40" t="e">
        <f>#REF!+#REF!</f>
        <v>#REF!</v>
      </c>
      <c r="AZ24" s="40" t="e">
        <f>#REF!+#REF!</f>
        <v>#REF!</v>
      </c>
      <c r="BA24" s="40" t="e">
        <f>#REF!+#REF!</f>
        <v>#REF!</v>
      </c>
      <c r="BB24" s="40" t="e">
        <f>#REF!+#REF!</f>
        <v>#REF!</v>
      </c>
      <c r="BC24" s="40" t="e">
        <f>#REF!+#REF!</f>
        <v>#REF!</v>
      </c>
      <c r="BD24" s="40" t="e">
        <f>#REF!+#REF!</f>
        <v>#REF!</v>
      </c>
      <c r="BE24" s="40" t="e">
        <f>#REF!+#REF!</f>
        <v>#REF!</v>
      </c>
      <c r="BF24" s="40" t="e">
        <f>#REF!+#REF!</f>
        <v>#REF!</v>
      </c>
      <c r="BG24" s="40" t="e">
        <f>#REF!+#REF!</f>
        <v>#REF!</v>
      </c>
      <c r="BH24" s="40" t="e">
        <f>#REF!+#REF!</f>
        <v>#REF!</v>
      </c>
      <c r="BI24" s="40" t="e">
        <f>#REF!+#REF!</f>
        <v>#REF!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Y24" s="40" t="e">
        <f>#REF!+#REF!</f>
        <v>#REF!</v>
      </c>
      <c r="BZ24" s="40" t="e">
        <f>#REF!+#REF!</f>
        <v>#REF!</v>
      </c>
      <c r="CA24" s="40" t="e">
        <f>#REF!+#REF!</f>
        <v>#REF!</v>
      </c>
      <c r="CB24" s="40" t="e">
        <f>#REF!+#REF!</f>
        <v>#REF!</v>
      </c>
      <c r="CC24" s="40" t="e">
        <f>#REF!+#REF!</f>
        <v>#REF!</v>
      </c>
      <c r="CD24" s="40" t="e">
        <f>#REF!+#REF!</f>
        <v>#REF!</v>
      </c>
      <c r="CE24" s="40" t="e">
        <f>#REF!+#REF!</f>
        <v>#REF!</v>
      </c>
      <c r="CF24" s="40" t="e">
        <f>#REF!+#REF!</f>
        <v>#REF!</v>
      </c>
      <c r="CG24" s="40" t="e">
        <f>#REF!+#REF!</f>
        <v>#REF!</v>
      </c>
      <c r="CH24" s="40" t="e">
        <f>#REF!+#REF!</f>
        <v>#REF!</v>
      </c>
      <c r="CI24" s="40" t="e">
        <f>#REF!+#REF!</f>
        <v>#REF!</v>
      </c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DU24" s="14" t="s">
        <v>2</v>
      </c>
      <c r="DV24" s="15" t="s">
        <v>1</v>
      </c>
      <c r="DW24" s="15" t="s">
        <v>1</v>
      </c>
      <c r="DX24" s="15" t="s">
        <v>1</v>
      </c>
    </row>
    <row r="25" spans="1:128" s="12" customFormat="1" ht="13.8" thickTop="1" x14ac:dyDescent="0.25">
      <c r="DU25" s="14" t="s">
        <v>2</v>
      </c>
      <c r="DV25" s="15" t="s">
        <v>1</v>
      </c>
      <c r="DW25" s="15" t="s">
        <v>1</v>
      </c>
      <c r="DX25" s="15" t="s">
        <v>1</v>
      </c>
    </row>
    <row r="26" spans="1:128" s="12" customFormat="1" x14ac:dyDescent="0.25">
      <c r="B26" s="41" t="s">
        <v>37</v>
      </c>
      <c r="DU26" s="14" t="s">
        <v>2</v>
      </c>
      <c r="DV26" s="15" t="s">
        <v>1</v>
      </c>
      <c r="DW26" s="15" t="s">
        <v>1</v>
      </c>
      <c r="DX26" s="15" t="s">
        <v>1</v>
      </c>
    </row>
    <row r="27" spans="1:128" s="12" customFormat="1" x14ac:dyDescent="0.25">
      <c r="B27" s="41" t="s">
        <v>38</v>
      </c>
      <c r="C27" s="41">
        <v>-7752799.0500000045</v>
      </c>
      <c r="D27" s="41">
        <v>-5321137.3000000194</v>
      </c>
      <c r="E27" s="41">
        <v>-4768484.8100000024</v>
      </c>
      <c r="F27" s="41">
        <v>-2382567.9799999744</v>
      </c>
      <c r="G27" s="41">
        <v>123344.08000002056</v>
      </c>
      <c r="H27" s="41">
        <v>356791.2500000298</v>
      </c>
      <c r="I27" s="41">
        <v>635255.33000000566</v>
      </c>
      <c r="J27" s="41">
        <v>761578.51999999583</v>
      </c>
      <c r="K27" s="41">
        <v>933913.92000002414</v>
      </c>
      <c r="L27" s="41">
        <v>942892.77000004053</v>
      </c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Y27" s="41" t="e">
        <f t="shared" ref="AY27:BI27" si="22">AY24-AY13</f>
        <v>#REF!</v>
      </c>
      <c r="AZ27" s="41" t="e">
        <f t="shared" si="22"/>
        <v>#REF!</v>
      </c>
      <c r="BA27" s="41" t="e">
        <f t="shared" si="22"/>
        <v>#REF!</v>
      </c>
      <c r="BB27" s="41" t="e">
        <f t="shared" si="22"/>
        <v>#REF!</v>
      </c>
      <c r="BC27" s="41" t="e">
        <f t="shared" si="22"/>
        <v>#REF!</v>
      </c>
      <c r="BD27" s="41" t="e">
        <f t="shared" si="22"/>
        <v>#REF!</v>
      </c>
      <c r="BE27" s="41" t="e">
        <f t="shared" si="22"/>
        <v>#REF!</v>
      </c>
      <c r="BF27" s="41" t="e">
        <f t="shared" si="22"/>
        <v>#REF!</v>
      </c>
      <c r="BG27" s="41" t="e">
        <f t="shared" si="22"/>
        <v>#REF!</v>
      </c>
      <c r="BH27" s="41" t="e">
        <f t="shared" si="22"/>
        <v>#REF!</v>
      </c>
      <c r="BI27" s="41" t="e">
        <f t="shared" si="22"/>
        <v>#REF!</v>
      </c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Y27" s="41" t="e">
        <f t="shared" ref="BY27:CI27" si="23">BY24-BY13</f>
        <v>#REF!</v>
      </c>
      <c r="BZ27" s="41" t="e">
        <f t="shared" si="23"/>
        <v>#REF!</v>
      </c>
      <c r="CA27" s="41" t="e">
        <f t="shared" si="23"/>
        <v>#REF!</v>
      </c>
      <c r="CB27" s="41" t="e">
        <f t="shared" si="23"/>
        <v>#REF!</v>
      </c>
      <c r="CC27" s="41" t="e">
        <f t="shared" si="23"/>
        <v>#REF!</v>
      </c>
      <c r="CD27" s="41" t="e">
        <f t="shared" si="23"/>
        <v>#REF!</v>
      </c>
      <c r="CE27" s="41" t="e">
        <f t="shared" si="23"/>
        <v>#REF!</v>
      </c>
      <c r="CF27" s="41" t="e">
        <f t="shared" si="23"/>
        <v>#REF!</v>
      </c>
      <c r="CG27" s="41" t="e">
        <f t="shared" si="23"/>
        <v>#REF!</v>
      </c>
      <c r="CH27" s="41" t="e">
        <f t="shared" si="23"/>
        <v>#REF!</v>
      </c>
      <c r="CI27" s="41" t="e">
        <f t="shared" si="23"/>
        <v>#REF!</v>
      </c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DU27" s="14" t="s">
        <v>2</v>
      </c>
      <c r="DV27" s="15" t="s">
        <v>1</v>
      </c>
      <c r="DW27" s="15" t="s">
        <v>1</v>
      </c>
      <c r="DX27" s="15" t="s">
        <v>1</v>
      </c>
    </row>
    <row r="28" spans="1:128" s="12" customFormat="1" x14ac:dyDescent="0.25">
      <c r="DU28" s="14" t="s">
        <v>2</v>
      </c>
      <c r="DV28" s="15" t="s">
        <v>1</v>
      </c>
      <c r="DW28" s="15" t="s">
        <v>1</v>
      </c>
      <c r="DX28" s="15" t="s">
        <v>1</v>
      </c>
    </row>
    <row r="29" spans="1:128" s="12" customFormat="1" hidden="1" x14ac:dyDescent="0.25">
      <c r="A29" s="14"/>
      <c r="DU29" s="14" t="s">
        <v>2</v>
      </c>
      <c r="DV29" s="15" t="s">
        <v>1</v>
      </c>
      <c r="DW29" s="15" t="s">
        <v>1</v>
      </c>
      <c r="DX29" s="15" t="s">
        <v>1</v>
      </c>
    </row>
    <row r="30" spans="1:128" s="12" customFormat="1" hidden="1" x14ac:dyDescent="0.25">
      <c r="DU30" s="14" t="s">
        <v>2</v>
      </c>
      <c r="DV30" s="15" t="s">
        <v>1</v>
      </c>
      <c r="DW30" s="15" t="s">
        <v>1</v>
      </c>
      <c r="DX30" s="15" t="s">
        <v>1</v>
      </c>
    </row>
    <row r="31" spans="1:128" s="12" customFormat="1" hidden="1" x14ac:dyDescent="0.25">
      <c r="DU31" s="14" t="s">
        <v>2</v>
      </c>
      <c r="DV31" s="15" t="s">
        <v>1</v>
      </c>
      <c r="DW31" s="15" t="s">
        <v>1</v>
      </c>
      <c r="DX31" s="15" t="s">
        <v>1</v>
      </c>
    </row>
    <row r="32" spans="1:128" s="12" customFormat="1" hidden="1" x14ac:dyDescent="0.25">
      <c r="B32" s="16" t="s">
        <v>39</v>
      </c>
      <c r="C32" s="12">
        <v>826309.98999999836</v>
      </c>
      <c r="D32" s="12">
        <v>600571.5700000003</v>
      </c>
      <c r="E32" s="12">
        <v>252090.54000000004</v>
      </c>
      <c r="F32" s="12">
        <v>258091.75000000186</v>
      </c>
      <c r="G32" s="12">
        <v>254572.13999999966</v>
      </c>
      <c r="H32" s="12">
        <v>259926.80999999773</v>
      </c>
      <c r="I32" s="12">
        <v>276639.93000000343</v>
      </c>
      <c r="J32" s="12">
        <v>273035.48000000603</v>
      </c>
      <c r="K32" s="12">
        <v>268976.55999999866</v>
      </c>
      <c r="L32" s="12">
        <v>290094.17999999411</v>
      </c>
      <c r="DU32" s="14" t="s">
        <v>2</v>
      </c>
      <c r="DV32" s="15" t="s">
        <v>1</v>
      </c>
      <c r="DW32" s="15" t="s">
        <v>1</v>
      </c>
      <c r="DX32" s="15" t="s">
        <v>1</v>
      </c>
    </row>
    <row r="33" spans="2:128" s="12" customFormat="1" hidden="1" x14ac:dyDescent="0.25">
      <c r="B33" s="16" t="s">
        <v>40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DU33" s="14" t="s">
        <v>2</v>
      </c>
      <c r="DV33" s="15" t="s">
        <v>1</v>
      </c>
      <c r="DW33" s="15" t="s">
        <v>1</v>
      </c>
      <c r="DX33" s="15" t="s">
        <v>1</v>
      </c>
    </row>
    <row r="34" spans="2:128" s="12" customFormat="1" hidden="1" x14ac:dyDescent="0.25">
      <c r="DU34" s="14" t="s">
        <v>2</v>
      </c>
      <c r="DV34" s="15" t="s">
        <v>1</v>
      </c>
      <c r="DW34" s="15" t="s">
        <v>1</v>
      </c>
      <c r="DX34" s="15" t="s">
        <v>1</v>
      </c>
    </row>
    <row r="35" spans="2:128" s="12" customFormat="1" hidden="1" x14ac:dyDescent="0.25">
      <c r="B35" s="12" t="s">
        <v>41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DU35" s="14" t="s">
        <v>2</v>
      </c>
      <c r="DV35" s="15" t="s">
        <v>1</v>
      </c>
      <c r="DW35" s="15" t="s">
        <v>1</v>
      </c>
      <c r="DX35" s="15" t="s">
        <v>1</v>
      </c>
    </row>
    <row r="36" spans="2:128" s="12" customFormat="1" hidden="1" x14ac:dyDescent="0.25">
      <c r="B36" s="12" t="s">
        <v>42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DU36" s="14" t="s">
        <v>2</v>
      </c>
      <c r="DV36" s="15" t="s">
        <v>1</v>
      </c>
      <c r="DW36" s="15" t="s">
        <v>1</v>
      </c>
      <c r="DX36" s="15" t="s">
        <v>1</v>
      </c>
    </row>
    <row r="37" spans="2:128" s="12" customFormat="1" hidden="1" x14ac:dyDescent="0.25">
      <c r="DU37" s="14" t="s">
        <v>2</v>
      </c>
      <c r="DV37" s="15" t="s">
        <v>1</v>
      </c>
      <c r="DW37" s="15" t="s">
        <v>1</v>
      </c>
      <c r="DX37" s="15" t="s">
        <v>1</v>
      </c>
    </row>
    <row r="38" spans="2:128" s="12" customFormat="1" hidden="1" x14ac:dyDescent="0.25">
      <c r="DU38" s="14" t="s">
        <v>2</v>
      </c>
      <c r="DV38" s="15" t="s">
        <v>1</v>
      </c>
      <c r="DW38" s="15" t="s">
        <v>1</v>
      </c>
      <c r="DX38" s="15" t="s">
        <v>1</v>
      </c>
    </row>
    <row r="39" spans="2:128" s="12" customFormat="1" hidden="1" x14ac:dyDescent="0.25">
      <c r="C39" s="12">
        <v>2</v>
      </c>
      <c r="D39" s="12">
        <v>3</v>
      </c>
      <c r="E39" s="12">
        <v>4</v>
      </c>
      <c r="F39" s="12">
        <v>5</v>
      </c>
      <c r="G39" s="12">
        <v>6</v>
      </c>
      <c r="H39" s="12">
        <v>7</v>
      </c>
      <c r="I39" s="12">
        <v>8</v>
      </c>
      <c r="J39" s="12">
        <v>9</v>
      </c>
      <c r="K39" s="12">
        <v>10</v>
      </c>
      <c r="L39" s="12">
        <v>11</v>
      </c>
      <c r="AB39" s="12">
        <f>L39+1</f>
        <v>12</v>
      </c>
      <c r="AC39" s="12">
        <f t="shared" ref="AC39:AK39" si="24">AB39+1</f>
        <v>13</v>
      </c>
      <c r="AD39" s="12">
        <f t="shared" si="24"/>
        <v>14</v>
      </c>
      <c r="AE39" s="12">
        <f t="shared" si="24"/>
        <v>15</v>
      </c>
      <c r="AF39" s="12">
        <f t="shared" si="24"/>
        <v>16</v>
      </c>
      <c r="AG39" s="12">
        <f t="shared" si="24"/>
        <v>17</v>
      </c>
      <c r="AH39" s="12">
        <f t="shared" si="24"/>
        <v>18</v>
      </c>
      <c r="AI39" s="12">
        <f t="shared" si="24"/>
        <v>19</v>
      </c>
      <c r="AJ39" s="12">
        <f t="shared" si="24"/>
        <v>20</v>
      </c>
      <c r="AK39" s="12">
        <f t="shared" si="24"/>
        <v>21</v>
      </c>
      <c r="BJ39" s="12">
        <f>L39+1</f>
        <v>12</v>
      </c>
      <c r="BK39" s="12">
        <f t="shared" ref="BK39:BS39" si="25">BJ39+1</f>
        <v>13</v>
      </c>
      <c r="BL39" s="12">
        <f t="shared" si="25"/>
        <v>14</v>
      </c>
      <c r="BM39" s="12">
        <f t="shared" si="25"/>
        <v>15</v>
      </c>
      <c r="BN39" s="12">
        <f t="shared" si="25"/>
        <v>16</v>
      </c>
      <c r="BO39" s="12">
        <f t="shared" si="25"/>
        <v>17</v>
      </c>
      <c r="BP39" s="12">
        <f t="shared" si="25"/>
        <v>18</v>
      </c>
      <c r="BQ39" s="12">
        <f t="shared" si="25"/>
        <v>19</v>
      </c>
      <c r="BR39" s="12">
        <f t="shared" si="25"/>
        <v>20</v>
      </c>
      <c r="BS39" s="12">
        <f t="shared" si="25"/>
        <v>21</v>
      </c>
      <c r="DU39" s="14" t="s">
        <v>2</v>
      </c>
      <c r="DV39" s="15" t="s">
        <v>1</v>
      </c>
      <c r="DW39" s="15" t="s">
        <v>1</v>
      </c>
      <c r="DX39" s="15" t="s">
        <v>1</v>
      </c>
    </row>
    <row r="40" spans="2:128" s="12" customFormat="1" hidden="1" x14ac:dyDescent="0.25">
      <c r="DU40" s="14" t="s">
        <v>2</v>
      </c>
      <c r="DV40" s="15" t="s">
        <v>1</v>
      </c>
      <c r="DW40" s="15" t="s">
        <v>1</v>
      </c>
      <c r="DX40" s="15" t="s">
        <v>1</v>
      </c>
    </row>
    <row r="41" spans="2:128" s="12" customFormat="1" hidden="1" x14ac:dyDescent="0.25">
      <c r="B41" s="17" t="s">
        <v>43</v>
      </c>
      <c r="DU41" s="14" t="s">
        <v>2</v>
      </c>
      <c r="DV41" s="15" t="s">
        <v>1</v>
      </c>
      <c r="DW41" s="15" t="s">
        <v>1</v>
      </c>
      <c r="DX41" s="15" t="s">
        <v>1</v>
      </c>
    </row>
    <row r="42" spans="2:128" s="12" customFormat="1" hidden="1" x14ac:dyDescent="0.25">
      <c r="B42" s="16" t="s">
        <v>36</v>
      </c>
      <c r="C42" s="12">
        <v>-4165099.0500000045</v>
      </c>
      <c r="D42" s="12">
        <v>-2749137.3000000194</v>
      </c>
      <c r="E42" s="12">
        <v>-2096484.8100000024</v>
      </c>
      <c r="F42" s="12">
        <v>289432.02000002563</v>
      </c>
      <c r="G42" s="12">
        <v>2895344.0800000206</v>
      </c>
      <c r="H42" s="12">
        <v>3128791.2500000298</v>
      </c>
      <c r="I42" s="12">
        <v>3507255.3300000057</v>
      </c>
      <c r="J42" s="12">
        <v>3633578.5199999958</v>
      </c>
      <c r="K42" s="12">
        <v>3905913.9200000241</v>
      </c>
      <c r="L42" s="12">
        <v>3914892.7700000405</v>
      </c>
      <c r="DU42" s="14" t="s">
        <v>2</v>
      </c>
      <c r="DV42" s="15" t="s">
        <v>1</v>
      </c>
      <c r="DW42" s="15" t="s">
        <v>1</v>
      </c>
      <c r="DX42" s="15" t="s">
        <v>1</v>
      </c>
    </row>
    <row r="43" spans="2:128" s="12" customFormat="1" hidden="1" x14ac:dyDescent="0.25">
      <c r="B43" s="16" t="s">
        <v>44</v>
      </c>
      <c r="DU43" s="14" t="s">
        <v>2</v>
      </c>
      <c r="DV43" s="15" t="s">
        <v>1</v>
      </c>
      <c r="DW43" s="15" t="s">
        <v>1</v>
      </c>
      <c r="DX43" s="15" t="s">
        <v>1</v>
      </c>
    </row>
    <row r="44" spans="2:128" s="12" customFormat="1" hidden="1" x14ac:dyDescent="0.25">
      <c r="B44" s="16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DU44" s="14" t="s">
        <v>2</v>
      </c>
      <c r="DV44" s="15" t="s">
        <v>1</v>
      </c>
      <c r="DW44" s="15" t="s">
        <v>1</v>
      </c>
      <c r="DX44" s="15" t="s">
        <v>1</v>
      </c>
    </row>
    <row r="45" spans="2:128" s="12" customFormat="1" hidden="1" x14ac:dyDescent="0.25">
      <c r="B45" s="16" t="s">
        <v>46</v>
      </c>
      <c r="C45" s="42">
        <v>11047785.91</v>
      </c>
      <c r="D45" s="42">
        <v>6000779.3800000008</v>
      </c>
      <c r="E45" s="42">
        <v>470736.33000000007</v>
      </c>
      <c r="F45" s="42">
        <v>-428401.05999999959</v>
      </c>
      <c r="G45" s="42">
        <v>-601166.77000000048</v>
      </c>
      <c r="H45" s="42">
        <v>-575249.6400000006</v>
      </c>
      <c r="I45" s="42">
        <v>-445802.45000000112</v>
      </c>
      <c r="J45" s="42">
        <v>-752667.3200000003</v>
      </c>
      <c r="K45" s="42">
        <v>-996112.94999999925</v>
      </c>
      <c r="L45" s="42">
        <v>-896831.28000000026</v>
      </c>
      <c r="DU45" s="14" t="s">
        <v>2</v>
      </c>
      <c r="DV45" s="15" t="s">
        <v>1</v>
      </c>
      <c r="DW45" s="15" t="s">
        <v>1</v>
      </c>
      <c r="DX45" s="15" t="s">
        <v>1</v>
      </c>
    </row>
    <row r="46" spans="2:128" s="12" customFormat="1" hidden="1" x14ac:dyDescent="0.25">
      <c r="B46" s="16" t="s">
        <v>47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DU46" s="14" t="s">
        <v>2</v>
      </c>
      <c r="DV46" s="15" t="s">
        <v>1</v>
      </c>
      <c r="DW46" s="15" t="s">
        <v>1</v>
      </c>
      <c r="DX46" s="15" t="s">
        <v>1</v>
      </c>
    </row>
    <row r="47" spans="2:128" s="12" customFormat="1" hidden="1" x14ac:dyDescent="0.25">
      <c r="B47" s="16" t="s">
        <v>48</v>
      </c>
      <c r="DU47" s="14" t="s">
        <v>2</v>
      </c>
      <c r="DV47" s="15" t="s">
        <v>1</v>
      </c>
      <c r="DW47" s="15" t="s">
        <v>1</v>
      </c>
      <c r="DX47" s="15" t="s">
        <v>1</v>
      </c>
    </row>
    <row r="48" spans="2:128" s="12" customFormat="1" hidden="1" x14ac:dyDescent="0.25">
      <c r="B48" s="16" t="s">
        <v>49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DU48" s="14" t="s">
        <v>2</v>
      </c>
      <c r="DV48" s="15" t="s">
        <v>1</v>
      </c>
      <c r="DW48" s="15" t="s">
        <v>1</v>
      </c>
      <c r="DX48" s="15" t="s">
        <v>1</v>
      </c>
    </row>
    <row r="49" spans="2:128" s="12" customFormat="1" hidden="1" x14ac:dyDescent="0.25">
      <c r="B49" s="16" t="s">
        <v>50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DU49" s="14" t="s">
        <v>2</v>
      </c>
      <c r="DV49" s="15" t="s">
        <v>1</v>
      </c>
      <c r="DW49" s="15" t="s">
        <v>1</v>
      </c>
      <c r="DX49" s="15" t="s">
        <v>1</v>
      </c>
    </row>
    <row r="50" spans="2:128" s="12" customFormat="1" hidden="1" x14ac:dyDescent="0.25">
      <c r="B50" s="16" t="s">
        <v>51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DU50" s="14" t="s">
        <v>2</v>
      </c>
      <c r="DV50" s="15" t="s">
        <v>1</v>
      </c>
      <c r="DW50" s="15" t="s">
        <v>1</v>
      </c>
      <c r="DX50" s="15" t="s">
        <v>1</v>
      </c>
    </row>
    <row r="51" spans="2:128" s="12" customFormat="1" hidden="1" x14ac:dyDescent="0.25">
      <c r="B51" s="16" t="s">
        <v>52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DU51" s="14" t="s">
        <v>2</v>
      </c>
      <c r="DV51" s="15" t="s">
        <v>1</v>
      </c>
      <c r="DW51" s="15" t="s">
        <v>1</v>
      </c>
      <c r="DX51" s="15" t="s">
        <v>1</v>
      </c>
    </row>
    <row r="52" spans="2:128" s="12" customFormat="1" hidden="1" x14ac:dyDescent="0.25">
      <c r="B52" s="16" t="s">
        <v>53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DU52" s="14" t="s">
        <v>2</v>
      </c>
      <c r="DV52" s="15" t="s">
        <v>1</v>
      </c>
      <c r="DW52" s="15" t="s">
        <v>1</v>
      </c>
      <c r="DX52" s="15" t="s">
        <v>1</v>
      </c>
    </row>
    <row r="53" spans="2:128" s="12" customFormat="1" hidden="1" x14ac:dyDescent="0.25">
      <c r="B53" s="16" t="s">
        <v>54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DU53" s="14" t="s">
        <v>2</v>
      </c>
      <c r="DV53" s="15" t="s">
        <v>1</v>
      </c>
      <c r="DW53" s="15" t="s">
        <v>1</v>
      </c>
      <c r="DX53" s="15" t="s">
        <v>1</v>
      </c>
    </row>
    <row r="54" spans="2:128" s="12" customFormat="1" hidden="1" x14ac:dyDescent="0.25">
      <c r="B54" s="16" t="s">
        <v>55</v>
      </c>
      <c r="DU54" s="14" t="s">
        <v>2</v>
      </c>
      <c r="DV54" s="15" t="s">
        <v>1</v>
      </c>
      <c r="DW54" s="15" t="s">
        <v>1</v>
      </c>
      <c r="DX54" s="15" t="s">
        <v>1</v>
      </c>
    </row>
    <row r="55" spans="2:128" s="12" customFormat="1" hidden="1" x14ac:dyDescent="0.25">
      <c r="B55" s="16" t="s">
        <v>56</v>
      </c>
      <c r="C55" s="42">
        <v>1155007.44</v>
      </c>
      <c r="D55" s="42">
        <v>1044301.48</v>
      </c>
      <c r="E55" s="42">
        <v>921361.74</v>
      </c>
      <c r="F55" s="42">
        <v>819536.14</v>
      </c>
      <c r="G55" s="42">
        <v>720980.86</v>
      </c>
      <c r="H55" s="42">
        <v>613232.4</v>
      </c>
      <c r="I55" s="42">
        <v>502701.72</v>
      </c>
      <c r="J55" s="42">
        <v>402046.91</v>
      </c>
      <c r="K55" s="42">
        <v>302397.33</v>
      </c>
      <c r="L55" s="42">
        <v>195651.54</v>
      </c>
      <c r="DU55" s="14" t="s">
        <v>2</v>
      </c>
      <c r="DV55" s="15" t="s">
        <v>1</v>
      </c>
      <c r="DW55" s="15" t="s">
        <v>1</v>
      </c>
      <c r="DX55" s="15" t="s">
        <v>1</v>
      </c>
    </row>
    <row r="56" spans="2:128" s="12" customFormat="1" hidden="1" x14ac:dyDescent="0.25">
      <c r="B56" s="16" t="s">
        <v>57</v>
      </c>
      <c r="DU56" s="14" t="s">
        <v>2</v>
      </c>
      <c r="DV56" s="15" t="s">
        <v>1</v>
      </c>
      <c r="DW56" s="15" t="s">
        <v>1</v>
      </c>
      <c r="DX56" s="15" t="s">
        <v>1</v>
      </c>
    </row>
    <row r="57" spans="2:128" s="12" customFormat="1" hidden="1" x14ac:dyDescent="0.25">
      <c r="B57" s="16" t="s">
        <v>58</v>
      </c>
      <c r="DU57" s="14" t="s">
        <v>2</v>
      </c>
      <c r="DV57" s="15" t="s">
        <v>1</v>
      </c>
      <c r="DW57" s="15" t="s">
        <v>1</v>
      </c>
      <c r="DX57" s="15" t="s">
        <v>1</v>
      </c>
    </row>
    <row r="58" spans="2:128" s="12" customFormat="1" hidden="1" x14ac:dyDescent="0.25">
      <c r="B58" s="16" t="s">
        <v>59</v>
      </c>
      <c r="C58" s="42">
        <v>-10713300</v>
      </c>
      <c r="D58" s="42">
        <v>-8609000</v>
      </c>
      <c r="E58" s="42">
        <v>-2853000</v>
      </c>
      <c r="F58" s="42">
        <v>-2604000</v>
      </c>
      <c r="G58" s="42">
        <v>-2648000</v>
      </c>
      <c r="H58" s="42">
        <v>-2738000</v>
      </c>
      <c r="I58" s="42">
        <v>-2919000</v>
      </c>
      <c r="J58" s="42">
        <v>-2942000</v>
      </c>
      <c r="K58" s="42">
        <v>-2964000</v>
      </c>
      <c r="L58" s="42">
        <v>-3280000</v>
      </c>
      <c r="DU58" s="14" t="s">
        <v>2</v>
      </c>
      <c r="DV58" s="15" t="s">
        <v>1</v>
      </c>
      <c r="DW58" s="15" t="s">
        <v>1</v>
      </c>
      <c r="DX58" s="15" t="s">
        <v>1</v>
      </c>
    </row>
    <row r="59" spans="2:128" s="12" customFormat="1" hidden="1" x14ac:dyDescent="0.25">
      <c r="B59" s="16" t="s">
        <v>60</v>
      </c>
      <c r="C59" s="32">
        <v>-2675605.7000000048</v>
      </c>
      <c r="D59" s="32">
        <v>-4313056.4400000181</v>
      </c>
      <c r="E59" s="32">
        <v>-3557386.7400000021</v>
      </c>
      <c r="F59" s="32">
        <v>-1923432.8999999738</v>
      </c>
      <c r="G59" s="32">
        <v>367158.17000001995</v>
      </c>
      <c r="H59" s="32">
        <v>428774.01000002911</v>
      </c>
      <c r="I59" s="32">
        <v>645154.60000000428</v>
      </c>
      <c r="J59" s="32">
        <v>340958.10999999568</v>
      </c>
      <c r="K59" s="32">
        <v>248198.30000002496</v>
      </c>
      <c r="L59" s="32">
        <v>-66286.969999959692</v>
      </c>
      <c r="DU59" s="14" t="s">
        <v>2</v>
      </c>
      <c r="DV59" s="15" t="s">
        <v>1</v>
      </c>
      <c r="DW59" s="15" t="s">
        <v>1</v>
      </c>
      <c r="DX59" s="15" t="s">
        <v>1</v>
      </c>
    </row>
    <row r="60" spans="2:128" s="12" customFormat="1" hidden="1" x14ac:dyDescent="0.25">
      <c r="B60" s="16" t="s">
        <v>61</v>
      </c>
      <c r="C60" s="12">
        <v>-7418312.9100000039</v>
      </c>
      <c r="D60" s="12">
        <v>-7929358.4100000057</v>
      </c>
      <c r="E60" s="12">
        <v>-7150748.0999999912</v>
      </c>
      <c r="F60" s="12">
        <v>-5414969.3999999715</v>
      </c>
      <c r="G60" s="12">
        <v>-3125822.5999999922</v>
      </c>
      <c r="H60" s="12">
        <v>-2956458.1199999647</v>
      </c>
      <c r="I60" s="12">
        <v>-2729547.2099999953</v>
      </c>
      <c r="J60" s="12">
        <v>-2933088.7800000142</v>
      </c>
      <c r="K60" s="12">
        <v>-3026199.0599999949</v>
      </c>
      <c r="L60" s="12">
        <v>-3233938.509999943</v>
      </c>
      <c r="DU60" s="14" t="s">
        <v>2</v>
      </c>
      <c r="DV60" s="15" t="s">
        <v>1</v>
      </c>
      <c r="DW60" s="15" t="s">
        <v>1</v>
      </c>
      <c r="DX60" s="15" t="s">
        <v>1</v>
      </c>
    </row>
    <row r="61" spans="2:128" s="12" customFormat="1" hidden="1" x14ac:dyDescent="0.25">
      <c r="B61" s="16" t="s">
        <v>62</v>
      </c>
      <c r="C61" s="39">
        <v>4742707.21</v>
      </c>
      <c r="D61" s="39">
        <v>3616301.97</v>
      </c>
      <c r="E61" s="39">
        <v>3593361.36</v>
      </c>
      <c r="F61" s="39">
        <v>3491536.5</v>
      </c>
      <c r="G61" s="39">
        <v>3492980.77</v>
      </c>
      <c r="H61" s="39">
        <v>3385232.13</v>
      </c>
      <c r="I61" s="39">
        <v>3374701.81</v>
      </c>
      <c r="J61" s="39">
        <v>3274046.89</v>
      </c>
      <c r="K61" s="39">
        <v>3274397.36</v>
      </c>
      <c r="L61" s="39">
        <v>3167651.54</v>
      </c>
      <c r="DU61" s="14" t="s">
        <v>2</v>
      </c>
      <c r="DV61" s="15" t="s">
        <v>1</v>
      </c>
      <c r="DW61" s="15" t="s">
        <v>1</v>
      </c>
      <c r="DX61" s="15" t="s">
        <v>1</v>
      </c>
    </row>
    <row r="62" spans="2:128" s="12" customFormat="1" hidden="1" x14ac:dyDescent="0.25">
      <c r="DU62" s="14" t="s">
        <v>2</v>
      </c>
      <c r="DV62" s="15" t="s">
        <v>1</v>
      </c>
      <c r="DW62" s="15" t="s">
        <v>1</v>
      </c>
      <c r="DX62" s="15" t="s">
        <v>1</v>
      </c>
    </row>
    <row r="63" spans="2:128" s="12" customFormat="1" hidden="1" x14ac:dyDescent="0.25">
      <c r="DU63" s="14" t="s">
        <v>2</v>
      </c>
      <c r="DV63" s="15" t="s">
        <v>1</v>
      </c>
      <c r="DW63" s="15" t="s">
        <v>1</v>
      </c>
      <c r="DX63" s="15" t="s">
        <v>1</v>
      </c>
    </row>
    <row r="64" spans="2:128" s="12" customFormat="1" hidden="1" x14ac:dyDescent="0.25">
      <c r="DU64" s="14" t="s">
        <v>2</v>
      </c>
      <c r="DV64" s="15" t="s">
        <v>1</v>
      </c>
      <c r="DW64" s="15" t="s">
        <v>1</v>
      </c>
      <c r="DX64" s="15" t="s">
        <v>1</v>
      </c>
    </row>
    <row r="65" spans="2:128" s="12" customFormat="1" hidden="1" x14ac:dyDescent="0.25">
      <c r="B65" s="16" t="s">
        <v>61</v>
      </c>
      <c r="C65" s="12">
        <v>-2675605.7000000048</v>
      </c>
      <c r="D65" s="12">
        <v>-4313056.4400000181</v>
      </c>
      <c r="E65" s="12">
        <v>-3557386.7400000021</v>
      </c>
      <c r="F65" s="12">
        <v>-1923432.8999999738</v>
      </c>
      <c r="G65" s="12">
        <v>367158.17000001995</v>
      </c>
      <c r="H65" s="12">
        <v>428774.01000002911</v>
      </c>
      <c r="I65" s="12">
        <v>645154.60000000428</v>
      </c>
      <c r="J65" s="12">
        <v>340958.10999999568</v>
      </c>
      <c r="K65" s="12">
        <v>248198.30000002496</v>
      </c>
      <c r="L65" s="12">
        <v>-66286.969999959692</v>
      </c>
      <c r="DU65" s="14" t="s">
        <v>2</v>
      </c>
      <c r="DV65" s="15" t="s">
        <v>1</v>
      </c>
      <c r="DW65" s="15" t="s">
        <v>1</v>
      </c>
      <c r="DX65" s="15" t="s">
        <v>1</v>
      </c>
    </row>
    <row r="66" spans="2:128" s="12" customFormat="1" hidden="1" x14ac:dyDescent="0.25">
      <c r="B66" s="16" t="s">
        <v>47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6" t="s">
        <v>63</v>
      </c>
      <c r="DU66" s="14" t="s">
        <v>2</v>
      </c>
      <c r="DV66" s="15" t="s">
        <v>1</v>
      </c>
      <c r="DW66" s="15" t="s">
        <v>1</v>
      </c>
      <c r="DX66" s="15" t="s">
        <v>1</v>
      </c>
    </row>
    <row r="67" spans="2:128" s="12" customFormat="1" hidden="1" x14ac:dyDescent="0.25">
      <c r="B67" s="16" t="s">
        <v>49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6" t="s">
        <v>64</v>
      </c>
      <c r="DU67" s="14" t="s">
        <v>2</v>
      </c>
      <c r="DV67" s="15" t="s">
        <v>1</v>
      </c>
      <c r="DW67" s="15" t="s">
        <v>1</v>
      </c>
      <c r="DX67" s="15" t="s">
        <v>1</v>
      </c>
    </row>
    <row r="68" spans="2:128" s="12" customFormat="1" hidden="1" x14ac:dyDescent="0.25">
      <c r="B68" s="16" t="s">
        <v>50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6" t="s">
        <v>64</v>
      </c>
      <c r="DU68" s="14" t="s">
        <v>2</v>
      </c>
      <c r="DV68" s="15" t="s">
        <v>1</v>
      </c>
      <c r="DW68" s="15" t="s">
        <v>1</v>
      </c>
      <c r="DX68" s="15" t="s">
        <v>1</v>
      </c>
    </row>
    <row r="69" spans="2:128" s="12" customFormat="1" hidden="1" x14ac:dyDescent="0.25">
      <c r="B69" s="16" t="s">
        <v>51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6" t="s">
        <v>64</v>
      </c>
      <c r="DU69" s="14" t="s">
        <v>2</v>
      </c>
      <c r="DV69" s="15" t="s">
        <v>1</v>
      </c>
      <c r="DW69" s="15" t="s">
        <v>1</v>
      </c>
      <c r="DX69" s="15" t="s">
        <v>1</v>
      </c>
    </row>
    <row r="70" spans="2:128" s="12" customFormat="1" hidden="1" x14ac:dyDescent="0.25">
      <c r="B70" s="16" t="s">
        <v>53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6"/>
      <c r="DU70" s="14" t="s">
        <v>2</v>
      </c>
      <c r="DV70" s="15" t="s">
        <v>1</v>
      </c>
      <c r="DW70" s="15" t="s">
        <v>1</v>
      </c>
      <c r="DX70" s="15" t="s">
        <v>1</v>
      </c>
    </row>
    <row r="71" spans="2:128" s="12" customFormat="1" hidden="1" x14ac:dyDescent="0.25">
      <c r="B71" s="16" t="s">
        <v>54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6" t="s">
        <v>64</v>
      </c>
      <c r="DU71" s="14" t="s">
        <v>2</v>
      </c>
      <c r="DV71" s="15" t="s">
        <v>1</v>
      </c>
      <c r="DW71" s="15" t="s">
        <v>1</v>
      </c>
      <c r="DX71" s="15" t="s">
        <v>1</v>
      </c>
    </row>
    <row r="72" spans="2:128" s="12" customFormat="1" hidden="1" x14ac:dyDescent="0.25">
      <c r="B72" s="16" t="s">
        <v>65</v>
      </c>
      <c r="C72" s="12">
        <v>-19800000</v>
      </c>
      <c r="D72" s="12">
        <v>-19797274</v>
      </c>
      <c r="E72" s="12">
        <v>-19794548</v>
      </c>
      <c r="F72" s="12">
        <v>-19794548</v>
      </c>
      <c r="G72" s="12">
        <v>-19794548</v>
      </c>
      <c r="H72" s="12">
        <v>-19794548</v>
      </c>
      <c r="I72" s="12">
        <v>-19794548</v>
      </c>
      <c r="J72" s="12">
        <v>-19794548</v>
      </c>
      <c r="K72" s="12">
        <v>-19794548</v>
      </c>
      <c r="L72" s="12">
        <v>-19794548</v>
      </c>
      <c r="M72" s="16" t="s">
        <v>64</v>
      </c>
      <c r="DU72" s="14" t="s">
        <v>2</v>
      </c>
      <c r="DV72" s="15" t="s">
        <v>1</v>
      </c>
      <c r="DW72" s="15" t="s">
        <v>1</v>
      </c>
      <c r="DX72" s="15" t="s">
        <v>1</v>
      </c>
    </row>
    <row r="73" spans="2:128" s="12" customFormat="1" hidden="1" x14ac:dyDescent="0.25">
      <c r="B73" s="16" t="s">
        <v>57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6" t="s">
        <v>64</v>
      </c>
      <c r="DU73" s="14" t="s">
        <v>2</v>
      </c>
      <c r="DV73" s="15" t="s">
        <v>1</v>
      </c>
      <c r="DW73" s="15" t="s">
        <v>1</v>
      </c>
      <c r="DX73" s="15" t="s">
        <v>1</v>
      </c>
    </row>
    <row r="74" spans="2:128" s="12" customFormat="1" hidden="1" x14ac:dyDescent="0.25">
      <c r="B74" s="16" t="s">
        <v>56</v>
      </c>
      <c r="C74" s="12">
        <v>-1155007.44</v>
      </c>
      <c r="D74" s="12">
        <v>-1044301.48</v>
      </c>
      <c r="E74" s="12">
        <v>-921361.74</v>
      </c>
      <c r="F74" s="12">
        <v>-819536.14</v>
      </c>
      <c r="G74" s="12">
        <v>-720980.86</v>
      </c>
      <c r="H74" s="12">
        <v>-613232.4</v>
      </c>
      <c r="I74" s="12">
        <v>-502701.72</v>
      </c>
      <c r="J74" s="12">
        <v>-402046.91</v>
      </c>
      <c r="K74" s="12">
        <v>-302397.33</v>
      </c>
      <c r="L74" s="12">
        <v>-195651.54</v>
      </c>
      <c r="M74" s="16" t="s">
        <v>64</v>
      </c>
      <c r="DU74" s="14" t="s">
        <v>2</v>
      </c>
      <c r="DV74" s="15" t="s">
        <v>1</v>
      </c>
      <c r="DW74" s="15" t="s">
        <v>1</v>
      </c>
      <c r="DX74" s="15" t="s">
        <v>1</v>
      </c>
    </row>
    <row r="75" spans="2:128" s="12" customFormat="1" hidden="1" x14ac:dyDescent="0.25">
      <c r="B75" s="16" t="s">
        <v>66</v>
      </c>
      <c r="C75" s="39">
        <v>-23630613.140000004</v>
      </c>
      <c r="D75" s="39">
        <v>-25154631.92000002</v>
      </c>
      <c r="E75" s="39">
        <v>-24273296.48</v>
      </c>
      <c r="F75" s="39">
        <v>-22537517.039999973</v>
      </c>
      <c r="G75" s="39">
        <v>-20148370.689999979</v>
      </c>
      <c r="H75" s="39">
        <v>-19979006.389999971</v>
      </c>
      <c r="I75" s="39">
        <v>-19652095.119999994</v>
      </c>
      <c r="J75" s="39">
        <v>-19855636.800000004</v>
      </c>
      <c r="K75" s="39">
        <v>-19848747.029999971</v>
      </c>
      <c r="L75" s="39">
        <v>-20056486.509999961</v>
      </c>
      <c r="DU75" s="14" t="s">
        <v>2</v>
      </c>
      <c r="DV75" s="15" t="s">
        <v>1</v>
      </c>
      <c r="DW75" s="15" t="s">
        <v>1</v>
      </c>
      <c r="DX75" s="15" t="s">
        <v>1</v>
      </c>
    </row>
    <row r="76" spans="2:128" s="12" customFormat="1" hidden="1" x14ac:dyDescent="0.25">
      <c r="DU76" s="14" t="s">
        <v>2</v>
      </c>
      <c r="DV76" s="15" t="s">
        <v>1</v>
      </c>
      <c r="DW76" s="15" t="s">
        <v>1</v>
      </c>
      <c r="DX76" s="15" t="s">
        <v>1</v>
      </c>
    </row>
    <row r="77" spans="2:128" s="12" customFormat="1" hidden="1" x14ac:dyDescent="0.25">
      <c r="DU77" s="14" t="s">
        <v>2</v>
      </c>
      <c r="DV77" s="15" t="s">
        <v>1</v>
      </c>
      <c r="DW77" s="15" t="s">
        <v>1</v>
      </c>
      <c r="DX77" s="15" t="s">
        <v>1</v>
      </c>
    </row>
    <row r="78" spans="2:128" s="12" customFormat="1" hidden="1" x14ac:dyDescent="0.25">
      <c r="DU78" s="14" t="s">
        <v>2</v>
      </c>
      <c r="DV78" s="15" t="s">
        <v>1</v>
      </c>
      <c r="DW78" s="15" t="s">
        <v>1</v>
      </c>
      <c r="DX78" s="15" t="s">
        <v>1</v>
      </c>
    </row>
    <row r="79" spans="2:128" s="12" customFormat="1" hidden="1" x14ac:dyDescent="0.25">
      <c r="DU79" s="14" t="s">
        <v>2</v>
      </c>
      <c r="DV79" s="15" t="s">
        <v>1</v>
      </c>
      <c r="DW79" s="15" t="s">
        <v>1</v>
      </c>
      <c r="DX79" s="15" t="s">
        <v>1</v>
      </c>
    </row>
    <row r="80" spans="2:128" s="12" customFormat="1" hidden="1" x14ac:dyDescent="0.25">
      <c r="DU80" s="14" t="s">
        <v>2</v>
      </c>
      <c r="DV80" s="15" t="s">
        <v>1</v>
      </c>
      <c r="DW80" s="15" t="s">
        <v>1</v>
      </c>
      <c r="DX80" s="15" t="s">
        <v>1</v>
      </c>
    </row>
    <row r="81" spans="2:128" s="12" customFormat="1" hidden="1" x14ac:dyDescent="0.25">
      <c r="DU81" s="14" t="s">
        <v>2</v>
      </c>
      <c r="DV81" s="15" t="s">
        <v>1</v>
      </c>
      <c r="DW81" s="15" t="s">
        <v>1</v>
      </c>
      <c r="DX81" s="15" t="s">
        <v>1</v>
      </c>
    </row>
    <row r="82" spans="2:128" s="12" customFormat="1" hidden="1" x14ac:dyDescent="0.25">
      <c r="DU82" s="14" t="s">
        <v>2</v>
      </c>
      <c r="DV82" s="15" t="s">
        <v>1</v>
      </c>
      <c r="DW82" s="15" t="s">
        <v>1</v>
      </c>
      <c r="DX82" s="15" t="s">
        <v>1</v>
      </c>
    </row>
    <row r="83" spans="2:128" hidden="1" x14ac:dyDescent="0.25">
      <c r="B83" s="43" t="s">
        <v>67</v>
      </c>
      <c r="C83" s="44">
        <v>0.06</v>
      </c>
      <c r="D83" s="44">
        <v>0.06</v>
      </c>
      <c r="E83" s="44">
        <v>0.06</v>
      </c>
      <c r="F83" s="44">
        <v>0.06</v>
      </c>
      <c r="G83" s="44">
        <v>0.06</v>
      </c>
      <c r="H83" s="44">
        <v>0.06</v>
      </c>
      <c r="I83" s="44">
        <v>0.06</v>
      </c>
      <c r="J83" s="44">
        <v>0.06</v>
      </c>
      <c r="K83" s="44">
        <v>0.06</v>
      </c>
      <c r="L83" s="44">
        <v>0.06</v>
      </c>
      <c r="AB83" s="44">
        <f>AVERAGE(C83:L83)</f>
        <v>6.0000000000000012E-2</v>
      </c>
      <c r="AC83" s="44">
        <f>AB83</f>
        <v>6.0000000000000012E-2</v>
      </c>
      <c r="AD83" s="44">
        <f t="shared" ref="AD83:AK84" si="26">AC83</f>
        <v>6.0000000000000012E-2</v>
      </c>
      <c r="AE83" s="44">
        <f t="shared" si="26"/>
        <v>6.0000000000000012E-2</v>
      </c>
      <c r="AF83" s="44">
        <f t="shared" si="26"/>
        <v>6.0000000000000012E-2</v>
      </c>
      <c r="AG83" s="44">
        <f t="shared" si="26"/>
        <v>6.0000000000000012E-2</v>
      </c>
      <c r="AH83" s="44">
        <f t="shared" si="26"/>
        <v>6.0000000000000012E-2</v>
      </c>
      <c r="AI83" s="44">
        <f t="shared" si="26"/>
        <v>6.0000000000000012E-2</v>
      </c>
      <c r="AJ83" s="44">
        <f t="shared" si="26"/>
        <v>6.0000000000000012E-2</v>
      </c>
      <c r="AK83" s="44">
        <f t="shared" si="26"/>
        <v>6.0000000000000012E-2</v>
      </c>
      <c r="AL83" s="43" t="s">
        <v>68</v>
      </c>
      <c r="DU83" s="1" t="s">
        <v>2</v>
      </c>
      <c r="DV83" s="15" t="s">
        <v>1</v>
      </c>
      <c r="DW83" s="15" t="s">
        <v>1</v>
      </c>
      <c r="DX83" s="15" t="s">
        <v>1</v>
      </c>
    </row>
    <row r="84" spans="2:128" hidden="1" x14ac:dyDescent="0.25">
      <c r="B84" s="43" t="s">
        <v>69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AB84" s="44">
        <f>AVERAGE(C84:L84)</f>
        <v>0</v>
      </c>
      <c r="AC84" s="44">
        <f>AB84</f>
        <v>0</v>
      </c>
      <c r="AD84" s="44">
        <f t="shared" si="26"/>
        <v>0</v>
      </c>
      <c r="AE84" s="44">
        <f t="shared" si="26"/>
        <v>0</v>
      </c>
      <c r="AF84" s="44">
        <f t="shared" si="26"/>
        <v>0</v>
      </c>
      <c r="AG84" s="44">
        <f t="shared" si="26"/>
        <v>0</v>
      </c>
      <c r="AH84" s="44">
        <f t="shared" si="26"/>
        <v>0</v>
      </c>
      <c r="AI84" s="44">
        <f t="shared" si="26"/>
        <v>0</v>
      </c>
      <c r="AJ84" s="44">
        <f t="shared" si="26"/>
        <v>0</v>
      </c>
      <c r="AK84" s="44">
        <f t="shared" si="26"/>
        <v>0</v>
      </c>
      <c r="AL84" s="43" t="s">
        <v>68</v>
      </c>
      <c r="DU84" s="1" t="s">
        <v>2</v>
      </c>
      <c r="DV84" s="15" t="s">
        <v>1</v>
      </c>
      <c r="DW84" s="15" t="s">
        <v>1</v>
      </c>
      <c r="DX84" s="15" t="s">
        <v>1</v>
      </c>
    </row>
    <row r="85" spans="2:128" hidden="1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  <c r="DU85" s="1" t="s">
        <v>2</v>
      </c>
      <c r="DV85" s="15" t="s">
        <v>1</v>
      </c>
      <c r="DW85" s="15" t="s">
        <v>1</v>
      </c>
      <c r="DX85" s="15" t="s">
        <v>1</v>
      </c>
    </row>
    <row r="86" spans="2:128" hidden="1" x14ac:dyDescent="0.25">
      <c r="B86" s="45" t="s">
        <v>70</v>
      </c>
      <c r="C86" s="46" t="s">
        <v>121</v>
      </c>
      <c r="D86" s="46" t="s">
        <v>121</v>
      </c>
      <c r="E86" s="46" t="s">
        <v>121</v>
      </c>
      <c r="F86" s="46" t="s">
        <v>121</v>
      </c>
      <c r="G86" s="46" t="s">
        <v>121</v>
      </c>
      <c r="H86" s="46" t="s">
        <v>121</v>
      </c>
      <c r="I86" s="46" t="s">
        <v>121</v>
      </c>
      <c r="J86" s="46" t="s">
        <v>121</v>
      </c>
      <c r="K86" s="46" t="s">
        <v>121</v>
      </c>
      <c r="L86" s="46" t="s">
        <v>121</v>
      </c>
      <c r="DU86" s="1" t="s">
        <v>2</v>
      </c>
      <c r="DV86" s="15" t="s">
        <v>1</v>
      </c>
      <c r="DW86" s="15" t="s">
        <v>1</v>
      </c>
      <c r="DX86" s="15" t="s">
        <v>1</v>
      </c>
    </row>
    <row r="87" spans="2:128" hidden="1" x14ac:dyDescent="0.25">
      <c r="B87" s="45" t="s">
        <v>71</v>
      </c>
      <c r="C87" s="46" t="s">
        <v>121</v>
      </c>
      <c r="D87" s="46" t="s">
        <v>121</v>
      </c>
      <c r="E87" s="46" t="s">
        <v>121</v>
      </c>
      <c r="F87" s="46" t="s">
        <v>121</v>
      </c>
      <c r="G87" s="46" t="s">
        <v>121</v>
      </c>
      <c r="H87" s="46" t="s">
        <v>121</v>
      </c>
      <c r="I87" s="46" t="s">
        <v>121</v>
      </c>
      <c r="J87" s="46" t="s">
        <v>121</v>
      </c>
      <c r="K87" s="46" t="s">
        <v>121</v>
      </c>
      <c r="L87" s="46" t="s">
        <v>121</v>
      </c>
      <c r="DU87" s="1" t="s">
        <v>2</v>
      </c>
      <c r="DV87" s="15" t="s">
        <v>1</v>
      </c>
      <c r="DW87" s="15" t="s">
        <v>1</v>
      </c>
      <c r="DX87" s="15" t="s">
        <v>1</v>
      </c>
    </row>
    <row r="88" spans="2:128" hidden="1" x14ac:dyDescent="0.25">
      <c r="B88" s="45" t="s">
        <v>72</v>
      </c>
      <c r="C88" s="46" t="s">
        <v>121</v>
      </c>
      <c r="D88" s="46" t="s">
        <v>121</v>
      </c>
      <c r="E88" s="46" t="s">
        <v>121</v>
      </c>
      <c r="F88" s="46" t="s">
        <v>121</v>
      </c>
      <c r="G88" s="46" t="s">
        <v>121</v>
      </c>
      <c r="H88" s="46" t="s">
        <v>121</v>
      </c>
      <c r="I88" s="46" t="s">
        <v>121</v>
      </c>
      <c r="J88" s="46" t="s">
        <v>121</v>
      </c>
      <c r="K88" s="46" t="s">
        <v>121</v>
      </c>
      <c r="L88" s="46" t="s">
        <v>121</v>
      </c>
      <c r="DU88" s="1" t="s">
        <v>2</v>
      </c>
      <c r="DV88" s="15" t="s">
        <v>1</v>
      </c>
      <c r="DW88" s="15" t="s">
        <v>1</v>
      </c>
      <c r="DX88" s="15" t="s">
        <v>1</v>
      </c>
    </row>
    <row r="89" spans="2:128" s="12" customFormat="1" hidden="1" x14ac:dyDescent="0.25">
      <c r="DU89" s="14" t="s">
        <v>2</v>
      </c>
      <c r="DV89" s="15" t="s">
        <v>1</v>
      </c>
      <c r="DW89" s="15" t="s">
        <v>1</v>
      </c>
      <c r="DX89" s="15" t="s">
        <v>1</v>
      </c>
    </row>
    <row r="90" spans="2:128" s="12" customFormat="1" hidden="1" x14ac:dyDescent="0.25">
      <c r="DU90" s="14" t="s">
        <v>2</v>
      </c>
      <c r="DV90" s="15" t="s">
        <v>1</v>
      </c>
      <c r="DW90" s="15" t="s">
        <v>1</v>
      </c>
      <c r="DX90" s="15" t="s">
        <v>1</v>
      </c>
    </row>
    <row r="91" spans="2:128" s="12" customFormat="1" hidden="1" x14ac:dyDescent="0.25">
      <c r="DU91" s="14" t="s">
        <v>2</v>
      </c>
      <c r="DV91" s="15" t="s">
        <v>1</v>
      </c>
      <c r="DW91" s="15" t="s">
        <v>1</v>
      </c>
      <c r="DX91" s="15" t="s">
        <v>1</v>
      </c>
    </row>
    <row r="92" spans="2:128" s="12" customFormat="1" hidden="1" x14ac:dyDescent="0.25">
      <c r="DU92" s="14" t="s">
        <v>2</v>
      </c>
      <c r="DV92" s="15" t="s">
        <v>1</v>
      </c>
      <c r="DW92" s="15" t="s">
        <v>1</v>
      </c>
      <c r="DX92" s="15" t="s">
        <v>1</v>
      </c>
    </row>
    <row r="93" spans="2:128" s="12" customFormat="1" hidden="1" x14ac:dyDescent="0.25">
      <c r="B93" s="12" t="s">
        <v>21</v>
      </c>
      <c r="C93" s="12">
        <v>46081150.609999999</v>
      </c>
      <c r="D93" s="12">
        <v>48152003.869999997</v>
      </c>
      <c r="E93" s="12">
        <v>51505517.049999997</v>
      </c>
      <c r="F93" s="12">
        <v>55422546.860000014</v>
      </c>
      <c r="G93" s="12">
        <v>59828651.130000003</v>
      </c>
      <c r="H93" s="12">
        <v>62010863.82</v>
      </c>
      <c r="I93" s="12">
        <v>64602767.979999997</v>
      </c>
      <c r="J93" s="12">
        <v>66711776.760000013</v>
      </c>
      <c r="K93" s="12">
        <v>69281890.210000008</v>
      </c>
      <c r="L93" s="12">
        <v>71764839.199999988</v>
      </c>
      <c r="DU93" s="14" t="s">
        <v>2</v>
      </c>
      <c r="DV93" s="15" t="s">
        <v>1</v>
      </c>
      <c r="DW93" s="15" t="s">
        <v>1</v>
      </c>
      <c r="DX93" s="15" t="s">
        <v>1</v>
      </c>
    </row>
    <row r="94" spans="2:128" s="12" customFormat="1" hidden="1" x14ac:dyDescent="0.25">
      <c r="B94" s="16" t="s">
        <v>44</v>
      </c>
      <c r="DU94" s="14" t="s">
        <v>2</v>
      </c>
      <c r="DV94" s="15" t="s">
        <v>1</v>
      </c>
      <c r="DW94" s="15" t="s">
        <v>1</v>
      </c>
      <c r="DX94" s="15" t="s">
        <v>1</v>
      </c>
    </row>
    <row r="95" spans="2:128" s="12" customFormat="1" hidden="1" x14ac:dyDescent="0.25">
      <c r="B95" s="16" t="s">
        <v>52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DU95" s="14" t="s">
        <v>2</v>
      </c>
      <c r="DV95" s="15" t="s">
        <v>1</v>
      </c>
      <c r="DW95" s="15" t="s">
        <v>1</v>
      </c>
      <c r="DX95" s="15" t="s">
        <v>1</v>
      </c>
    </row>
    <row r="96" spans="2:128" s="12" customFormat="1" hidden="1" x14ac:dyDescent="0.25">
      <c r="B96" s="16" t="s">
        <v>47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DU96" s="14" t="s">
        <v>2</v>
      </c>
      <c r="DV96" s="15" t="s">
        <v>1</v>
      </c>
      <c r="DW96" s="15" t="s">
        <v>1</v>
      </c>
      <c r="DX96" s="15" t="s">
        <v>1</v>
      </c>
    </row>
    <row r="97" spans="2:128" s="12" customFormat="1" hidden="1" x14ac:dyDescent="0.25">
      <c r="B97" s="16" t="s">
        <v>48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DU97" s="14" t="s">
        <v>2</v>
      </c>
      <c r="DV97" s="15" t="s">
        <v>1</v>
      </c>
      <c r="DW97" s="15" t="s">
        <v>1</v>
      </c>
      <c r="DX97" s="15" t="s">
        <v>1</v>
      </c>
    </row>
    <row r="98" spans="2:128" s="12" customFormat="1" hidden="1" x14ac:dyDescent="0.25">
      <c r="B98" s="16" t="s">
        <v>49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DU98" s="14" t="s">
        <v>2</v>
      </c>
      <c r="DV98" s="15" t="s">
        <v>1</v>
      </c>
      <c r="DW98" s="15" t="s">
        <v>1</v>
      </c>
      <c r="DX98" s="15" t="s">
        <v>1</v>
      </c>
    </row>
    <row r="99" spans="2:128" s="12" customFormat="1" hidden="1" x14ac:dyDescent="0.25">
      <c r="B99" s="16" t="s">
        <v>50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DU99" s="14" t="s">
        <v>2</v>
      </c>
      <c r="DV99" s="15" t="s">
        <v>1</v>
      </c>
      <c r="DW99" s="15" t="s">
        <v>1</v>
      </c>
      <c r="DX99" s="15" t="s">
        <v>1</v>
      </c>
    </row>
    <row r="100" spans="2:128" s="12" customFormat="1" hidden="1" x14ac:dyDescent="0.25">
      <c r="B100" s="16" t="s">
        <v>51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DU100" s="14" t="s">
        <v>2</v>
      </c>
      <c r="DV100" s="15" t="s">
        <v>1</v>
      </c>
      <c r="DW100" s="15" t="s">
        <v>1</v>
      </c>
      <c r="DX100" s="15" t="s">
        <v>1</v>
      </c>
    </row>
    <row r="101" spans="2:128" s="12" customFormat="1" hidden="1" x14ac:dyDescent="0.25">
      <c r="B101" s="16" t="s">
        <v>73</v>
      </c>
      <c r="C101" s="12">
        <v>11047785.91</v>
      </c>
      <c r="D101" s="12">
        <v>6000779.3800000008</v>
      </c>
      <c r="E101" s="12">
        <v>470736.33000000007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DU101" s="14" t="s">
        <v>2</v>
      </c>
      <c r="DV101" s="15" t="s">
        <v>1</v>
      </c>
      <c r="DW101" s="15" t="s">
        <v>1</v>
      </c>
      <c r="DX101" s="15" t="s">
        <v>1</v>
      </c>
    </row>
    <row r="102" spans="2:128" s="12" customFormat="1" hidden="1" x14ac:dyDescent="0.25">
      <c r="B102" s="16" t="s">
        <v>74</v>
      </c>
      <c r="C102" s="32">
        <v>57128936.519999996</v>
      </c>
      <c r="D102" s="32">
        <v>54152783.25</v>
      </c>
      <c r="E102" s="32">
        <v>51976253.379999995</v>
      </c>
      <c r="F102" s="32">
        <v>55422546.860000014</v>
      </c>
      <c r="G102" s="32">
        <v>59828651.130000003</v>
      </c>
      <c r="H102" s="32">
        <v>62010863.82</v>
      </c>
      <c r="I102" s="32">
        <v>64602767.979999997</v>
      </c>
      <c r="J102" s="32">
        <v>66711776.760000013</v>
      </c>
      <c r="K102" s="32">
        <v>69281890.210000008</v>
      </c>
      <c r="L102" s="32">
        <v>71764839.199999988</v>
      </c>
      <c r="DU102" s="14" t="s">
        <v>2</v>
      </c>
      <c r="DV102" s="15" t="s">
        <v>1</v>
      </c>
      <c r="DW102" s="15" t="s">
        <v>1</v>
      </c>
      <c r="DX102" s="15" t="s">
        <v>1</v>
      </c>
    </row>
    <row r="103" spans="2:128" s="12" customFormat="1" hidden="1" x14ac:dyDescent="0.25">
      <c r="B103" s="16" t="s">
        <v>75</v>
      </c>
      <c r="C103" s="12">
        <v>42493450.609999999</v>
      </c>
      <c r="D103" s="12">
        <v>45580003.869999997</v>
      </c>
      <c r="E103" s="12">
        <v>48833517.050000004</v>
      </c>
      <c r="F103" s="12">
        <v>52750546.860000014</v>
      </c>
      <c r="G103" s="12">
        <v>57056651.129999995</v>
      </c>
      <c r="H103" s="12">
        <v>59238863.820000008</v>
      </c>
      <c r="I103" s="12">
        <v>61730767.979999997</v>
      </c>
      <c r="J103" s="12">
        <v>63839776.760000005</v>
      </c>
      <c r="K103" s="12">
        <v>66309890.210000001</v>
      </c>
      <c r="L103" s="12">
        <v>68792839.200000003</v>
      </c>
      <c r="DU103" s="14" t="s">
        <v>2</v>
      </c>
      <c r="DV103" s="15" t="s">
        <v>1</v>
      </c>
      <c r="DW103" s="15" t="s">
        <v>1</v>
      </c>
      <c r="DX103" s="15" t="s">
        <v>1</v>
      </c>
    </row>
    <row r="104" spans="2:128" s="12" customFormat="1" hidden="1" x14ac:dyDescent="0.25">
      <c r="B104" s="16" t="s">
        <v>73</v>
      </c>
      <c r="C104" s="12">
        <v>4505479</v>
      </c>
      <c r="D104" s="12">
        <v>2512700</v>
      </c>
      <c r="E104" s="12">
        <v>1272000</v>
      </c>
      <c r="F104" s="12">
        <v>1272000</v>
      </c>
      <c r="G104" s="12">
        <v>1272000</v>
      </c>
      <c r="H104" s="12">
        <v>1272000</v>
      </c>
      <c r="I104" s="12">
        <v>1272000</v>
      </c>
      <c r="J104" s="12">
        <v>1272000</v>
      </c>
      <c r="K104" s="12">
        <v>1272000</v>
      </c>
      <c r="L104" s="12">
        <v>1272000</v>
      </c>
      <c r="DU104" s="14" t="s">
        <v>2</v>
      </c>
      <c r="DV104" s="15" t="s">
        <v>1</v>
      </c>
      <c r="DW104" s="15" t="s">
        <v>1</v>
      </c>
      <c r="DX104" s="15" t="s">
        <v>1</v>
      </c>
    </row>
    <row r="105" spans="2:128" s="12" customFormat="1" hidden="1" x14ac:dyDescent="0.25">
      <c r="B105" s="16" t="s">
        <v>62</v>
      </c>
      <c r="C105" s="39">
        <v>10130006.91</v>
      </c>
      <c r="D105" s="39">
        <v>6060079.3799999999</v>
      </c>
      <c r="E105" s="39">
        <v>1870736.33</v>
      </c>
      <c r="F105" s="39">
        <v>1400000</v>
      </c>
      <c r="G105" s="39">
        <v>1500000</v>
      </c>
      <c r="H105" s="39">
        <v>1500000</v>
      </c>
      <c r="I105" s="39">
        <v>1600000</v>
      </c>
      <c r="J105" s="39">
        <v>1600000</v>
      </c>
      <c r="K105" s="39">
        <v>1700000</v>
      </c>
      <c r="L105" s="39">
        <v>1700000</v>
      </c>
      <c r="DU105" s="14" t="s">
        <v>2</v>
      </c>
      <c r="DV105" s="15" t="s">
        <v>1</v>
      </c>
      <c r="DW105" s="15" t="s">
        <v>1</v>
      </c>
      <c r="DX105" s="15" t="s">
        <v>1</v>
      </c>
    </row>
    <row r="106" spans="2:128" s="12" customFormat="1" hidden="1" x14ac:dyDescent="0.25">
      <c r="DU106" s="14" t="s">
        <v>2</v>
      </c>
      <c r="DV106" s="15" t="s">
        <v>1</v>
      </c>
      <c r="DW106" s="15" t="s">
        <v>1</v>
      </c>
      <c r="DX106" s="15" t="s">
        <v>1</v>
      </c>
    </row>
    <row r="107" spans="2:128" s="12" customFormat="1" hidden="1" x14ac:dyDescent="0.25">
      <c r="DU107" s="14" t="s">
        <v>2</v>
      </c>
      <c r="DV107" s="15" t="s">
        <v>1</v>
      </c>
      <c r="DW107" s="15" t="s">
        <v>1</v>
      </c>
      <c r="DX107" s="15" t="s">
        <v>1</v>
      </c>
    </row>
    <row r="108" spans="2:128" s="12" customFormat="1" hidden="1" x14ac:dyDescent="0.25">
      <c r="DU108" s="14" t="s">
        <v>2</v>
      </c>
      <c r="DV108" s="15" t="s">
        <v>1</v>
      </c>
      <c r="DW108" s="15" t="s">
        <v>1</v>
      </c>
      <c r="DX108" s="15" t="s">
        <v>1</v>
      </c>
    </row>
    <row r="109" spans="2:128" s="12" customFormat="1" hidden="1" x14ac:dyDescent="0.25">
      <c r="B109" s="12" t="s">
        <v>35</v>
      </c>
      <c r="C109" s="12">
        <v>50246249.660000004</v>
      </c>
      <c r="D109" s="12">
        <v>50901141.170000017</v>
      </c>
      <c r="E109" s="12">
        <v>53602001.859999999</v>
      </c>
      <c r="F109" s="12">
        <v>55133114.839999989</v>
      </c>
      <c r="G109" s="12">
        <v>56933307.049999982</v>
      </c>
      <c r="H109" s="12">
        <v>58882072.56999997</v>
      </c>
      <c r="I109" s="12">
        <v>61095512.649999991</v>
      </c>
      <c r="J109" s="12">
        <v>63078198.240000017</v>
      </c>
      <c r="K109" s="12">
        <v>65375976.289999984</v>
      </c>
      <c r="L109" s="12">
        <v>67849946.429999948</v>
      </c>
      <c r="DU109" s="14" t="s">
        <v>2</v>
      </c>
      <c r="DV109" s="15" t="s">
        <v>1</v>
      </c>
      <c r="DW109" s="15" t="s">
        <v>1</v>
      </c>
      <c r="DX109" s="15" t="s">
        <v>1</v>
      </c>
    </row>
    <row r="110" spans="2:128" s="12" customFormat="1" hidden="1" x14ac:dyDescent="0.25">
      <c r="B110" s="16" t="s">
        <v>45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DU110" s="14" t="s">
        <v>2</v>
      </c>
      <c r="DV110" s="15" t="s">
        <v>1</v>
      </c>
      <c r="DW110" s="15" t="s">
        <v>1</v>
      </c>
      <c r="DX110" s="15" t="s">
        <v>1</v>
      </c>
    </row>
    <row r="111" spans="2:128" s="12" customFormat="1" hidden="1" x14ac:dyDescent="0.25">
      <c r="B111" s="16" t="s">
        <v>54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DU111" s="14" t="s">
        <v>2</v>
      </c>
      <c r="DV111" s="15" t="s">
        <v>1</v>
      </c>
      <c r="DW111" s="15" t="s">
        <v>1</v>
      </c>
      <c r="DX111" s="15" t="s">
        <v>1</v>
      </c>
    </row>
    <row r="112" spans="2:128" s="12" customFormat="1" hidden="1" x14ac:dyDescent="0.25">
      <c r="B112" s="16" t="s">
        <v>55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DU112" s="14" t="s">
        <v>2</v>
      </c>
      <c r="DV112" s="15" t="s">
        <v>1</v>
      </c>
      <c r="DW112" s="15" t="s">
        <v>1</v>
      </c>
      <c r="DX112" s="15" t="s">
        <v>1</v>
      </c>
    </row>
    <row r="113" spans="2:128" s="12" customFormat="1" hidden="1" x14ac:dyDescent="0.25">
      <c r="B113" s="16" t="s">
        <v>53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DU113" s="14" t="s">
        <v>2</v>
      </c>
      <c r="DV113" s="15" t="s">
        <v>1</v>
      </c>
      <c r="DW113" s="15" t="s">
        <v>1</v>
      </c>
      <c r="DX113" s="15" t="s">
        <v>1</v>
      </c>
    </row>
    <row r="114" spans="2:128" s="12" customFormat="1" hidden="1" x14ac:dyDescent="0.25">
      <c r="B114" s="16" t="s">
        <v>56</v>
      </c>
      <c r="C114" s="12">
        <v>-1155007.44</v>
      </c>
      <c r="D114" s="12">
        <v>-1044301.48</v>
      </c>
      <c r="E114" s="12">
        <v>-921361.74</v>
      </c>
      <c r="F114" s="12">
        <v>-819536.14</v>
      </c>
      <c r="G114" s="12">
        <v>-720980.86</v>
      </c>
      <c r="H114" s="12">
        <v>-613232.4</v>
      </c>
      <c r="I114" s="12">
        <v>-502701.72</v>
      </c>
      <c r="J114" s="12">
        <v>-402046.91</v>
      </c>
      <c r="K114" s="12">
        <v>-302397.33</v>
      </c>
      <c r="L114" s="12">
        <v>-195651.54</v>
      </c>
      <c r="DU114" s="14" t="s">
        <v>2</v>
      </c>
      <c r="DV114" s="15" t="s">
        <v>1</v>
      </c>
      <c r="DW114" s="15" t="s">
        <v>1</v>
      </c>
      <c r="DX114" s="15" t="s">
        <v>1</v>
      </c>
    </row>
    <row r="115" spans="2:128" s="12" customFormat="1" hidden="1" x14ac:dyDescent="0.25">
      <c r="B115" s="16" t="s">
        <v>57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DU115" s="14" t="s">
        <v>2</v>
      </c>
      <c r="DV115" s="15" t="s">
        <v>1</v>
      </c>
      <c r="DW115" s="15" t="s">
        <v>1</v>
      </c>
      <c r="DX115" s="15" t="s">
        <v>1</v>
      </c>
    </row>
    <row r="116" spans="2:128" s="12" customFormat="1" hidden="1" x14ac:dyDescent="0.25">
      <c r="B116" s="16" t="s">
        <v>58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DU116" s="14" t="s">
        <v>2</v>
      </c>
      <c r="DV116" s="15" t="s">
        <v>1</v>
      </c>
      <c r="DW116" s="15" t="s">
        <v>1</v>
      </c>
      <c r="DX116" s="15" t="s">
        <v>1</v>
      </c>
    </row>
    <row r="117" spans="2:128" s="12" customFormat="1" hidden="1" x14ac:dyDescent="0.25">
      <c r="B117" s="16" t="s">
        <v>59</v>
      </c>
      <c r="C117" s="12">
        <v>10713300</v>
      </c>
      <c r="D117" s="12">
        <v>8609000</v>
      </c>
      <c r="E117" s="12">
        <v>2853000</v>
      </c>
      <c r="F117" s="12">
        <v>2604000</v>
      </c>
      <c r="G117" s="12">
        <v>2648000</v>
      </c>
      <c r="H117" s="12">
        <v>2738000</v>
      </c>
      <c r="I117" s="12">
        <v>2919000</v>
      </c>
      <c r="J117" s="12">
        <v>2942000</v>
      </c>
      <c r="K117" s="12">
        <v>2964000</v>
      </c>
      <c r="L117" s="12">
        <v>3280000</v>
      </c>
      <c r="DU117" s="14" t="s">
        <v>2</v>
      </c>
      <c r="DV117" s="15" t="s">
        <v>1</v>
      </c>
      <c r="DW117" s="15" t="s">
        <v>1</v>
      </c>
      <c r="DX117" s="15" t="s">
        <v>1</v>
      </c>
    </row>
    <row r="118" spans="2:128" s="12" customFormat="1" hidden="1" x14ac:dyDescent="0.25">
      <c r="B118" s="16" t="s">
        <v>73</v>
      </c>
      <c r="C118" s="12">
        <v>0</v>
      </c>
      <c r="D118" s="12">
        <v>0</v>
      </c>
      <c r="E118" s="12">
        <v>0</v>
      </c>
      <c r="F118" s="12">
        <v>428401.05999999959</v>
      </c>
      <c r="G118" s="12">
        <v>601166.77000000048</v>
      </c>
      <c r="H118" s="12">
        <v>575249.6400000006</v>
      </c>
      <c r="I118" s="12">
        <v>445802.45000000112</v>
      </c>
      <c r="J118" s="12">
        <v>752667.3200000003</v>
      </c>
      <c r="K118" s="12">
        <v>996112.94999999925</v>
      </c>
      <c r="L118" s="12">
        <v>896831.28000000026</v>
      </c>
      <c r="DU118" s="14" t="s">
        <v>2</v>
      </c>
      <c r="DV118" s="15" t="s">
        <v>1</v>
      </c>
      <c r="DW118" s="15" t="s">
        <v>1</v>
      </c>
      <c r="DX118" s="15" t="s">
        <v>1</v>
      </c>
    </row>
    <row r="119" spans="2:128" s="12" customFormat="1" hidden="1" x14ac:dyDescent="0.25">
      <c r="B119" s="16" t="s">
        <v>76</v>
      </c>
      <c r="C119" s="32">
        <v>59804542.220000006</v>
      </c>
      <c r="D119" s="32">
        <v>58465839.69000002</v>
      </c>
      <c r="E119" s="32">
        <v>55533640.119999997</v>
      </c>
      <c r="F119" s="32">
        <v>57345979.75999999</v>
      </c>
      <c r="G119" s="32">
        <v>59461492.959999986</v>
      </c>
      <c r="H119" s="32">
        <v>61582089.809999973</v>
      </c>
      <c r="I119" s="32">
        <v>63957613.379999995</v>
      </c>
      <c r="J119" s="32">
        <v>66370818.650000021</v>
      </c>
      <c r="K119" s="32">
        <v>69033691.909999982</v>
      </c>
      <c r="L119" s="32">
        <v>71831126.169999942</v>
      </c>
      <c r="DU119" s="14" t="s">
        <v>2</v>
      </c>
      <c r="DV119" s="15" t="s">
        <v>1</v>
      </c>
      <c r="DW119" s="15" t="s">
        <v>1</v>
      </c>
      <c r="DX119" s="15" t="s">
        <v>1</v>
      </c>
    </row>
    <row r="120" spans="2:128" s="12" customFormat="1" hidden="1" x14ac:dyDescent="0.25">
      <c r="B120" s="16" t="s">
        <v>77</v>
      </c>
      <c r="C120" s="12">
        <v>51072559.420000002</v>
      </c>
      <c r="D120" s="12">
        <v>51501713.230000004</v>
      </c>
      <c r="E120" s="12">
        <v>53854092.019999996</v>
      </c>
      <c r="F120" s="12">
        <v>55391206.949999988</v>
      </c>
      <c r="G120" s="12">
        <v>57187879.099999987</v>
      </c>
      <c r="H120" s="12">
        <v>59141999.10999997</v>
      </c>
      <c r="I120" s="12">
        <v>61372152.669999994</v>
      </c>
      <c r="J120" s="12">
        <v>63351233.700000025</v>
      </c>
      <c r="K120" s="12">
        <v>65644952.879999995</v>
      </c>
      <c r="L120" s="12">
        <v>68140040.60999994</v>
      </c>
      <c r="DU120" s="14" t="s">
        <v>2</v>
      </c>
      <c r="DV120" s="15" t="s">
        <v>1</v>
      </c>
      <c r="DW120" s="15" t="s">
        <v>1</v>
      </c>
      <c r="DX120" s="15" t="s">
        <v>1</v>
      </c>
    </row>
    <row r="121" spans="2:128" s="12" customFormat="1" hidden="1" x14ac:dyDescent="0.25">
      <c r="B121" s="16" t="s">
        <v>78</v>
      </c>
      <c r="C121" s="12">
        <v>-826309.98999999836</v>
      </c>
      <c r="D121" s="12">
        <v>-600571.5700000003</v>
      </c>
      <c r="E121" s="12">
        <v>-252090.54000000004</v>
      </c>
      <c r="F121" s="12">
        <v>-258091.75000000186</v>
      </c>
      <c r="G121" s="12">
        <v>-254572.13999999966</v>
      </c>
      <c r="H121" s="12">
        <v>-259926.80999999773</v>
      </c>
      <c r="I121" s="12">
        <v>-276639.93000000343</v>
      </c>
      <c r="J121" s="12">
        <v>-273035.48000000603</v>
      </c>
      <c r="K121" s="12">
        <v>-268976.55999999866</v>
      </c>
      <c r="L121" s="12">
        <v>-290094.17999999411</v>
      </c>
      <c r="DU121" s="14" t="s">
        <v>2</v>
      </c>
      <c r="DV121" s="15" t="s">
        <v>1</v>
      </c>
      <c r="DW121" s="15" t="s">
        <v>1</v>
      </c>
      <c r="DX121" s="15" t="s">
        <v>1</v>
      </c>
    </row>
    <row r="122" spans="2:128" s="12" customFormat="1" hidden="1" x14ac:dyDescent="0.25">
      <c r="B122" s="16" t="s">
        <v>73</v>
      </c>
      <c r="C122" s="12">
        <v>0</v>
      </c>
      <c r="D122" s="12">
        <v>0</v>
      </c>
      <c r="E122" s="12">
        <v>0</v>
      </c>
      <c r="F122" s="12">
        <v>428401.05999999959</v>
      </c>
      <c r="G122" s="12">
        <v>601166.77000000048</v>
      </c>
      <c r="H122" s="12">
        <v>575249.6400000006</v>
      </c>
      <c r="I122" s="12">
        <v>445802.45000000112</v>
      </c>
      <c r="J122" s="12">
        <v>752667.3200000003</v>
      </c>
      <c r="K122" s="12">
        <v>996112.94999999925</v>
      </c>
      <c r="L122" s="12">
        <v>896831.28000000026</v>
      </c>
      <c r="DU122" s="14" t="s">
        <v>2</v>
      </c>
      <c r="DV122" s="15" t="s">
        <v>1</v>
      </c>
      <c r="DW122" s="15" t="s">
        <v>1</v>
      </c>
      <c r="DX122" s="15" t="s">
        <v>1</v>
      </c>
    </row>
    <row r="123" spans="2:128" s="12" customFormat="1" hidden="1" x14ac:dyDescent="0.25">
      <c r="B123" s="16" t="s">
        <v>59</v>
      </c>
      <c r="C123" s="12">
        <v>10713300</v>
      </c>
      <c r="D123" s="12">
        <v>8609000</v>
      </c>
      <c r="E123" s="12">
        <v>2853000</v>
      </c>
      <c r="F123" s="12">
        <v>2604000</v>
      </c>
      <c r="G123" s="12">
        <v>2648000</v>
      </c>
      <c r="H123" s="12">
        <v>2738000</v>
      </c>
      <c r="I123" s="12">
        <v>2919000</v>
      </c>
      <c r="J123" s="12">
        <v>2942000</v>
      </c>
      <c r="K123" s="12">
        <v>2964000</v>
      </c>
      <c r="L123" s="12">
        <v>3280000</v>
      </c>
      <c r="DU123" s="14" t="s">
        <v>2</v>
      </c>
      <c r="DV123" s="15" t="s">
        <v>1</v>
      </c>
      <c r="DW123" s="15" t="s">
        <v>1</v>
      </c>
      <c r="DX123" s="15" t="s">
        <v>1</v>
      </c>
    </row>
    <row r="124" spans="2:128" s="12" customFormat="1" hidden="1" x14ac:dyDescent="0.25">
      <c r="B124" s="16" t="s">
        <v>62</v>
      </c>
      <c r="C124" s="39">
        <v>-1155007.21</v>
      </c>
      <c r="D124" s="39">
        <v>-1044301.97</v>
      </c>
      <c r="E124" s="39">
        <v>-921361.36</v>
      </c>
      <c r="F124" s="39">
        <v>-819536.5</v>
      </c>
      <c r="G124" s="39">
        <v>-720980.77</v>
      </c>
      <c r="H124" s="39">
        <v>-613232.13</v>
      </c>
      <c r="I124" s="39">
        <v>-502701.81</v>
      </c>
      <c r="J124" s="39">
        <v>-402046.89</v>
      </c>
      <c r="K124" s="39">
        <v>-302397.36</v>
      </c>
      <c r="L124" s="39">
        <v>-195651.54</v>
      </c>
      <c r="DU124" s="14" t="s">
        <v>2</v>
      </c>
      <c r="DV124" s="15" t="s">
        <v>1</v>
      </c>
      <c r="DW124" s="15" t="s">
        <v>1</v>
      </c>
      <c r="DX124" s="15" t="s">
        <v>1</v>
      </c>
    </row>
    <row r="125" spans="2:128" s="12" customFormat="1" hidden="1" x14ac:dyDescent="0.25">
      <c r="DU125" s="14" t="s">
        <v>2</v>
      </c>
      <c r="DV125" s="15" t="s">
        <v>1</v>
      </c>
      <c r="DW125" s="15" t="s">
        <v>1</v>
      </c>
      <c r="DX125" s="15" t="s">
        <v>1</v>
      </c>
    </row>
    <row r="126" spans="2:128" s="12" customFormat="1" hidden="1" x14ac:dyDescent="0.25">
      <c r="DU126" s="14" t="s">
        <v>2</v>
      </c>
      <c r="DV126" s="15" t="s">
        <v>1</v>
      </c>
      <c r="DW126" s="15" t="s">
        <v>1</v>
      </c>
      <c r="DX126" s="15" t="s">
        <v>1</v>
      </c>
    </row>
    <row r="127" spans="2:128" s="12" customFormat="1" hidden="1" x14ac:dyDescent="0.25">
      <c r="B127" s="17" t="s">
        <v>79</v>
      </c>
      <c r="DU127" s="14" t="s">
        <v>2</v>
      </c>
      <c r="DV127" s="15" t="s">
        <v>1</v>
      </c>
      <c r="DW127" s="15" t="s">
        <v>1</v>
      </c>
      <c r="DX127" s="15" t="s">
        <v>1</v>
      </c>
    </row>
    <row r="128" spans="2:128" s="12" customFormat="1" hidden="1" x14ac:dyDescent="0.25">
      <c r="B128" s="16" t="s">
        <v>80</v>
      </c>
      <c r="C128" s="12">
        <v>57128936.519999996</v>
      </c>
      <c r="D128" s="12">
        <v>54152783.25</v>
      </c>
      <c r="E128" s="12">
        <v>51976253.379999995</v>
      </c>
      <c r="F128" s="12">
        <v>55422546.860000014</v>
      </c>
      <c r="G128" s="12">
        <v>59828651.130000003</v>
      </c>
      <c r="H128" s="12">
        <v>62010863.82</v>
      </c>
      <c r="I128" s="12">
        <v>64602767.979999997</v>
      </c>
      <c r="J128" s="12">
        <v>66711776.760000013</v>
      </c>
      <c r="K128" s="12">
        <v>69281890.210000008</v>
      </c>
      <c r="L128" s="12">
        <v>71764839.199999988</v>
      </c>
      <c r="DU128" s="14" t="s">
        <v>2</v>
      </c>
      <c r="DV128" s="15" t="s">
        <v>1</v>
      </c>
      <c r="DW128" s="15" t="s">
        <v>1</v>
      </c>
      <c r="DX128" s="15" t="s">
        <v>1</v>
      </c>
    </row>
    <row r="129" spans="2:128" s="12" customFormat="1" hidden="1" x14ac:dyDescent="0.25">
      <c r="B129" s="16" t="s">
        <v>47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DU129" s="14" t="s">
        <v>2</v>
      </c>
      <c r="DV129" s="15" t="s">
        <v>1</v>
      </c>
      <c r="DW129" s="15" t="s">
        <v>1</v>
      </c>
      <c r="DX129" s="15" t="s">
        <v>1</v>
      </c>
    </row>
    <row r="130" spans="2:128" s="12" customFormat="1" hidden="1" x14ac:dyDescent="0.25">
      <c r="B130" s="16" t="s">
        <v>49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DU130" s="14" t="s">
        <v>2</v>
      </c>
      <c r="DV130" s="15" t="s">
        <v>1</v>
      </c>
      <c r="DW130" s="15" t="s">
        <v>1</v>
      </c>
      <c r="DX130" s="15" t="s">
        <v>1</v>
      </c>
    </row>
    <row r="131" spans="2:128" s="12" customFormat="1" hidden="1" x14ac:dyDescent="0.25">
      <c r="B131" s="16" t="s">
        <v>50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DU131" s="14" t="s">
        <v>2</v>
      </c>
      <c r="DV131" s="15" t="s">
        <v>1</v>
      </c>
      <c r="DW131" s="15" t="s">
        <v>1</v>
      </c>
      <c r="DX131" s="15" t="s">
        <v>1</v>
      </c>
    </row>
    <row r="132" spans="2:128" s="12" customFormat="1" hidden="1" x14ac:dyDescent="0.25">
      <c r="B132" s="16" t="s">
        <v>51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DU132" s="14" t="s">
        <v>2</v>
      </c>
      <c r="DV132" s="15" t="s">
        <v>1</v>
      </c>
      <c r="DW132" s="15" t="s">
        <v>1</v>
      </c>
      <c r="DX132" s="15" t="s">
        <v>1</v>
      </c>
    </row>
    <row r="133" spans="2:128" s="12" customFormat="1" hidden="1" x14ac:dyDescent="0.25">
      <c r="B133" s="16" t="s">
        <v>81</v>
      </c>
      <c r="C133" s="32">
        <v>57128936.519999996</v>
      </c>
      <c r="D133" s="32">
        <v>54152783.25</v>
      </c>
      <c r="E133" s="32">
        <v>51976253.379999995</v>
      </c>
      <c r="F133" s="32">
        <v>55422546.860000014</v>
      </c>
      <c r="G133" s="32">
        <v>59828651.130000003</v>
      </c>
      <c r="H133" s="32">
        <v>62010863.82</v>
      </c>
      <c r="I133" s="32">
        <v>64602767.979999997</v>
      </c>
      <c r="J133" s="32">
        <v>66711776.760000013</v>
      </c>
      <c r="K133" s="32">
        <v>69281890.210000008</v>
      </c>
      <c r="L133" s="32">
        <v>71764839.199999988</v>
      </c>
      <c r="DU133" s="14" t="s">
        <v>2</v>
      </c>
      <c r="DV133" s="15" t="s">
        <v>1</v>
      </c>
      <c r="DW133" s="15" t="s">
        <v>1</v>
      </c>
      <c r="DX133" s="15" t="s">
        <v>1</v>
      </c>
    </row>
    <row r="134" spans="2:128" s="12" customFormat="1" hidden="1" x14ac:dyDescent="0.25">
      <c r="DU134" s="14" t="s">
        <v>2</v>
      </c>
      <c r="DV134" s="15" t="s">
        <v>1</v>
      </c>
      <c r="DW134" s="15" t="s">
        <v>1</v>
      </c>
      <c r="DX134" s="15" t="s">
        <v>1</v>
      </c>
    </row>
    <row r="135" spans="2:128" s="12" customFormat="1" hidden="1" x14ac:dyDescent="0.25">
      <c r="DU135" s="14" t="s">
        <v>2</v>
      </c>
      <c r="DV135" s="15" t="s">
        <v>1</v>
      </c>
      <c r="DW135" s="15" t="s">
        <v>1</v>
      </c>
      <c r="DX135" s="15" t="s">
        <v>1</v>
      </c>
    </row>
    <row r="136" spans="2:128" s="12" customFormat="1" hidden="1" x14ac:dyDescent="0.25">
      <c r="DU136" s="14" t="s">
        <v>2</v>
      </c>
      <c r="DV136" s="15" t="s">
        <v>1</v>
      </c>
      <c r="DW136" s="15" t="s">
        <v>1</v>
      </c>
      <c r="DX136" s="15" t="s">
        <v>1</v>
      </c>
    </row>
    <row r="137" spans="2:128" s="12" customFormat="1" hidden="1" x14ac:dyDescent="0.25">
      <c r="B137" s="16" t="s">
        <v>82</v>
      </c>
      <c r="C137" s="12">
        <v>59804542.220000006</v>
      </c>
      <c r="D137" s="12">
        <v>58465839.69000002</v>
      </c>
      <c r="E137" s="12">
        <v>55533640.119999997</v>
      </c>
      <c r="F137" s="12">
        <v>57345979.75999999</v>
      </c>
      <c r="G137" s="12">
        <v>59461492.959999986</v>
      </c>
      <c r="H137" s="12">
        <v>61582089.809999973</v>
      </c>
      <c r="I137" s="12">
        <v>63957613.379999995</v>
      </c>
      <c r="J137" s="12">
        <v>66370818.650000021</v>
      </c>
      <c r="K137" s="12">
        <v>69033691.909999982</v>
      </c>
      <c r="L137" s="12">
        <v>71831126.169999942</v>
      </c>
      <c r="DU137" s="14" t="s">
        <v>2</v>
      </c>
      <c r="DV137" s="15" t="s">
        <v>1</v>
      </c>
      <c r="DW137" s="15" t="s">
        <v>1</v>
      </c>
      <c r="DX137" s="15" t="s">
        <v>1</v>
      </c>
    </row>
    <row r="138" spans="2:128" s="12" customFormat="1" hidden="1" x14ac:dyDescent="0.25">
      <c r="B138" s="16" t="s">
        <v>53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DU138" s="14" t="s">
        <v>2</v>
      </c>
      <c r="DV138" s="15" t="s">
        <v>1</v>
      </c>
      <c r="DW138" s="15" t="s">
        <v>1</v>
      </c>
      <c r="DX138" s="15" t="s">
        <v>1</v>
      </c>
    </row>
    <row r="139" spans="2:128" s="12" customFormat="1" hidden="1" x14ac:dyDescent="0.25">
      <c r="B139" s="16" t="s">
        <v>54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DU139" s="14" t="s">
        <v>2</v>
      </c>
      <c r="DV139" s="15" t="s">
        <v>1</v>
      </c>
      <c r="DW139" s="15" t="s">
        <v>1</v>
      </c>
      <c r="DX139" s="15" t="s">
        <v>1</v>
      </c>
    </row>
    <row r="140" spans="2:128" s="12" customFormat="1" hidden="1" x14ac:dyDescent="0.25">
      <c r="B140" s="16" t="s">
        <v>65</v>
      </c>
      <c r="C140" s="12">
        <v>19800000</v>
      </c>
      <c r="D140" s="12">
        <v>19797274</v>
      </c>
      <c r="E140" s="12">
        <v>19794548</v>
      </c>
      <c r="F140" s="12">
        <v>19794548</v>
      </c>
      <c r="G140" s="12">
        <v>19794548</v>
      </c>
      <c r="H140" s="12">
        <v>19794548</v>
      </c>
      <c r="I140" s="12">
        <v>19794548</v>
      </c>
      <c r="J140" s="12">
        <v>19794548</v>
      </c>
      <c r="K140" s="12">
        <v>19794548</v>
      </c>
      <c r="L140" s="12">
        <v>19794548</v>
      </c>
      <c r="DU140" s="14" t="s">
        <v>2</v>
      </c>
      <c r="DV140" s="15" t="s">
        <v>1</v>
      </c>
      <c r="DW140" s="15" t="s">
        <v>1</v>
      </c>
      <c r="DX140" s="15" t="s">
        <v>1</v>
      </c>
    </row>
    <row r="141" spans="2:128" s="12" customFormat="1" hidden="1" x14ac:dyDescent="0.25">
      <c r="B141" s="16" t="s">
        <v>57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DU141" s="14" t="s">
        <v>2</v>
      </c>
      <c r="DV141" s="15" t="s">
        <v>1</v>
      </c>
      <c r="DW141" s="15" t="s">
        <v>1</v>
      </c>
      <c r="DX141" s="15" t="s">
        <v>1</v>
      </c>
    </row>
    <row r="142" spans="2:128" s="12" customFormat="1" hidden="1" x14ac:dyDescent="0.25">
      <c r="B142" s="16" t="s">
        <v>56</v>
      </c>
      <c r="C142" s="12">
        <v>1155007.44</v>
      </c>
      <c r="D142" s="12">
        <v>1044301.48</v>
      </c>
      <c r="E142" s="12">
        <v>921361.74</v>
      </c>
      <c r="F142" s="12">
        <v>819536.14</v>
      </c>
      <c r="G142" s="12">
        <v>720980.86</v>
      </c>
      <c r="H142" s="12">
        <v>613232.4</v>
      </c>
      <c r="I142" s="12">
        <v>502701.72</v>
      </c>
      <c r="J142" s="12">
        <v>402046.91</v>
      </c>
      <c r="K142" s="12">
        <v>302397.33</v>
      </c>
      <c r="L142" s="12">
        <v>195651.54</v>
      </c>
      <c r="DU142" s="14" t="s">
        <v>2</v>
      </c>
      <c r="DV142" s="15" t="s">
        <v>1</v>
      </c>
      <c r="DW142" s="15" t="s">
        <v>1</v>
      </c>
      <c r="DX142" s="15" t="s">
        <v>1</v>
      </c>
    </row>
    <row r="143" spans="2:128" s="12" customFormat="1" hidden="1" x14ac:dyDescent="0.25">
      <c r="B143" s="16" t="s">
        <v>83</v>
      </c>
      <c r="C143" s="32">
        <v>80759549.659999996</v>
      </c>
      <c r="D143" s="32">
        <v>79307415.170000032</v>
      </c>
      <c r="E143" s="32">
        <v>76249549.859999999</v>
      </c>
      <c r="F143" s="32">
        <v>77960063.899999991</v>
      </c>
      <c r="G143" s="32">
        <v>79977021.819999978</v>
      </c>
      <c r="H143" s="32">
        <v>81989870.209999979</v>
      </c>
      <c r="I143" s="32">
        <v>84254863.099999994</v>
      </c>
      <c r="J143" s="32">
        <v>86567413.560000017</v>
      </c>
      <c r="K143" s="32">
        <v>89130637.23999998</v>
      </c>
      <c r="L143" s="32">
        <v>91821325.709999949</v>
      </c>
      <c r="DU143" s="14" t="s">
        <v>2</v>
      </c>
      <c r="DV143" s="15" t="s">
        <v>1</v>
      </c>
      <c r="DW143" s="15" t="s">
        <v>1</v>
      </c>
      <c r="DX143" s="15" t="s">
        <v>1</v>
      </c>
    </row>
    <row r="144" spans="2:128" s="12" customFormat="1" hidden="1" x14ac:dyDescent="0.25">
      <c r="DU144" s="14" t="s">
        <v>2</v>
      </c>
      <c r="DV144" s="15" t="s">
        <v>1</v>
      </c>
      <c r="DW144" s="15" t="s">
        <v>1</v>
      </c>
      <c r="DX144" s="15" t="s">
        <v>1</v>
      </c>
    </row>
    <row r="145" spans="2:128" s="12" customFormat="1" hidden="1" x14ac:dyDescent="0.25">
      <c r="DU145" s="14" t="s">
        <v>2</v>
      </c>
      <c r="DV145" s="15" t="s">
        <v>1</v>
      </c>
      <c r="DW145" s="15" t="s">
        <v>1</v>
      </c>
      <c r="DX145" s="15" t="s">
        <v>1</v>
      </c>
    </row>
    <row r="146" spans="2:128" s="12" customFormat="1" hidden="1" x14ac:dyDescent="0.25">
      <c r="B146" s="16" t="s">
        <v>84</v>
      </c>
      <c r="C146" s="12">
        <v>57128936.519999996</v>
      </c>
      <c r="D146" s="12">
        <v>54152783.25</v>
      </c>
      <c r="E146" s="12">
        <v>51976253.379999995</v>
      </c>
      <c r="F146" s="12">
        <v>55422546.860000014</v>
      </c>
      <c r="G146" s="12">
        <v>59828651.130000003</v>
      </c>
      <c r="H146" s="12">
        <v>62010863.82</v>
      </c>
      <c r="I146" s="12">
        <v>64602767.979999997</v>
      </c>
      <c r="J146" s="12">
        <v>66711776.760000013</v>
      </c>
      <c r="K146" s="12">
        <v>69281890.210000008</v>
      </c>
      <c r="L146" s="12">
        <v>71764839.199999988</v>
      </c>
      <c r="DU146" s="14" t="s">
        <v>2</v>
      </c>
      <c r="DV146" s="15" t="s">
        <v>1</v>
      </c>
      <c r="DW146" s="15" t="s">
        <v>1</v>
      </c>
      <c r="DX146" s="15" t="s">
        <v>1</v>
      </c>
    </row>
    <row r="147" spans="2:128" s="12" customFormat="1" hidden="1" x14ac:dyDescent="0.25">
      <c r="B147" s="16" t="s">
        <v>85</v>
      </c>
      <c r="C147" s="12">
        <v>80759549.659999996</v>
      </c>
      <c r="D147" s="12">
        <v>79307415.170000032</v>
      </c>
      <c r="E147" s="12">
        <v>76249549.859999999</v>
      </c>
      <c r="F147" s="12">
        <v>77960063.899999991</v>
      </c>
      <c r="G147" s="12">
        <v>79977021.819999978</v>
      </c>
      <c r="H147" s="12">
        <v>81989870.209999979</v>
      </c>
      <c r="I147" s="12">
        <v>84254863.099999994</v>
      </c>
      <c r="J147" s="12">
        <v>86567413.560000017</v>
      </c>
      <c r="K147" s="12">
        <v>89130637.23999998</v>
      </c>
      <c r="L147" s="12">
        <v>91821325.709999949</v>
      </c>
      <c r="DU147" s="14" t="s">
        <v>2</v>
      </c>
      <c r="DV147" s="15" t="s">
        <v>1</v>
      </c>
      <c r="DW147" s="15" t="s">
        <v>1</v>
      </c>
      <c r="DX147" s="15" t="s">
        <v>1</v>
      </c>
    </row>
    <row r="148" spans="2:128" s="12" customFormat="1" hidden="1" x14ac:dyDescent="0.25">
      <c r="B148" s="16" t="s">
        <v>86</v>
      </c>
      <c r="C148" s="32">
        <v>-23630613.140000001</v>
      </c>
      <c r="D148" s="32">
        <v>-25154631.920000032</v>
      </c>
      <c r="E148" s="32">
        <v>-24273296.480000004</v>
      </c>
      <c r="F148" s="32">
        <v>-22537517.039999977</v>
      </c>
      <c r="G148" s="32">
        <v>-20148370.689999975</v>
      </c>
      <c r="H148" s="32">
        <v>-19979006.389999978</v>
      </c>
      <c r="I148" s="32">
        <v>-19652095.119999997</v>
      </c>
      <c r="J148" s="32">
        <v>-19855636.800000004</v>
      </c>
      <c r="K148" s="32">
        <v>-19848747.029999971</v>
      </c>
      <c r="L148" s="32">
        <v>-20056486.509999961</v>
      </c>
      <c r="DU148" s="14" t="s">
        <v>2</v>
      </c>
      <c r="DV148" s="15" t="s">
        <v>1</v>
      </c>
      <c r="DW148" s="15" t="s">
        <v>1</v>
      </c>
      <c r="DX148" s="15" t="s">
        <v>1</v>
      </c>
    </row>
    <row r="149" spans="2:128" s="12" customFormat="1" hidden="1" x14ac:dyDescent="0.25">
      <c r="B149" s="16" t="s">
        <v>87</v>
      </c>
      <c r="C149" s="12">
        <v>-23630613.140000004</v>
      </c>
      <c r="D149" s="12">
        <v>-25154631.92000002</v>
      </c>
      <c r="E149" s="12">
        <v>-24273296.48</v>
      </c>
      <c r="F149" s="12">
        <v>-22537517.039999973</v>
      </c>
      <c r="G149" s="12">
        <v>-20148370.689999979</v>
      </c>
      <c r="H149" s="12">
        <v>-19979006.389999971</v>
      </c>
      <c r="I149" s="12">
        <v>-19652095.119999994</v>
      </c>
      <c r="J149" s="12">
        <v>-19855636.800000004</v>
      </c>
      <c r="K149" s="12">
        <v>-19848747.029999971</v>
      </c>
      <c r="L149" s="12">
        <v>-20056486.509999961</v>
      </c>
      <c r="DU149" s="14" t="s">
        <v>2</v>
      </c>
      <c r="DV149" s="15" t="s">
        <v>1</v>
      </c>
      <c r="DW149" s="15" t="s">
        <v>1</v>
      </c>
      <c r="DX149" s="15" t="s">
        <v>1</v>
      </c>
    </row>
    <row r="150" spans="2:128" s="12" customFormat="1" hidden="1" x14ac:dyDescent="0.25">
      <c r="B150" s="16" t="s">
        <v>88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DU150" s="14" t="s">
        <v>2</v>
      </c>
      <c r="DV150" s="15" t="s">
        <v>1</v>
      </c>
      <c r="DW150" s="15" t="s">
        <v>1</v>
      </c>
      <c r="DX150" s="15" t="s">
        <v>1</v>
      </c>
    </row>
    <row r="151" spans="2:128" s="12" customFormat="1" hidden="1" x14ac:dyDescent="0.25">
      <c r="DU151" s="14" t="s">
        <v>2</v>
      </c>
      <c r="DV151" s="15" t="s">
        <v>1</v>
      </c>
      <c r="DW151" s="15" t="s">
        <v>1</v>
      </c>
      <c r="DX151" s="15" t="s">
        <v>1</v>
      </c>
    </row>
    <row r="152" spans="2:128" s="12" customFormat="1" hidden="1" x14ac:dyDescent="0.25">
      <c r="DU152" s="14" t="s">
        <v>2</v>
      </c>
      <c r="DV152" s="15" t="s">
        <v>1</v>
      </c>
      <c r="DW152" s="15" t="s">
        <v>1</v>
      </c>
      <c r="DX152" s="15" t="s">
        <v>1</v>
      </c>
    </row>
    <row r="153" spans="2:128" s="12" customFormat="1" hidden="1" x14ac:dyDescent="0.25">
      <c r="B153" s="16" t="s">
        <v>89</v>
      </c>
      <c r="DU153" s="14" t="s">
        <v>2</v>
      </c>
      <c r="DV153" s="15" t="s">
        <v>1</v>
      </c>
      <c r="DW153" s="15" t="s">
        <v>1</v>
      </c>
      <c r="DX153" s="15" t="s">
        <v>1</v>
      </c>
    </row>
    <row r="154" spans="2:128" s="12" customFormat="1" hidden="1" x14ac:dyDescent="0.25">
      <c r="B154" s="47" t="s">
        <v>11</v>
      </c>
      <c r="DU154" s="14" t="s">
        <v>2</v>
      </c>
      <c r="DV154" s="15" t="s">
        <v>1</v>
      </c>
      <c r="DW154" s="15" t="s">
        <v>1</v>
      </c>
      <c r="DX154" s="15" t="s">
        <v>1</v>
      </c>
    </row>
    <row r="155" spans="2:128" s="12" customFormat="1" hidden="1" x14ac:dyDescent="0.25">
      <c r="B155" s="48" t="s">
        <v>90</v>
      </c>
      <c r="C155" s="12">
        <v>29448789.120000001</v>
      </c>
      <c r="D155" s="12">
        <v>32402941.91</v>
      </c>
      <c r="E155" s="12">
        <v>35686633.140000001</v>
      </c>
      <c r="F155" s="12">
        <v>39338198.120000012</v>
      </c>
      <c r="G155" s="12">
        <v>43400498.930000007</v>
      </c>
      <c r="H155" s="12">
        <v>45171867.100000009</v>
      </c>
      <c r="I155" s="12">
        <v>47015538.339999996</v>
      </c>
      <c r="J155" s="12">
        <v>48934464.060000002</v>
      </c>
      <c r="K155" s="12">
        <v>50931716.25</v>
      </c>
      <c r="L155" s="12">
        <v>53010492.309999995</v>
      </c>
      <c r="DU155" s="14" t="s">
        <v>2</v>
      </c>
      <c r="DV155" s="15" t="s">
        <v>1</v>
      </c>
      <c r="DW155" s="15" t="s">
        <v>1</v>
      </c>
      <c r="DX155" s="15" t="s">
        <v>1</v>
      </c>
    </row>
    <row r="156" spans="2:128" s="12" customFormat="1" hidden="1" x14ac:dyDescent="0.25">
      <c r="B156" s="48" t="s">
        <v>91</v>
      </c>
      <c r="C156" s="12">
        <v>29448789.120000001</v>
      </c>
      <c r="D156" s="12">
        <v>32402941.91</v>
      </c>
      <c r="E156" s="12">
        <v>35686633.140000001</v>
      </c>
      <c r="F156" s="12">
        <v>39338198.120000012</v>
      </c>
      <c r="G156" s="12">
        <v>43400498.930000007</v>
      </c>
      <c r="H156" s="12">
        <v>45171867.100000009</v>
      </c>
      <c r="I156" s="12">
        <v>47015538.339999996</v>
      </c>
      <c r="J156" s="12">
        <v>48934464.060000002</v>
      </c>
      <c r="K156" s="12">
        <v>50931716.25</v>
      </c>
      <c r="L156" s="12">
        <v>53010492.309999995</v>
      </c>
      <c r="DU156" s="14" t="s">
        <v>2</v>
      </c>
      <c r="DV156" s="15" t="s">
        <v>1</v>
      </c>
      <c r="DW156" s="15" t="s">
        <v>1</v>
      </c>
      <c r="DX156" s="15" t="s">
        <v>1</v>
      </c>
    </row>
    <row r="157" spans="2:128" s="12" customFormat="1" hidden="1" x14ac:dyDescent="0.25">
      <c r="B157" s="48" t="s">
        <v>62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DU157" s="14" t="s">
        <v>2</v>
      </c>
      <c r="DV157" s="15" t="s">
        <v>1</v>
      </c>
      <c r="DW157" s="15" t="s">
        <v>1</v>
      </c>
      <c r="DX157" s="15" t="s">
        <v>1</v>
      </c>
    </row>
    <row r="158" spans="2:128" s="12" customFormat="1" hidden="1" x14ac:dyDescent="0.25">
      <c r="DU158" s="14" t="s">
        <v>2</v>
      </c>
      <c r="DV158" s="15" t="s">
        <v>1</v>
      </c>
      <c r="DW158" s="15" t="s">
        <v>1</v>
      </c>
      <c r="DX158" s="15" t="s">
        <v>1</v>
      </c>
    </row>
    <row r="159" spans="2:128" s="12" customFormat="1" hidden="1" x14ac:dyDescent="0.25">
      <c r="B159" s="12" t="s">
        <v>13</v>
      </c>
      <c r="DU159" s="14" t="s">
        <v>2</v>
      </c>
      <c r="DV159" s="15" t="s">
        <v>1</v>
      </c>
      <c r="DW159" s="15" t="s">
        <v>1</v>
      </c>
      <c r="DX159" s="15" t="s">
        <v>1</v>
      </c>
    </row>
    <row r="160" spans="2:128" s="12" customFormat="1" hidden="1" x14ac:dyDescent="0.25">
      <c r="B160" s="48" t="s">
        <v>90</v>
      </c>
      <c r="C160" s="12">
        <v>3997626.4000000004</v>
      </c>
      <c r="D160" s="12">
        <v>4116902.67</v>
      </c>
      <c r="E160" s="12">
        <v>4168755.959999999</v>
      </c>
      <c r="F160" s="12">
        <v>4333967.32</v>
      </c>
      <c r="G160" s="12">
        <v>4466830.97</v>
      </c>
      <c r="H160" s="12">
        <v>4576654.51</v>
      </c>
      <c r="I160" s="12">
        <v>4958759.9800000004</v>
      </c>
      <c r="J160" s="12">
        <v>4910484.2700000005</v>
      </c>
      <c r="K160" s="12">
        <v>5140179.9199999981</v>
      </c>
      <c r="L160" s="12">
        <v>5275215.6899999995</v>
      </c>
      <c r="DU160" s="14" t="s">
        <v>2</v>
      </c>
      <c r="DV160" s="15" t="s">
        <v>1</v>
      </c>
      <c r="DW160" s="15" t="s">
        <v>1</v>
      </c>
      <c r="DX160" s="15" t="s">
        <v>1</v>
      </c>
    </row>
    <row r="161" spans="1:128" s="12" customFormat="1" hidden="1" x14ac:dyDescent="0.25">
      <c r="B161" s="48" t="s">
        <v>91</v>
      </c>
      <c r="C161" s="12">
        <v>3997626.4000000004</v>
      </c>
      <c r="D161" s="12">
        <v>4116902.67</v>
      </c>
      <c r="E161" s="12">
        <v>4168755.959999999</v>
      </c>
      <c r="F161" s="12">
        <v>4333967.32</v>
      </c>
      <c r="G161" s="12">
        <v>4466830.97</v>
      </c>
      <c r="H161" s="12">
        <v>4576654.51</v>
      </c>
      <c r="I161" s="12">
        <v>4958759.9800000004</v>
      </c>
      <c r="J161" s="12">
        <v>4910484.2700000005</v>
      </c>
      <c r="K161" s="12">
        <v>5140179.9199999981</v>
      </c>
      <c r="L161" s="12">
        <v>5275215.6899999995</v>
      </c>
      <c r="DU161" s="14" t="s">
        <v>2</v>
      </c>
      <c r="DV161" s="15" t="s">
        <v>1</v>
      </c>
      <c r="DW161" s="15" t="s">
        <v>1</v>
      </c>
      <c r="DX161" s="15" t="s">
        <v>1</v>
      </c>
    </row>
    <row r="162" spans="1:128" s="12" customFormat="1" hidden="1" x14ac:dyDescent="0.25">
      <c r="B162" s="48" t="s">
        <v>62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DU162" s="14" t="s">
        <v>2</v>
      </c>
      <c r="DV162" s="15" t="s">
        <v>1</v>
      </c>
      <c r="DW162" s="15" t="s">
        <v>1</v>
      </c>
      <c r="DX162" s="15" t="s">
        <v>1</v>
      </c>
    </row>
    <row r="163" spans="1:128" s="12" customFormat="1" hidden="1" x14ac:dyDescent="0.25">
      <c r="B163" s="48" t="s">
        <v>92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DU163" s="14" t="s">
        <v>2</v>
      </c>
      <c r="DV163" s="15" t="s">
        <v>1</v>
      </c>
      <c r="DW163" s="15" t="s">
        <v>1</v>
      </c>
      <c r="DX163" s="15" t="s">
        <v>1</v>
      </c>
    </row>
    <row r="164" spans="1:128" s="12" customFormat="1" hidden="1" x14ac:dyDescent="0.25">
      <c r="B164" s="48" t="s">
        <v>93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DU164" s="14" t="s">
        <v>2</v>
      </c>
      <c r="DV164" s="15" t="s">
        <v>1</v>
      </c>
      <c r="DW164" s="15" t="s">
        <v>1</v>
      </c>
      <c r="DX164" s="15" t="s">
        <v>1</v>
      </c>
    </row>
    <row r="165" spans="1:128" s="12" customFormat="1" hidden="1" x14ac:dyDescent="0.25">
      <c r="B165" s="48" t="s">
        <v>94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DU165" s="14" t="s">
        <v>2</v>
      </c>
      <c r="DV165" s="15" t="s">
        <v>1</v>
      </c>
      <c r="DW165" s="15" t="s">
        <v>1</v>
      </c>
      <c r="DX165" s="15" t="s">
        <v>1</v>
      </c>
    </row>
    <row r="166" spans="1:128" s="12" customFormat="1" hidden="1" x14ac:dyDescent="0.25">
      <c r="B166" s="48" t="s">
        <v>95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DU166" s="14" t="s">
        <v>2</v>
      </c>
      <c r="DV166" s="15" t="s">
        <v>1</v>
      </c>
      <c r="DW166" s="15" t="s">
        <v>1</v>
      </c>
      <c r="DX166" s="15" t="s">
        <v>1</v>
      </c>
    </row>
    <row r="167" spans="1:128" s="12" customFormat="1" hidden="1" x14ac:dyDescent="0.25">
      <c r="B167" s="48" t="s">
        <v>96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DU167" s="14" t="s">
        <v>2</v>
      </c>
      <c r="DV167" s="15" t="s">
        <v>1</v>
      </c>
      <c r="DW167" s="15" t="s">
        <v>1</v>
      </c>
      <c r="DX167" s="15" t="s">
        <v>1</v>
      </c>
    </row>
    <row r="168" spans="1:128" s="12" customFormat="1" hidden="1" x14ac:dyDescent="0.25">
      <c r="DU168" s="14" t="s">
        <v>2</v>
      </c>
      <c r="DV168" s="15" t="s">
        <v>1</v>
      </c>
      <c r="DW168" s="15" t="s">
        <v>1</v>
      </c>
      <c r="DX168" s="15" t="s">
        <v>1</v>
      </c>
    </row>
    <row r="169" spans="1:128" s="12" customFormat="1" hidden="1" x14ac:dyDescent="0.25">
      <c r="B169" s="12" t="s">
        <v>14</v>
      </c>
      <c r="DU169" s="14" t="s">
        <v>2</v>
      </c>
      <c r="DV169" s="15" t="s">
        <v>1</v>
      </c>
      <c r="DW169" s="15" t="s">
        <v>1</v>
      </c>
      <c r="DX169" s="15" t="s">
        <v>1</v>
      </c>
    </row>
    <row r="170" spans="1:128" s="12" customFormat="1" hidden="1" x14ac:dyDescent="0.25">
      <c r="B170" s="48" t="s">
        <v>90</v>
      </c>
      <c r="C170" s="12">
        <v>1354000</v>
      </c>
      <c r="D170" s="12">
        <v>1307090</v>
      </c>
      <c r="E170" s="12">
        <v>1320185.1399999999</v>
      </c>
      <c r="F170" s="12">
        <v>1356638.84</v>
      </c>
      <c r="G170" s="12">
        <v>1272951.6200000001</v>
      </c>
      <c r="H170" s="12">
        <v>1374290.65</v>
      </c>
      <c r="I170" s="12">
        <v>1431656.4600000002</v>
      </c>
      <c r="J170" s="12">
        <v>1453049.59</v>
      </c>
      <c r="K170" s="12">
        <v>1470470.5799999998</v>
      </c>
      <c r="L170" s="12">
        <v>1507919.99</v>
      </c>
      <c r="DU170" s="14" t="s">
        <v>2</v>
      </c>
      <c r="DV170" s="15" t="s">
        <v>1</v>
      </c>
      <c r="DW170" s="15" t="s">
        <v>1</v>
      </c>
      <c r="DX170" s="15" t="s">
        <v>1</v>
      </c>
    </row>
    <row r="171" spans="1:128" s="12" customFormat="1" hidden="1" x14ac:dyDescent="0.25">
      <c r="A171" s="12" t="str">
        <f>B10</f>
        <v>Interest &amp; Investment Revenue</v>
      </c>
      <c r="B171" s="48" t="s">
        <v>91</v>
      </c>
      <c r="C171" s="12">
        <v>1354000</v>
      </c>
      <c r="D171" s="12">
        <v>1307090</v>
      </c>
      <c r="E171" s="12">
        <v>1320185.1399999999</v>
      </c>
      <c r="F171" s="12">
        <v>1356638.84</v>
      </c>
      <c r="G171" s="12">
        <v>1272951.6200000001</v>
      </c>
      <c r="H171" s="12">
        <v>1374290.65</v>
      </c>
      <c r="I171" s="12">
        <v>1431656.4600000002</v>
      </c>
      <c r="J171" s="12">
        <v>1453049.59</v>
      </c>
      <c r="K171" s="12">
        <v>1470470.5799999998</v>
      </c>
      <c r="L171" s="12">
        <v>1507919.99</v>
      </c>
      <c r="DU171" s="14" t="s">
        <v>2</v>
      </c>
      <c r="DV171" s="15" t="s">
        <v>1</v>
      </c>
      <c r="DW171" s="15" t="s">
        <v>1</v>
      </c>
      <c r="DX171" s="15" t="s">
        <v>1</v>
      </c>
    </row>
    <row r="172" spans="1:128" s="12" customFormat="1" hidden="1" x14ac:dyDescent="0.25">
      <c r="B172" s="48" t="s">
        <v>62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DU172" s="14" t="s">
        <v>2</v>
      </c>
      <c r="DV172" s="15" t="s">
        <v>1</v>
      </c>
      <c r="DW172" s="15" t="s">
        <v>1</v>
      </c>
      <c r="DX172" s="15" t="s">
        <v>1</v>
      </c>
    </row>
    <row r="173" spans="1:128" s="12" customFormat="1" hidden="1" x14ac:dyDescent="0.25">
      <c r="B173" s="48" t="s">
        <v>97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DU173" s="14" t="s">
        <v>2</v>
      </c>
      <c r="DV173" s="15" t="s">
        <v>1</v>
      </c>
      <c r="DW173" s="15" t="s">
        <v>1</v>
      </c>
      <c r="DX173" s="15" t="s">
        <v>1</v>
      </c>
    </row>
    <row r="174" spans="1:128" s="12" customFormat="1" hidden="1" x14ac:dyDescent="0.25">
      <c r="B174" s="48" t="s">
        <v>98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DU174" s="14" t="s">
        <v>2</v>
      </c>
      <c r="DV174" s="15" t="s">
        <v>1</v>
      </c>
      <c r="DW174" s="15" t="s">
        <v>1</v>
      </c>
      <c r="DX174" s="15" t="s">
        <v>1</v>
      </c>
    </row>
    <row r="175" spans="1:128" s="12" customFormat="1" hidden="1" x14ac:dyDescent="0.25">
      <c r="A175" s="12" t="str">
        <f>'[3]Budget Summary 1'!D17</f>
        <v>Interest &amp; Investment Revenues - Investments</v>
      </c>
      <c r="B175" s="48" t="s">
        <v>99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DU175" s="14" t="s">
        <v>2</v>
      </c>
      <c r="DV175" s="15" t="s">
        <v>1</v>
      </c>
      <c r="DW175" s="15" t="s">
        <v>1</v>
      </c>
      <c r="DX175" s="15" t="s">
        <v>1</v>
      </c>
    </row>
    <row r="176" spans="1:128" s="12" customFormat="1" hidden="1" x14ac:dyDescent="0.25">
      <c r="B176" s="48" t="s">
        <v>96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DU176" s="14" t="s">
        <v>2</v>
      </c>
      <c r="DV176" s="15" t="s">
        <v>1</v>
      </c>
      <c r="DW176" s="15" t="s">
        <v>1</v>
      </c>
      <c r="DX176" s="15" t="s">
        <v>1</v>
      </c>
    </row>
    <row r="177" spans="2:128" s="12" customFormat="1" hidden="1" x14ac:dyDescent="0.25">
      <c r="DU177" s="14" t="s">
        <v>2</v>
      </c>
      <c r="DV177" s="15" t="s">
        <v>1</v>
      </c>
      <c r="DW177" s="15" t="s">
        <v>1</v>
      </c>
      <c r="DX177" s="15" t="s">
        <v>1</v>
      </c>
    </row>
    <row r="178" spans="2:128" s="12" customFormat="1" hidden="1" x14ac:dyDescent="0.25">
      <c r="B178" s="12" t="s">
        <v>16</v>
      </c>
      <c r="DU178" s="14" t="s">
        <v>2</v>
      </c>
      <c r="DV178" s="15" t="s">
        <v>1</v>
      </c>
      <c r="DW178" s="15" t="s">
        <v>1</v>
      </c>
      <c r="DX178" s="15" t="s">
        <v>1</v>
      </c>
    </row>
    <row r="179" spans="2:128" s="12" customFormat="1" hidden="1" x14ac:dyDescent="0.25">
      <c r="B179" s="48" t="s">
        <v>90</v>
      </c>
      <c r="C179" s="12">
        <v>886347.9</v>
      </c>
      <c r="D179" s="12">
        <v>798764.93</v>
      </c>
      <c r="E179" s="12">
        <v>553519.07999999984</v>
      </c>
      <c r="F179" s="12">
        <v>450801.4</v>
      </c>
      <c r="G179" s="12">
        <v>468212.98000000004</v>
      </c>
      <c r="H179" s="12">
        <v>486380.62000000017</v>
      </c>
      <c r="I179" s="12">
        <v>505337.95999999996</v>
      </c>
      <c r="J179" s="12">
        <v>525120.09</v>
      </c>
      <c r="K179" s="12">
        <v>545763.62999999989</v>
      </c>
      <c r="L179" s="12">
        <v>567306.86</v>
      </c>
      <c r="DU179" s="14" t="s">
        <v>2</v>
      </c>
      <c r="DV179" s="15" t="s">
        <v>1</v>
      </c>
      <c r="DW179" s="15" t="s">
        <v>1</v>
      </c>
      <c r="DX179" s="15" t="s">
        <v>1</v>
      </c>
    </row>
    <row r="180" spans="2:128" s="12" customFormat="1" hidden="1" x14ac:dyDescent="0.25">
      <c r="B180" s="48" t="s">
        <v>91</v>
      </c>
      <c r="C180" s="16">
        <v>886347.9</v>
      </c>
      <c r="D180" s="16">
        <v>798764.93</v>
      </c>
      <c r="E180" s="16">
        <v>553519.07999999984</v>
      </c>
      <c r="F180" s="16">
        <v>450801.4</v>
      </c>
      <c r="G180" s="16">
        <v>468212.98000000004</v>
      </c>
      <c r="H180" s="16">
        <v>486380.62000000017</v>
      </c>
      <c r="I180" s="16">
        <v>505337.95999999996</v>
      </c>
      <c r="J180" s="16">
        <v>525120.09</v>
      </c>
      <c r="K180" s="16">
        <v>545763.62999999989</v>
      </c>
      <c r="L180" s="16">
        <v>567306.86</v>
      </c>
      <c r="DU180" s="14" t="s">
        <v>2</v>
      </c>
      <c r="DV180" s="15" t="s">
        <v>1</v>
      </c>
      <c r="DW180" s="15" t="s">
        <v>1</v>
      </c>
      <c r="DX180" s="15" t="s">
        <v>1</v>
      </c>
    </row>
    <row r="181" spans="2:128" s="12" customFormat="1" hidden="1" x14ac:dyDescent="0.25">
      <c r="B181" s="48" t="s">
        <v>62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DU181" s="14" t="s">
        <v>2</v>
      </c>
      <c r="DV181" s="15" t="s">
        <v>1</v>
      </c>
      <c r="DW181" s="15" t="s">
        <v>1</v>
      </c>
      <c r="DX181" s="15" t="s">
        <v>1</v>
      </c>
    </row>
    <row r="182" spans="2:128" s="12" customFormat="1" hidden="1" x14ac:dyDescent="0.25">
      <c r="B182" s="48" t="s">
        <v>92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DU182" s="14" t="s">
        <v>2</v>
      </c>
      <c r="DV182" s="15" t="s">
        <v>1</v>
      </c>
      <c r="DW182" s="15" t="s">
        <v>1</v>
      </c>
      <c r="DX182" s="15" t="s">
        <v>1</v>
      </c>
    </row>
    <row r="183" spans="2:128" s="12" customFormat="1" hidden="1" x14ac:dyDescent="0.25">
      <c r="B183" s="48" t="s">
        <v>93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DU183" s="14" t="s">
        <v>2</v>
      </c>
      <c r="DV183" s="15" t="s">
        <v>1</v>
      </c>
      <c r="DW183" s="15" t="s">
        <v>1</v>
      </c>
      <c r="DX183" s="15" t="s">
        <v>1</v>
      </c>
    </row>
    <row r="184" spans="2:128" s="12" customFormat="1" hidden="1" x14ac:dyDescent="0.25">
      <c r="B184" s="48" t="s">
        <v>94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DU184" s="14" t="s">
        <v>2</v>
      </c>
      <c r="DV184" s="15" t="s">
        <v>1</v>
      </c>
      <c r="DW184" s="15" t="s">
        <v>1</v>
      </c>
      <c r="DX184" s="15" t="s">
        <v>1</v>
      </c>
    </row>
    <row r="185" spans="2:128" s="12" customFormat="1" hidden="1" x14ac:dyDescent="0.25">
      <c r="B185" s="48" t="s">
        <v>95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DU185" s="14" t="s">
        <v>2</v>
      </c>
      <c r="DV185" s="15" t="s">
        <v>1</v>
      </c>
      <c r="DW185" s="15" t="s">
        <v>1</v>
      </c>
      <c r="DX185" s="15" t="s">
        <v>1</v>
      </c>
    </row>
    <row r="186" spans="2:128" s="12" customFormat="1" hidden="1" x14ac:dyDescent="0.25">
      <c r="B186" s="48" t="s">
        <v>96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DU186" s="14" t="s">
        <v>2</v>
      </c>
      <c r="DV186" s="15" t="s">
        <v>1</v>
      </c>
      <c r="DW186" s="15" t="s">
        <v>1</v>
      </c>
      <c r="DX186" s="15" t="s">
        <v>1</v>
      </c>
    </row>
    <row r="187" spans="2:128" s="12" customFormat="1" hidden="1" x14ac:dyDescent="0.25">
      <c r="DU187" s="14" t="s">
        <v>2</v>
      </c>
      <c r="DV187" s="15" t="s">
        <v>1</v>
      </c>
      <c r="DW187" s="15" t="s">
        <v>1</v>
      </c>
      <c r="DX187" s="15" t="s">
        <v>1</v>
      </c>
    </row>
    <row r="188" spans="2:128" s="12" customFormat="1" hidden="1" x14ac:dyDescent="0.25">
      <c r="B188" s="12" t="s">
        <v>17</v>
      </c>
      <c r="DU188" s="14" t="s">
        <v>2</v>
      </c>
      <c r="DV188" s="15" t="s">
        <v>1</v>
      </c>
      <c r="DW188" s="15" t="s">
        <v>1</v>
      </c>
      <c r="DX188" s="15" t="s">
        <v>1</v>
      </c>
    </row>
    <row r="189" spans="2:128" s="12" customFormat="1" hidden="1" x14ac:dyDescent="0.25">
      <c r="B189" s="48" t="s">
        <v>90</v>
      </c>
      <c r="C189" s="12">
        <v>6806687.1899999995</v>
      </c>
      <c r="D189" s="12">
        <v>6954304.3599999994</v>
      </c>
      <c r="E189" s="12">
        <v>7104423.7300000004</v>
      </c>
      <c r="F189" s="12">
        <v>7270941.1799999997</v>
      </c>
      <c r="G189" s="12">
        <v>7448156.6300000008</v>
      </c>
      <c r="H189" s="12">
        <v>7629670.9399999995</v>
      </c>
      <c r="I189" s="12">
        <v>7819475.2400000002</v>
      </c>
      <c r="J189" s="12">
        <v>8016658.7499999991</v>
      </c>
      <c r="K189" s="12">
        <v>8221759.8300000001</v>
      </c>
      <c r="L189" s="12">
        <v>8431904.3500000015</v>
      </c>
      <c r="DU189" s="14" t="s">
        <v>2</v>
      </c>
      <c r="DV189" s="15" t="s">
        <v>1</v>
      </c>
      <c r="DW189" s="15" t="s">
        <v>1</v>
      </c>
      <c r="DX189" s="15" t="s">
        <v>1</v>
      </c>
    </row>
    <row r="190" spans="2:128" s="12" customFormat="1" hidden="1" x14ac:dyDescent="0.25">
      <c r="B190" s="48" t="s">
        <v>91</v>
      </c>
      <c r="C190" s="12">
        <v>6806687.1899999995</v>
      </c>
      <c r="D190" s="12">
        <v>6954304.3599999994</v>
      </c>
      <c r="E190" s="12">
        <v>7104423.7300000004</v>
      </c>
      <c r="F190" s="12">
        <v>7270941.1799999997</v>
      </c>
      <c r="G190" s="12">
        <v>7448156.6300000008</v>
      </c>
      <c r="H190" s="12">
        <v>7629670.9399999995</v>
      </c>
      <c r="I190" s="12">
        <v>7819475.2400000002</v>
      </c>
      <c r="J190" s="12">
        <v>8016658.7499999991</v>
      </c>
      <c r="K190" s="12">
        <v>8221759.8300000001</v>
      </c>
      <c r="L190" s="12">
        <v>8431904.3500000015</v>
      </c>
      <c r="DU190" s="14" t="s">
        <v>2</v>
      </c>
      <c r="DV190" s="15" t="s">
        <v>1</v>
      </c>
      <c r="DW190" s="15" t="s">
        <v>1</v>
      </c>
      <c r="DX190" s="15" t="s">
        <v>1</v>
      </c>
    </row>
    <row r="191" spans="2:128" s="12" customFormat="1" hidden="1" x14ac:dyDescent="0.25">
      <c r="B191" s="48" t="s">
        <v>62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DU191" s="14" t="s">
        <v>2</v>
      </c>
      <c r="DV191" s="15" t="s">
        <v>1</v>
      </c>
      <c r="DW191" s="15" t="s">
        <v>1</v>
      </c>
      <c r="DX191" s="15" t="s">
        <v>1</v>
      </c>
    </row>
    <row r="192" spans="2:128" s="12" customFormat="1" hidden="1" x14ac:dyDescent="0.25">
      <c r="B192" s="48" t="s">
        <v>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DU192" s="14" t="s">
        <v>2</v>
      </c>
      <c r="DV192" s="15" t="s">
        <v>1</v>
      </c>
      <c r="DW192" s="15" t="s">
        <v>1</v>
      </c>
      <c r="DX192" s="15" t="s">
        <v>1</v>
      </c>
    </row>
    <row r="193" spans="2:128" s="12" customFormat="1" hidden="1" x14ac:dyDescent="0.25">
      <c r="B193" s="48" t="s">
        <v>96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DU193" s="14" t="s">
        <v>2</v>
      </c>
      <c r="DV193" s="15" t="s">
        <v>1</v>
      </c>
      <c r="DW193" s="15" t="s">
        <v>1</v>
      </c>
      <c r="DX193" s="15" t="s">
        <v>1</v>
      </c>
    </row>
    <row r="194" spans="2:128" s="12" customFormat="1" hidden="1" x14ac:dyDescent="0.25">
      <c r="DU194" s="14" t="s">
        <v>2</v>
      </c>
      <c r="DV194" s="15" t="s">
        <v>1</v>
      </c>
      <c r="DW194" s="15" t="s">
        <v>1</v>
      </c>
      <c r="DX194" s="15" t="s">
        <v>1</v>
      </c>
    </row>
    <row r="195" spans="2:128" s="12" customFormat="1" hidden="1" x14ac:dyDescent="0.25">
      <c r="B195" s="12" t="s">
        <v>18</v>
      </c>
      <c r="DU195" s="14" t="s">
        <v>2</v>
      </c>
      <c r="DV195" s="15" t="s">
        <v>1</v>
      </c>
      <c r="DW195" s="15" t="s">
        <v>1</v>
      </c>
      <c r="DX195" s="15" t="s">
        <v>1</v>
      </c>
    </row>
    <row r="196" spans="2:128" s="12" customFormat="1" hidden="1" x14ac:dyDescent="0.25">
      <c r="B196" s="48" t="s">
        <v>90</v>
      </c>
      <c r="C196" s="12">
        <v>3587700</v>
      </c>
      <c r="D196" s="12">
        <v>2572000</v>
      </c>
      <c r="E196" s="12">
        <v>2672000</v>
      </c>
      <c r="F196" s="12">
        <v>2672000</v>
      </c>
      <c r="G196" s="12">
        <v>2772000</v>
      </c>
      <c r="H196" s="12">
        <v>2772000</v>
      </c>
      <c r="I196" s="12">
        <v>2872000</v>
      </c>
      <c r="J196" s="12">
        <v>2872000</v>
      </c>
      <c r="K196" s="12">
        <v>2972000</v>
      </c>
      <c r="L196" s="12">
        <v>2972000</v>
      </c>
      <c r="DU196" s="14" t="s">
        <v>2</v>
      </c>
      <c r="DV196" s="15" t="s">
        <v>1</v>
      </c>
      <c r="DW196" s="15" t="s">
        <v>1</v>
      </c>
      <c r="DX196" s="15" t="s">
        <v>1</v>
      </c>
    </row>
    <row r="197" spans="2:128" s="12" customFormat="1" hidden="1" x14ac:dyDescent="0.25">
      <c r="B197" s="48" t="s">
        <v>91</v>
      </c>
      <c r="C197" s="12">
        <v>2512700</v>
      </c>
      <c r="D197" s="12">
        <v>1272000</v>
      </c>
      <c r="E197" s="12">
        <v>1272000</v>
      </c>
      <c r="F197" s="12">
        <v>1272000</v>
      </c>
      <c r="G197" s="12">
        <v>1272000</v>
      </c>
      <c r="H197" s="12">
        <v>1272000</v>
      </c>
      <c r="I197" s="12">
        <v>1272000</v>
      </c>
      <c r="J197" s="12">
        <v>1272000</v>
      </c>
      <c r="K197" s="12">
        <v>1272000</v>
      </c>
      <c r="L197" s="12">
        <v>1272000</v>
      </c>
      <c r="DU197" s="14" t="s">
        <v>2</v>
      </c>
      <c r="DV197" s="15" t="s">
        <v>1</v>
      </c>
      <c r="DW197" s="15" t="s">
        <v>1</v>
      </c>
      <c r="DX197" s="15" t="s">
        <v>1</v>
      </c>
    </row>
    <row r="198" spans="2:128" s="12" customFormat="1" hidden="1" x14ac:dyDescent="0.25">
      <c r="B198" s="48" t="s">
        <v>62</v>
      </c>
      <c r="C198" s="32">
        <v>1075000</v>
      </c>
      <c r="D198" s="32">
        <v>1300000</v>
      </c>
      <c r="E198" s="32">
        <v>1400000</v>
      </c>
      <c r="F198" s="32">
        <v>1400000</v>
      </c>
      <c r="G198" s="32">
        <v>1500000</v>
      </c>
      <c r="H198" s="32">
        <v>1500000</v>
      </c>
      <c r="I198" s="32">
        <v>1600000</v>
      </c>
      <c r="J198" s="32">
        <v>1600000</v>
      </c>
      <c r="K198" s="32">
        <v>1700000</v>
      </c>
      <c r="L198" s="32">
        <v>1700000</v>
      </c>
      <c r="DU198" s="14" t="s">
        <v>2</v>
      </c>
      <c r="DV198" s="15" t="s">
        <v>1</v>
      </c>
      <c r="DW198" s="15" t="s">
        <v>1</v>
      </c>
      <c r="DX198" s="15" t="s">
        <v>1</v>
      </c>
    </row>
    <row r="199" spans="2:128" s="12" customFormat="1" hidden="1" x14ac:dyDescent="0.25">
      <c r="B199" s="48" t="s">
        <v>92</v>
      </c>
      <c r="C199" s="29">
        <v>1075000</v>
      </c>
      <c r="D199" s="29">
        <v>1300000</v>
      </c>
      <c r="E199" s="29">
        <v>1400000</v>
      </c>
      <c r="F199" s="29">
        <v>1400000</v>
      </c>
      <c r="G199" s="29">
        <v>1500000</v>
      </c>
      <c r="H199" s="29">
        <v>1500000</v>
      </c>
      <c r="I199" s="29">
        <v>1600000</v>
      </c>
      <c r="J199" s="29">
        <v>1600000</v>
      </c>
      <c r="K199" s="29">
        <v>1700000</v>
      </c>
      <c r="L199" s="29">
        <v>1700000</v>
      </c>
      <c r="DU199" s="14" t="s">
        <v>2</v>
      </c>
      <c r="DV199" s="15" t="s">
        <v>1</v>
      </c>
      <c r="DW199" s="15" t="s">
        <v>1</v>
      </c>
      <c r="DX199" s="15" t="s">
        <v>1</v>
      </c>
    </row>
    <row r="200" spans="2:128" s="12" customFormat="1" hidden="1" x14ac:dyDescent="0.25">
      <c r="B200" s="48" t="s">
        <v>93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DU200" s="14" t="s">
        <v>2</v>
      </c>
      <c r="DV200" s="15" t="s">
        <v>1</v>
      </c>
      <c r="DW200" s="15" t="s">
        <v>1</v>
      </c>
      <c r="DX200" s="15" t="s">
        <v>1</v>
      </c>
    </row>
    <row r="201" spans="2:128" s="12" customFormat="1" hidden="1" x14ac:dyDescent="0.25">
      <c r="B201" s="48" t="s">
        <v>94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DU201" s="14" t="s">
        <v>2</v>
      </c>
      <c r="DV201" s="15" t="s">
        <v>1</v>
      </c>
      <c r="DW201" s="15" t="s">
        <v>1</v>
      </c>
      <c r="DX201" s="15" t="s">
        <v>1</v>
      </c>
    </row>
    <row r="202" spans="2:128" s="12" customFormat="1" hidden="1" x14ac:dyDescent="0.25">
      <c r="B202" s="48" t="s">
        <v>95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DU202" s="14" t="s">
        <v>2</v>
      </c>
      <c r="DV202" s="15" t="s">
        <v>1</v>
      </c>
      <c r="DW202" s="15" t="s">
        <v>1</v>
      </c>
      <c r="DX202" s="15" t="s">
        <v>1</v>
      </c>
    </row>
    <row r="203" spans="2:128" s="12" customFormat="1" hidden="1" x14ac:dyDescent="0.25">
      <c r="B203" s="48" t="s">
        <v>100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DU203" s="14" t="s">
        <v>2</v>
      </c>
      <c r="DV203" s="15" t="s">
        <v>1</v>
      </c>
      <c r="DW203" s="15" t="s">
        <v>1</v>
      </c>
      <c r="DX203" s="15" t="s">
        <v>1</v>
      </c>
    </row>
    <row r="204" spans="2:128" s="12" customFormat="1" hidden="1" x14ac:dyDescent="0.25">
      <c r="B204" s="48" t="s">
        <v>96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DU204" s="14" t="s">
        <v>2</v>
      </c>
      <c r="DV204" s="15" t="s">
        <v>1</v>
      </c>
      <c r="DW204" s="15" t="s">
        <v>1</v>
      </c>
      <c r="DX204" s="15" t="s">
        <v>1</v>
      </c>
    </row>
    <row r="205" spans="2:128" s="12" customFormat="1" hidden="1" x14ac:dyDescent="0.25">
      <c r="DU205" s="14" t="s">
        <v>2</v>
      </c>
      <c r="DV205" s="15" t="s">
        <v>1</v>
      </c>
      <c r="DW205" s="15" t="s">
        <v>1</v>
      </c>
      <c r="DX205" s="15" t="s">
        <v>1</v>
      </c>
    </row>
    <row r="206" spans="2:128" s="12" customFormat="1" hidden="1" x14ac:dyDescent="0.25">
      <c r="B206" s="12" t="s">
        <v>19</v>
      </c>
      <c r="DU206" s="14" t="s">
        <v>2</v>
      </c>
      <c r="DV206" s="15" t="s">
        <v>1</v>
      </c>
      <c r="DW206" s="15" t="s">
        <v>1</v>
      </c>
      <c r="DX206" s="15" t="s">
        <v>1</v>
      </c>
    </row>
    <row r="207" spans="2:128" s="12" customFormat="1" hidden="1" x14ac:dyDescent="0.25">
      <c r="B207" s="48" t="s">
        <v>90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DU207" s="14" t="s">
        <v>2</v>
      </c>
      <c r="DV207" s="15" t="s">
        <v>1</v>
      </c>
      <c r="DW207" s="15" t="s">
        <v>1</v>
      </c>
      <c r="DX207" s="15" t="s">
        <v>1</v>
      </c>
    </row>
    <row r="208" spans="2:128" s="12" customFormat="1" hidden="1" x14ac:dyDescent="0.25">
      <c r="B208" s="48" t="s">
        <v>91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DU208" s="14" t="s">
        <v>2</v>
      </c>
      <c r="DV208" s="15" t="s">
        <v>1</v>
      </c>
      <c r="DW208" s="15" t="s">
        <v>1</v>
      </c>
      <c r="DX208" s="15" t="s">
        <v>1</v>
      </c>
    </row>
    <row r="209" spans="2:128 16377:16377" s="12" customFormat="1" hidden="1" x14ac:dyDescent="0.25">
      <c r="B209" s="48" t="s">
        <v>62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DU209" s="14" t="s">
        <v>2</v>
      </c>
      <c r="DV209" s="15" t="s">
        <v>1</v>
      </c>
      <c r="DW209" s="15" t="s">
        <v>1</v>
      </c>
      <c r="DX209" s="15" t="s">
        <v>1</v>
      </c>
    </row>
    <row r="210" spans="2:128 16377:16377" s="12" customFormat="1" hidden="1" x14ac:dyDescent="0.25">
      <c r="B210" s="48" t="s">
        <v>92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DU210" s="14" t="s">
        <v>2</v>
      </c>
      <c r="DV210" s="15" t="s">
        <v>1</v>
      </c>
      <c r="DW210" s="15" t="s">
        <v>1</v>
      </c>
      <c r="DX210" s="15" t="s">
        <v>1</v>
      </c>
    </row>
    <row r="211" spans="2:128 16377:16377" s="12" customFormat="1" hidden="1" x14ac:dyDescent="0.25">
      <c r="B211" s="48" t="s">
        <v>93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DU211" s="14" t="s">
        <v>2</v>
      </c>
      <c r="DV211" s="15" t="s">
        <v>1</v>
      </c>
      <c r="DW211" s="15" t="s">
        <v>1</v>
      </c>
      <c r="DX211" s="15" t="s">
        <v>1</v>
      </c>
    </row>
    <row r="212" spans="2:128 16377:16377" s="12" customFormat="1" hidden="1" x14ac:dyDescent="0.25">
      <c r="B212" s="48" t="s">
        <v>94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DU212" s="14" t="s">
        <v>2</v>
      </c>
      <c r="DV212" s="15" t="s">
        <v>1</v>
      </c>
      <c r="DW212" s="15" t="s">
        <v>1</v>
      </c>
      <c r="DX212" s="15" t="s">
        <v>1</v>
      </c>
    </row>
    <row r="213" spans="2:128 16377:16377" s="12" customFormat="1" hidden="1" x14ac:dyDescent="0.25">
      <c r="B213" s="48" t="s">
        <v>95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DU213" s="14" t="s">
        <v>2</v>
      </c>
      <c r="DV213" s="15" t="s">
        <v>1</v>
      </c>
      <c r="DW213" s="15" t="s">
        <v>1</v>
      </c>
      <c r="DX213" s="15" t="s">
        <v>1</v>
      </c>
    </row>
    <row r="214" spans="2:128 16377:16377" s="12" customFormat="1" hidden="1" x14ac:dyDescent="0.25">
      <c r="B214" s="48" t="s">
        <v>100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DU214" s="14" t="s">
        <v>2</v>
      </c>
      <c r="DV214" s="15" t="s">
        <v>1</v>
      </c>
      <c r="DW214" s="15" t="s">
        <v>1</v>
      </c>
      <c r="DX214" s="15" t="s">
        <v>1</v>
      </c>
    </row>
    <row r="215" spans="2:128 16377:16377" s="12" customFormat="1" hidden="1" x14ac:dyDescent="0.25">
      <c r="B215" s="48" t="s">
        <v>101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DU215" s="14" t="s">
        <v>2</v>
      </c>
      <c r="DV215" s="15" t="s">
        <v>1</v>
      </c>
      <c r="DW215" s="15" t="s">
        <v>1</v>
      </c>
      <c r="DX215" s="15" t="s">
        <v>1</v>
      </c>
      <c r="XEW215" s="29"/>
    </row>
    <row r="216" spans="2:128 16377:16377" s="12" customFormat="1" hidden="1" x14ac:dyDescent="0.25">
      <c r="B216" s="48" t="s">
        <v>96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DU216" s="14" t="s">
        <v>2</v>
      </c>
      <c r="DV216" s="15" t="s">
        <v>1</v>
      </c>
      <c r="DW216" s="15" t="s">
        <v>1</v>
      </c>
      <c r="DX216" s="15" t="s">
        <v>1</v>
      </c>
    </row>
    <row r="217" spans="2:128 16377:16377" s="12" customFormat="1" hidden="1" x14ac:dyDescent="0.25">
      <c r="B217" s="48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DU217" s="14" t="s">
        <v>2</v>
      </c>
      <c r="DV217" s="15" t="s">
        <v>1</v>
      </c>
      <c r="DW217" s="15" t="s">
        <v>1</v>
      </c>
      <c r="DX217" s="15" t="s">
        <v>1</v>
      </c>
    </row>
    <row r="218" spans="2:128 16377:16377" s="12" customFormat="1" hidden="1" x14ac:dyDescent="0.25">
      <c r="DU218" s="14" t="s">
        <v>2</v>
      </c>
      <c r="DV218" s="15" t="s">
        <v>1</v>
      </c>
      <c r="DW218" s="15" t="s">
        <v>1</v>
      </c>
      <c r="DX218" s="15" t="s">
        <v>1</v>
      </c>
    </row>
    <row r="219" spans="2:128 16377:16377" s="12" customFormat="1" hidden="1" x14ac:dyDescent="0.25">
      <c r="B219" s="12" t="s">
        <v>20</v>
      </c>
      <c r="DU219" s="14" t="s">
        <v>2</v>
      </c>
      <c r="DV219" s="15" t="s">
        <v>1</v>
      </c>
      <c r="DW219" s="15" t="s">
        <v>1</v>
      </c>
      <c r="DX219" s="15" t="s">
        <v>1</v>
      </c>
    </row>
    <row r="220" spans="2:128 16377:16377" s="12" customFormat="1" hidden="1" x14ac:dyDescent="0.25">
      <c r="B220" s="48" t="s">
        <v>90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DU220" s="14" t="s">
        <v>2</v>
      </c>
      <c r="DV220" s="15" t="s">
        <v>1</v>
      </c>
      <c r="DW220" s="15" t="s">
        <v>1</v>
      </c>
      <c r="DX220" s="15" t="s">
        <v>1</v>
      </c>
    </row>
    <row r="221" spans="2:128 16377:16377" s="12" customFormat="1" hidden="1" x14ac:dyDescent="0.25">
      <c r="B221" s="48" t="s">
        <v>91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DU221" s="14" t="s">
        <v>2</v>
      </c>
      <c r="DV221" s="15" t="s">
        <v>1</v>
      </c>
      <c r="DW221" s="15" t="s">
        <v>1</v>
      </c>
      <c r="DX221" s="15" t="s">
        <v>1</v>
      </c>
    </row>
    <row r="222" spans="2:128 16377:16377" s="12" customFormat="1" hidden="1" x14ac:dyDescent="0.25">
      <c r="B222" s="48" t="s">
        <v>62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DU222" s="14" t="s">
        <v>2</v>
      </c>
      <c r="DV222" s="15" t="s">
        <v>1</v>
      </c>
      <c r="DW222" s="15" t="s">
        <v>1</v>
      </c>
      <c r="DX222" s="15" t="s">
        <v>1</v>
      </c>
    </row>
    <row r="223" spans="2:128 16377:16377" s="12" customFormat="1" hidden="1" x14ac:dyDescent="0.25">
      <c r="DU223" s="14" t="s">
        <v>2</v>
      </c>
      <c r="DV223" s="15" t="s">
        <v>1</v>
      </c>
      <c r="DW223" s="15" t="s">
        <v>1</v>
      </c>
      <c r="DX223" s="15" t="s">
        <v>1</v>
      </c>
    </row>
    <row r="224" spans="2:128 16377:16377" s="12" customFormat="1" hidden="1" x14ac:dyDescent="0.25">
      <c r="DU224" s="14" t="s">
        <v>2</v>
      </c>
      <c r="DV224" s="15" t="s">
        <v>1</v>
      </c>
      <c r="DW224" s="15" t="s">
        <v>1</v>
      </c>
      <c r="DX224" s="15" t="s">
        <v>1</v>
      </c>
    </row>
    <row r="225" spans="2:128" s="12" customFormat="1" hidden="1" x14ac:dyDescent="0.25">
      <c r="B225" s="12" t="s">
        <v>27</v>
      </c>
      <c r="DU225" s="14" t="s">
        <v>2</v>
      </c>
      <c r="DV225" s="15" t="s">
        <v>1</v>
      </c>
      <c r="DW225" s="15" t="s">
        <v>1</v>
      </c>
      <c r="DX225" s="15" t="s">
        <v>1</v>
      </c>
    </row>
    <row r="226" spans="2:128" s="12" customFormat="1" hidden="1" x14ac:dyDescent="0.25">
      <c r="B226" s="48" t="s">
        <v>90</v>
      </c>
      <c r="C226" s="12">
        <v>18752826.09</v>
      </c>
      <c r="D226" s="12">
        <v>19773477.810000014</v>
      </c>
      <c r="E226" s="12">
        <v>21121719.100000001</v>
      </c>
      <c r="F226" s="12">
        <v>22032171.799999993</v>
      </c>
      <c r="G226" s="12">
        <v>22961379.900000002</v>
      </c>
      <c r="H226" s="12">
        <v>23911917.359999985</v>
      </c>
      <c r="I226" s="12">
        <v>24879571.390000001</v>
      </c>
      <c r="J226" s="12">
        <v>26024157.690000013</v>
      </c>
      <c r="K226" s="12">
        <v>27216786.159999985</v>
      </c>
      <c r="L226" s="12">
        <v>28443487.81999997</v>
      </c>
      <c r="DU226" s="14" t="s">
        <v>2</v>
      </c>
      <c r="DV226" s="15" t="s">
        <v>1</v>
      </c>
      <c r="DW226" s="15" t="s">
        <v>1</v>
      </c>
      <c r="DX226" s="15" t="s">
        <v>1</v>
      </c>
    </row>
    <row r="227" spans="2:128" s="12" customFormat="1" hidden="1" x14ac:dyDescent="0.25">
      <c r="B227" s="48" t="s">
        <v>91</v>
      </c>
      <c r="C227" s="12">
        <v>18752826.09</v>
      </c>
      <c r="D227" s="12">
        <v>19773477.810000014</v>
      </c>
      <c r="E227" s="12">
        <v>21121719.100000001</v>
      </c>
      <c r="F227" s="12">
        <v>22032171.799999993</v>
      </c>
      <c r="G227" s="12">
        <v>22961379.900000002</v>
      </c>
      <c r="H227" s="12">
        <v>23911917.359999985</v>
      </c>
      <c r="I227" s="12">
        <v>24879571.390000001</v>
      </c>
      <c r="J227" s="12">
        <v>26024157.690000013</v>
      </c>
      <c r="K227" s="12">
        <v>27216786.159999985</v>
      </c>
      <c r="L227" s="12">
        <v>28443487.81999997</v>
      </c>
      <c r="DU227" s="14" t="s">
        <v>2</v>
      </c>
      <c r="DV227" s="15" t="s">
        <v>1</v>
      </c>
      <c r="DW227" s="15" t="s">
        <v>1</v>
      </c>
      <c r="DX227" s="15" t="s">
        <v>1</v>
      </c>
    </row>
    <row r="228" spans="2:128" s="12" customFormat="1" hidden="1" x14ac:dyDescent="0.25">
      <c r="B228" s="48" t="s">
        <v>62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DU228" s="14" t="s">
        <v>2</v>
      </c>
      <c r="DV228" s="15" t="s">
        <v>1</v>
      </c>
      <c r="DW228" s="15" t="s">
        <v>1</v>
      </c>
      <c r="DX228" s="15" t="s">
        <v>1</v>
      </c>
    </row>
    <row r="229" spans="2:128" s="12" customFormat="1" hidden="1" x14ac:dyDescent="0.25">
      <c r="B229" s="48" t="s">
        <v>92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DU229" s="14" t="s">
        <v>2</v>
      </c>
      <c r="DV229" s="15" t="s">
        <v>1</v>
      </c>
      <c r="DW229" s="15" t="s">
        <v>1</v>
      </c>
      <c r="DX229" s="15" t="s">
        <v>1</v>
      </c>
    </row>
    <row r="230" spans="2:128" s="12" customFormat="1" hidden="1" x14ac:dyDescent="0.25">
      <c r="B230" s="48" t="s">
        <v>93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DU230" s="14" t="s">
        <v>2</v>
      </c>
      <c r="DV230" s="15" t="s">
        <v>1</v>
      </c>
      <c r="DW230" s="15" t="s">
        <v>1</v>
      </c>
      <c r="DX230" s="15" t="s">
        <v>1</v>
      </c>
    </row>
    <row r="231" spans="2:128" s="12" customFormat="1" hidden="1" x14ac:dyDescent="0.25">
      <c r="B231" s="48" t="s">
        <v>94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DU231" s="14" t="s">
        <v>2</v>
      </c>
      <c r="DV231" s="15" t="s">
        <v>1</v>
      </c>
      <c r="DW231" s="15" t="s">
        <v>1</v>
      </c>
      <c r="DX231" s="15" t="s">
        <v>1</v>
      </c>
    </row>
    <row r="232" spans="2:128" s="12" customFormat="1" hidden="1" x14ac:dyDescent="0.25">
      <c r="B232" s="48" t="s">
        <v>95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DU232" s="14" t="s">
        <v>2</v>
      </c>
      <c r="DV232" s="15" t="s">
        <v>1</v>
      </c>
      <c r="DW232" s="15" t="s">
        <v>1</v>
      </c>
      <c r="DX232" s="15" t="s">
        <v>1</v>
      </c>
    </row>
    <row r="233" spans="2:128" s="12" customFormat="1" hidden="1" x14ac:dyDescent="0.25">
      <c r="B233" s="48" t="s">
        <v>100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DU233" s="14" t="s">
        <v>2</v>
      </c>
      <c r="DV233" s="15" t="s">
        <v>1</v>
      </c>
      <c r="DW233" s="15" t="s">
        <v>1</v>
      </c>
      <c r="DX233" s="15" t="s">
        <v>1</v>
      </c>
    </row>
    <row r="234" spans="2:128" s="12" customFormat="1" hidden="1" x14ac:dyDescent="0.25">
      <c r="B234" s="48" t="s">
        <v>101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DU234" s="14" t="s">
        <v>2</v>
      </c>
      <c r="DV234" s="15" t="s">
        <v>1</v>
      </c>
      <c r="DW234" s="15" t="s">
        <v>1</v>
      </c>
      <c r="DX234" s="15" t="s">
        <v>1</v>
      </c>
    </row>
    <row r="235" spans="2:128" s="12" customFormat="1" hidden="1" x14ac:dyDescent="0.25">
      <c r="B235" s="48" t="s">
        <v>96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DU235" s="14" t="s">
        <v>2</v>
      </c>
      <c r="DV235" s="15" t="s">
        <v>1</v>
      </c>
      <c r="DW235" s="15" t="s">
        <v>1</v>
      </c>
      <c r="DX235" s="15" t="s">
        <v>1</v>
      </c>
    </row>
    <row r="236" spans="2:128" s="12" customFormat="1" hidden="1" x14ac:dyDescent="0.25">
      <c r="DU236" s="14" t="s">
        <v>2</v>
      </c>
      <c r="DV236" s="15" t="s">
        <v>1</v>
      </c>
      <c r="DW236" s="15" t="s">
        <v>1</v>
      </c>
      <c r="DX236" s="15" t="s">
        <v>1</v>
      </c>
    </row>
    <row r="237" spans="2:128" s="12" customFormat="1" hidden="1" x14ac:dyDescent="0.25">
      <c r="B237" s="12" t="s">
        <v>28</v>
      </c>
      <c r="DU237" s="14" t="s">
        <v>2</v>
      </c>
      <c r="DV237" s="15" t="s">
        <v>1</v>
      </c>
      <c r="DW237" s="15" t="s">
        <v>1</v>
      </c>
      <c r="DX237" s="15" t="s">
        <v>1</v>
      </c>
    </row>
    <row r="238" spans="2:128" s="12" customFormat="1" hidden="1" x14ac:dyDescent="0.25">
      <c r="B238" s="48" t="s">
        <v>90</v>
      </c>
      <c r="C238" s="12">
        <v>1160007.44</v>
      </c>
      <c r="D238" s="12">
        <v>1049301.48</v>
      </c>
      <c r="E238" s="12">
        <v>926361.74</v>
      </c>
      <c r="F238" s="12">
        <v>824536.14</v>
      </c>
      <c r="G238" s="12">
        <v>725980.86</v>
      </c>
      <c r="H238" s="12">
        <v>618232.4</v>
      </c>
      <c r="I238" s="12">
        <v>507701.72</v>
      </c>
      <c r="J238" s="12">
        <v>407046.91</v>
      </c>
      <c r="K238" s="12">
        <v>307397.33</v>
      </c>
      <c r="L238" s="12">
        <v>200651.54</v>
      </c>
      <c r="DU238" s="14" t="s">
        <v>2</v>
      </c>
      <c r="DV238" s="15" t="s">
        <v>1</v>
      </c>
      <c r="DW238" s="15" t="s">
        <v>1</v>
      </c>
      <c r="DX238" s="15" t="s">
        <v>1</v>
      </c>
    </row>
    <row r="239" spans="2:128" s="12" customFormat="1" hidden="1" x14ac:dyDescent="0.25">
      <c r="B239" s="48" t="s">
        <v>91</v>
      </c>
      <c r="C239" s="12">
        <v>1160007.21</v>
      </c>
      <c r="D239" s="12">
        <v>1049301.97</v>
      </c>
      <c r="E239" s="12">
        <v>926361.36</v>
      </c>
      <c r="F239" s="12">
        <v>824536.5</v>
      </c>
      <c r="G239" s="12">
        <v>725980.77</v>
      </c>
      <c r="H239" s="12">
        <v>618232.13</v>
      </c>
      <c r="I239" s="12">
        <v>507701.81</v>
      </c>
      <c r="J239" s="12">
        <v>407046.89</v>
      </c>
      <c r="K239" s="12">
        <v>307397.36</v>
      </c>
      <c r="L239" s="12">
        <v>200651.54</v>
      </c>
      <c r="DU239" s="14" t="s">
        <v>2</v>
      </c>
      <c r="DV239" s="15" t="s">
        <v>1</v>
      </c>
      <c r="DW239" s="15" t="s">
        <v>1</v>
      </c>
      <c r="DX239" s="15" t="s">
        <v>1</v>
      </c>
    </row>
    <row r="240" spans="2:128" s="12" customFormat="1" hidden="1" x14ac:dyDescent="0.25">
      <c r="B240" s="48" t="s">
        <v>62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DU240" s="14" t="s">
        <v>2</v>
      </c>
      <c r="DV240" s="15" t="s">
        <v>1</v>
      </c>
      <c r="DW240" s="15" t="s">
        <v>1</v>
      </c>
      <c r="DX240" s="15" t="s">
        <v>1</v>
      </c>
    </row>
    <row r="241" spans="1:128" s="12" customFormat="1" hidden="1" x14ac:dyDescent="0.25">
      <c r="B241" s="49" t="s">
        <v>92</v>
      </c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DU241" s="14" t="s">
        <v>2</v>
      </c>
      <c r="DV241" s="15" t="s">
        <v>1</v>
      </c>
      <c r="DW241" s="15" t="s">
        <v>1</v>
      </c>
      <c r="DX241" s="15" t="s">
        <v>1</v>
      </c>
    </row>
    <row r="242" spans="1:128" s="12" customFormat="1" hidden="1" x14ac:dyDescent="0.25">
      <c r="B242" s="49" t="s">
        <v>93</v>
      </c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DU242" s="14" t="s">
        <v>2</v>
      </c>
      <c r="DV242" s="15" t="s">
        <v>1</v>
      </c>
      <c r="DW242" s="15" t="s">
        <v>1</v>
      </c>
      <c r="DX242" s="15" t="s">
        <v>1</v>
      </c>
    </row>
    <row r="243" spans="1:128" s="12" customFormat="1" hidden="1" x14ac:dyDescent="0.25">
      <c r="B243" s="49" t="s">
        <v>94</v>
      </c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DU243" s="14" t="s">
        <v>2</v>
      </c>
      <c r="DV243" s="15" t="s">
        <v>1</v>
      </c>
      <c r="DW243" s="15" t="s">
        <v>1</v>
      </c>
      <c r="DX243" s="15" t="s">
        <v>1</v>
      </c>
    </row>
    <row r="244" spans="1:128" s="12" customFormat="1" hidden="1" x14ac:dyDescent="0.25">
      <c r="B244" s="48" t="s">
        <v>95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DU244" s="14" t="s">
        <v>2</v>
      </c>
      <c r="DV244" s="15" t="s">
        <v>1</v>
      </c>
      <c r="DW244" s="15" t="s">
        <v>1</v>
      </c>
      <c r="DX244" s="15" t="s">
        <v>1</v>
      </c>
    </row>
    <row r="245" spans="1:128" s="12" customFormat="1" hidden="1" x14ac:dyDescent="0.25">
      <c r="B245" s="49" t="s">
        <v>100</v>
      </c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DU245" s="14" t="s">
        <v>2</v>
      </c>
      <c r="DV245" s="15" t="s">
        <v>1</v>
      </c>
      <c r="DW245" s="15" t="s">
        <v>1</v>
      </c>
      <c r="DX245" s="15" t="s">
        <v>1</v>
      </c>
    </row>
    <row r="246" spans="1:128" s="12" customFormat="1" hidden="1" x14ac:dyDescent="0.25">
      <c r="B246" s="49" t="s">
        <v>101</v>
      </c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DU246" s="14" t="s">
        <v>2</v>
      </c>
      <c r="DV246" s="15" t="s">
        <v>1</v>
      </c>
      <c r="DW246" s="15" t="s">
        <v>1</v>
      </c>
      <c r="DX246" s="15" t="s">
        <v>1</v>
      </c>
    </row>
    <row r="247" spans="1:128" s="12" customFormat="1" hidden="1" x14ac:dyDescent="0.25">
      <c r="B247" s="48" t="s">
        <v>96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DU247" s="14" t="s">
        <v>2</v>
      </c>
      <c r="DV247" s="15" t="s">
        <v>1</v>
      </c>
      <c r="DW247" s="15" t="s">
        <v>1</v>
      </c>
      <c r="DX247" s="15" t="s">
        <v>1</v>
      </c>
    </row>
    <row r="248" spans="1:128" s="12" customFormat="1" hidden="1" x14ac:dyDescent="0.25">
      <c r="B248" s="48" t="s">
        <v>102</v>
      </c>
      <c r="C248" s="29">
        <v>-1155007.44</v>
      </c>
      <c r="D248" s="29">
        <v>-1044301.48</v>
      </c>
      <c r="E248" s="29">
        <v>-921361.74</v>
      </c>
      <c r="F248" s="29">
        <v>-819536.14</v>
      </c>
      <c r="G248" s="29">
        <v>-720980.86</v>
      </c>
      <c r="H248" s="29">
        <v>-613232.4</v>
      </c>
      <c r="I248" s="29">
        <v>-502701.72</v>
      </c>
      <c r="J248" s="29">
        <v>-402046.91</v>
      </c>
      <c r="K248" s="29">
        <v>-302397.33</v>
      </c>
      <c r="L248" s="29">
        <v>-195651.54</v>
      </c>
      <c r="DU248" s="14" t="s">
        <v>2</v>
      </c>
      <c r="DV248" s="15" t="s">
        <v>1</v>
      </c>
      <c r="DW248" s="15" t="s">
        <v>1</v>
      </c>
      <c r="DX248" s="15" t="s">
        <v>1</v>
      </c>
    </row>
    <row r="249" spans="1:128" s="12" customFormat="1" hidden="1" x14ac:dyDescent="0.25">
      <c r="A249" s="12" t="str">
        <f>'[3]Budget Summary 1'!D41</f>
        <v>Borrowing Costs - Interest on Loans (External)</v>
      </c>
      <c r="B249" s="48" t="s">
        <v>103</v>
      </c>
      <c r="C249" s="29">
        <v>1155007.21</v>
      </c>
      <c r="D249" s="29">
        <v>1044301.97</v>
      </c>
      <c r="E249" s="29">
        <v>921361.36</v>
      </c>
      <c r="F249" s="29">
        <v>819536.5</v>
      </c>
      <c r="G249" s="29">
        <v>720980.77</v>
      </c>
      <c r="H249" s="29">
        <v>613232.13</v>
      </c>
      <c r="I249" s="29">
        <v>502701.81</v>
      </c>
      <c r="J249" s="29">
        <v>402046.89</v>
      </c>
      <c r="K249" s="29">
        <v>302397.36</v>
      </c>
      <c r="L249" s="29">
        <v>195651.54</v>
      </c>
      <c r="DU249" s="14" t="s">
        <v>2</v>
      </c>
      <c r="DV249" s="15" t="s">
        <v>1</v>
      </c>
      <c r="DW249" s="15" t="s">
        <v>1</v>
      </c>
      <c r="DX249" s="15" t="s">
        <v>1</v>
      </c>
    </row>
    <row r="250" spans="1:128" s="12" customFormat="1" hidden="1" x14ac:dyDescent="0.25">
      <c r="B250" s="48" t="s">
        <v>62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DU250" s="14" t="s">
        <v>2</v>
      </c>
      <c r="DV250" s="15" t="s">
        <v>1</v>
      </c>
      <c r="DW250" s="15" t="s">
        <v>1</v>
      </c>
      <c r="DX250" s="15" t="s">
        <v>1</v>
      </c>
    </row>
    <row r="251" spans="1:128" s="12" customFormat="1" hidden="1" x14ac:dyDescent="0.25">
      <c r="B251" s="48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DU251" s="14" t="s">
        <v>2</v>
      </c>
      <c r="DV251" s="15" t="s">
        <v>1</v>
      </c>
      <c r="DW251" s="15" t="s">
        <v>1</v>
      </c>
      <c r="DX251" s="15" t="s">
        <v>1</v>
      </c>
    </row>
    <row r="252" spans="1:128" s="12" customFormat="1" hidden="1" x14ac:dyDescent="0.25">
      <c r="B252" s="48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DU252" s="14" t="s">
        <v>2</v>
      </c>
      <c r="DV252" s="15" t="s">
        <v>1</v>
      </c>
      <c r="DW252" s="15" t="s">
        <v>1</v>
      </c>
      <c r="DX252" s="15" t="s">
        <v>1</v>
      </c>
    </row>
    <row r="253" spans="1:128" s="12" customFormat="1" hidden="1" x14ac:dyDescent="0.25">
      <c r="DU253" s="14" t="s">
        <v>2</v>
      </c>
      <c r="DV253" s="15" t="s">
        <v>1</v>
      </c>
      <c r="DW253" s="15" t="s">
        <v>1</v>
      </c>
      <c r="DX253" s="15" t="s">
        <v>1</v>
      </c>
    </row>
    <row r="254" spans="1:128" s="12" customFormat="1" hidden="1" x14ac:dyDescent="0.25">
      <c r="B254" s="12" t="s">
        <v>29</v>
      </c>
      <c r="DU254" s="14" t="s">
        <v>2</v>
      </c>
      <c r="DV254" s="15" t="s">
        <v>1</v>
      </c>
      <c r="DW254" s="15" t="s">
        <v>1</v>
      </c>
      <c r="DX254" s="15" t="s">
        <v>1</v>
      </c>
    </row>
    <row r="255" spans="1:128" s="12" customFormat="1" hidden="1" x14ac:dyDescent="0.25">
      <c r="B255" s="48" t="s">
        <v>90</v>
      </c>
      <c r="C255" s="12">
        <v>15762536.030000001</v>
      </c>
      <c r="D255" s="12">
        <v>15241064.330000002</v>
      </c>
      <c r="E255" s="12">
        <v>16166612.769999992</v>
      </c>
      <c r="F255" s="12">
        <v>16838539.429999992</v>
      </c>
      <c r="G255" s="12">
        <v>17475285.519999988</v>
      </c>
      <c r="H255" s="12">
        <v>18224395.599999987</v>
      </c>
      <c r="I255" s="12">
        <v>18897764.649999991</v>
      </c>
      <c r="J255" s="12">
        <v>19725296.07</v>
      </c>
      <c r="K255" s="12">
        <v>20488200.530000005</v>
      </c>
      <c r="L255" s="12">
        <v>21367027.399999984</v>
      </c>
      <c r="DU255" s="14" t="s">
        <v>2</v>
      </c>
      <c r="DV255" s="15" t="s">
        <v>1</v>
      </c>
      <c r="DW255" s="15" t="s">
        <v>1</v>
      </c>
      <c r="DX255" s="15" t="s">
        <v>1</v>
      </c>
    </row>
    <row r="256" spans="1:128" s="12" customFormat="1" hidden="1" x14ac:dyDescent="0.25">
      <c r="B256" s="48" t="s">
        <v>91</v>
      </c>
      <c r="C256" s="12">
        <v>16588846.02</v>
      </c>
      <c r="D256" s="12">
        <v>15841635.900000002</v>
      </c>
      <c r="E256" s="12">
        <v>16418703.309999991</v>
      </c>
      <c r="F256" s="12">
        <v>17096631.179999992</v>
      </c>
      <c r="G256" s="12">
        <v>17729857.659999989</v>
      </c>
      <c r="H256" s="12">
        <v>18484322.409999985</v>
      </c>
      <c r="I256" s="12">
        <v>19174404.579999994</v>
      </c>
      <c r="J256" s="12">
        <v>19998331.550000004</v>
      </c>
      <c r="K256" s="12">
        <v>20757177.090000004</v>
      </c>
      <c r="L256" s="12">
        <v>21657121.579999976</v>
      </c>
      <c r="DU256" s="14" t="s">
        <v>2</v>
      </c>
      <c r="DV256" s="15" t="s">
        <v>1</v>
      </c>
      <c r="DW256" s="15" t="s">
        <v>1</v>
      </c>
      <c r="DX256" s="15" t="s">
        <v>1</v>
      </c>
    </row>
    <row r="257" spans="2:128" s="12" customFormat="1" hidden="1" x14ac:dyDescent="0.25">
      <c r="B257" s="48" t="s">
        <v>62</v>
      </c>
      <c r="C257" s="32">
        <v>-826310</v>
      </c>
      <c r="D257" s="32">
        <v>-600572</v>
      </c>
      <c r="E257" s="32">
        <v>-252091</v>
      </c>
      <c r="F257" s="32">
        <v>-258092</v>
      </c>
      <c r="G257" s="32">
        <v>-254572</v>
      </c>
      <c r="H257" s="32">
        <v>-259927</v>
      </c>
      <c r="I257" s="32">
        <v>-276640</v>
      </c>
      <c r="J257" s="32">
        <v>-273035</v>
      </c>
      <c r="K257" s="32">
        <v>-268977</v>
      </c>
      <c r="L257" s="32">
        <v>-290094</v>
      </c>
      <c r="DU257" s="14" t="s">
        <v>2</v>
      </c>
      <c r="DV257" s="15" t="s">
        <v>1</v>
      </c>
      <c r="DW257" s="15" t="s">
        <v>1</v>
      </c>
      <c r="DX257" s="15" t="s">
        <v>1</v>
      </c>
    </row>
    <row r="258" spans="2:128" s="12" customFormat="1" hidden="1" x14ac:dyDescent="0.25">
      <c r="B258" s="48" t="s">
        <v>92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DU258" s="14" t="s">
        <v>2</v>
      </c>
      <c r="DV258" s="15" t="s">
        <v>1</v>
      </c>
      <c r="DW258" s="15" t="s">
        <v>1</v>
      </c>
      <c r="DX258" s="15" t="s">
        <v>1</v>
      </c>
    </row>
    <row r="259" spans="2:128" s="12" customFormat="1" hidden="1" x14ac:dyDescent="0.25">
      <c r="B259" s="48" t="s">
        <v>93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DU259" s="14" t="s">
        <v>2</v>
      </c>
      <c r="DV259" s="15" t="s">
        <v>1</v>
      </c>
      <c r="DW259" s="15" t="s">
        <v>1</v>
      </c>
      <c r="DX259" s="15" t="s">
        <v>1</v>
      </c>
    </row>
    <row r="260" spans="2:128" s="12" customFormat="1" hidden="1" x14ac:dyDescent="0.25">
      <c r="B260" s="48" t="s">
        <v>94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DU260" s="14" t="s">
        <v>2</v>
      </c>
      <c r="DV260" s="15" t="s">
        <v>1</v>
      </c>
      <c r="DW260" s="15" t="s">
        <v>1</v>
      </c>
      <c r="DX260" s="15" t="s">
        <v>1</v>
      </c>
    </row>
    <row r="261" spans="2:128" s="12" customFormat="1" hidden="1" x14ac:dyDescent="0.25">
      <c r="B261" s="48" t="s">
        <v>95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DU261" s="14" t="s">
        <v>2</v>
      </c>
      <c r="DV261" s="15" t="s">
        <v>1</v>
      </c>
      <c r="DW261" s="15" t="s">
        <v>1</v>
      </c>
      <c r="DX261" s="15" t="s">
        <v>1</v>
      </c>
    </row>
    <row r="262" spans="2:128" s="12" customFormat="1" hidden="1" x14ac:dyDescent="0.25">
      <c r="B262" s="48" t="s">
        <v>100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DU262" s="14" t="s">
        <v>2</v>
      </c>
      <c r="DV262" s="15" t="s">
        <v>1</v>
      </c>
      <c r="DW262" s="15" t="s">
        <v>1</v>
      </c>
      <c r="DX262" s="15" t="s">
        <v>1</v>
      </c>
    </row>
    <row r="263" spans="2:128" s="12" customFormat="1" hidden="1" x14ac:dyDescent="0.25">
      <c r="B263" s="48" t="s">
        <v>101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DU263" s="14" t="s">
        <v>2</v>
      </c>
      <c r="DV263" s="15" t="s">
        <v>1</v>
      </c>
      <c r="DW263" s="15" t="s">
        <v>1</v>
      </c>
      <c r="DX263" s="15" t="s">
        <v>1</v>
      </c>
    </row>
    <row r="264" spans="2:128" s="12" customFormat="1" hidden="1" x14ac:dyDescent="0.25">
      <c r="B264" s="48" t="s">
        <v>104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DU264" s="14" t="s">
        <v>2</v>
      </c>
      <c r="DV264" s="15" t="s">
        <v>1</v>
      </c>
      <c r="DW264" s="15" t="s">
        <v>1</v>
      </c>
      <c r="DX264" s="15" t="s">
        <v>1</v>
      </c>
    </row>
    <row r="265" spans="2:128" s="12" customFormat="1" hidden="1" x14ac:dyDescent="0.25">
      <c r="B265" s="48" t="s">
        <v>105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DU265" s="14" t="s">
        <v>2</v>
      </c>
      <c r="DV265" s="15" t="s">
        <v>1</v>
      </c>
      <c r="DW265" s="15" t="s">
        <v>1</v>
      </c>
      <c r="DX265" s="15" t="s">
        <v>1</v>
      </c>
    </row>
    <row r="266" spans="2:128" s="12" customFormat="1" hidden="1" x14ac:dyDescent="0.25">
      <c r="B266" s="48" t="s">
        <v>106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DU266" s="14" t="s">
        <v>2</v>
      </c>
      <c r="DV266" s="15" t="s">
        <v>1</v>
      </c>
      <c r="DW266" s="15" t="s">
        <v>1</v>
      </c>
      <c r="DX266" s="15" t="s">
        <v>1</v>
      </c>
    </row>
    <row r="267" spans="2:128" s="12" customFormat="1" hidden="1" x14ac:dyDescent="0.25">
      <c r="B267" s="48" t="s">
        <v>107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DU267" s="14" t="s">
        <v>2</v>
      </c>
      <c r="DV267" s="15" t="s">
        <v>1</v>
      </c>
      <c r="DW267" s="15" t="s">
        <v>1</v>
      </c>
      <c r="DX267" s="15" t="s">
        <v>1</v>
      </c>
    </row>
    <row r="268" spans="2:128" s="12" customFormat="1" hidden="1" x14ac:dyDescent="0.25">
      <c r="B268" s="48" t="s">
        <v>108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DU268" s="14" t="s">
        <v>2</v>
      </c>
      <c r="DV268" s="15" t="s">
        <v>1</v>
      </c>
      <c r="DW268" s="15" t="s">
        <v>1</v>
      </c>
      <c r="DX268" s="15" t="s">
        <v>1</v>
      </c>
    </row>
    <row r="269" spans="2:128" s="12" customFormat="1" hidden="1" x14ac:dyDescent="0.25">
      <c r="B269" s="48" t="s">
        <v>109</v>
      </c>
      <c r="C269" s="29">
        <v>-826309.98999999836</v>
      </c>
      <c r="D269" s="29">
        <v>-600571.5700000003</v>
      </c>
      <c r="E269" s="29">
        <v>-252090.54000000004</v>
      </c>
      <c r="F269" s="29">
        <v>-258091.75000000186</v>
      </c>
      <c r="G269" s="29">
        <v>-254572.13999999966</v>
      </c>
      <c r="H269" s="29">
        <v>-259926.80999999773</v>
      </c>
      <c r="I269" s="29">
        <v>-276639.93000000343</v>
      </c>
      <c r="J269" s="29">
        <v>-273035.48000000603</v>
      </c>
      <c r="K269" s="29">
        <v>-268976.55999999866</v>
      </c>
      <c r="L269" s="29">
        <v>-290094.17999999411</v>
      </c>
      <c r="DU269" s="14" t="s">
        <v>2</v>
      </c>
      <c r="DV269" s="15" t="s">
        <v>1</v>
      </c>
      <c r="DW269" s="15" t="s">
        <v>1</v>
      </c>
      <c r="DX269" s="15" t="s">
        <v>1</v>
      </c>
    </row>
    <row r="270" spans="2:128" s="12" customFormat="1" hidden="1" x14ac:dyDescent="0.25">
      <c r="B270" s="48" t="s">
        <v>96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DU270" s="14" t="s">
        <v>2</v>
      </c>
      <c r="DV270" s="15" t="s">
        <v>1</v>
      </c>
      <c r="DW270" s="15" t="s">
        <v>1</v>
      </c>
      <c r="DX270" s="15" t="s">
        <v>1</v>
      </c>
    </row>
    <row r="271" spans="2:128" s="12" customFormat="1" hidden="1" x14ac:dyDescent="0.25">
      <c r="DU271" s="14" t="s">
        <v>2</v>
      </c>
      <c r="DV271" s="15" t="s">
        <v>1</v>
      </c>
      <c r="DW271" s="15" t="s">
        <v>1</v>
      </c>
      <c r="DX271" s="15" t="s">
        <v>1</v>
      </c>
    </row>
    <row r="272" spans="2:128" s="12" customFormat="1" hidden="1" x14ac:dyDescent="0.25">
      <c r="B272" s="12" t="s">
        <v>30</v>
      </c>
      <c r="DU272" s="14" t="s">
        <v>2</v>
      </c>
      <c r="DV272" s="15" t="s">
        <v>1</v>
      </c>
      <c r="DW272" s="15" t="s">
        <v>1</v>
      </c>
      <c r="DX272" s="15" t="s">
        <v>1</v>
      </c>
    </row>
    <row r="273" spans="2:128" s="12" customFormat="1" hidden="1" x14ac:dyDescent="0.25">
      <c r="B273" s="48" t="s">
        <v>90</v>
      </c>
      <c r="C273" s="12">
        <v>9900000</v>
      </c>
      <c r="D273" s="12">
        <v>9897274</v>
      </c>
      <c r="E273" s="12">
        <v>9897274</v>
      </c>
      <c r="F273" s="12">
        <v>9897274</v>
      </c>
      <c r="G273" s="12">
        <v>9897274</v>
      </c>
      <c r="H273" s="12">
        <v>9897274</v>
      </c>
      <c r="I273" s="12">
        <v>9897274</v>
      </c>
      <c r="J273" s="12">
        <v>9897274</v>
      </c>
      <c r="K273" s="12">
        <v>9897274</v>
      </c>
      <c r="L273" s="12">
        <v>9897274</v>
      </c>
      <c r="DU273" s="14" t="s">
        <v>2</v>
      </c>
      <c r="DV273" s="15" t="s">
        <v>1</v>
      </c>
      <c r="DW273" s="15" t="s">
        <v>1</v>
      </c>
      <c r="DX273" s="15" t="s">
        <v>1</v>
      </c>
    </row>
    <row r="274" spans="2:128" s="12" customFormat="1" hidden="1" x14ac:dyDescent="0.25">
      <c r="B274" s="48" t="s">
        <v>91</v>
      </c>
      <c r="C274" s="12">
        <v>9900000</v>
      </c>
      <c r="D274" s="12">
        <v>9897274</v>
      </c>
      <c r="E274" s="12">
        <v>9897274</v>
      </c>
      <c r="F274" s="12">
        <v>9897274</v>
      </c>
      <c r="G274" s="12">
        <v>9897274</v>
      </c>
      <c r="H274" s="12">
        <v>9897274</v>
      </c>
      <c r="I274" s="12">
        <v>9897274</v>
      </c>
      <c r="J274" s="12">
        <v>9897274</v>
      </c>
      <c r="K274" s="12">
        <v>9897274</v>
      </c>
      <c r="L274" s="12">
        <v>9897274</v>
      </c>
      <c r="DU274" s="14" t="s">
        <v>2</v>
      </c>
      <c r="DV274" s="15" t="s">
        <v>1</v>
      </c>
      <c r="DW274" s="15" t="s">
        <v>1</v>
      </c>
      <c r="DX274" s="15" t="s">
        <v>1</v>
      </c>
    </row>
    <row r="275" spans="2:128" s="12" customFormat="1" hidden="1" x14ac:dyDescent="0.25">
      <c r="B275" s="48" t="s">
        <v>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DU275" s="14" t="s">
        <v>2</v>
      </c>
      <c r="DV275" s="15" t="s">
        <v>1</v>
      </c>
      <c r="DW275" s="15" t="s">
        <v>1</v>
      </c>
      <c r="DX275" s="15" t="s">
        <v>1</v>
      </c>
    </row>
    <row r="276" spans="2:128" s="12" customFormat="1" hidden="1" x14ac:dyDescent="0.25">
      <c r="B276" s="48" t="s">
        <v>92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DU276" s="14" t="s">
        <v>2</v>
      </c>
      <c r="DV276" s="15" t="s">
        <v>1</v>
      </c>
      <c r="DW276" s="15" t="s">
        <v>1</v>
      </c>
      <c r="DX276" s="15" t="s">
        <v>1</v>
      </c>
    </row>
    <row r="277" spans="2:128" s="12" customFormat="1" hidden="1" x14ac:dyDescent="0.25">
      <c r="B277" s="48" t="s">
        <v>93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DU277" s="14" t="s">
        <v>2</v>
      </c>
      <c r="DV277" s="15" t="s">
        <v>1</v>
      </c>
      <c r="DW277" s="15" t="s">
        <v>1</v>
      </c>
      <c r="DX277" s="15" t="s">
        <v>1</v>
      </c>
    </row>
    <row r="278" spans="2:128" s="12" customFormat="1" hidden="1" x14ac:dyDescent="0.25">
      <c r="B278" s="48" t="s">
        <v>94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DU278" s="14" t="s">
        <v>2</v>
      </c>
      <c r="DV278" s="15" t="s">
        <v>1</v>
      </c>
      <c r="DW278" s="15" t="s">
        <v>1</v>
      </c>
      <c r="DX278" s="15" t="s">
        <v>1</v>
      </c>
    </row>
    <row r="279" spans="2:128" s="12" customFormat="1" hidden="1" x14ac:dyDescent="0.25">
      <c r="B279" s="48" t="s">
        <v>95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DU279" s="14" t="s">
        <v>2</v>
      </c>
      <c r="DV279" s="15" t="s">
        <v>1</v>
      </c>
      <c r="DW279" s="15" t="s">
        <v>1</v>
      </c>
      <c r="DX279" s="15" t="s">
        <v>1</v>
      </c>
    </row>
    <row r="280" spans="2:128" s="12" customFormat="1" hidden="1" x14ac:dyDescent="0.25">
      <c r="B280" s="48" t="s">
        <v>100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DU280" s="14" t="s">
        <v>2</v>
      </c>
      <c r="DV280" s="15" t="s">
        <v>1</v>
      </c>
      <c r="DW280" s="15" t="s">
        <v>1</v>
      </c>
      <c r="DX280" s="15" t="s">
        <v>1</v>
      </c>
    </row>
    <row r="281" spans="2:128" s="12" customFormat="1" hidden="1" x14ac:dyDescent="0.25">
      <c r="B281" s="48" t="s">
        <v>96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DU281" s="14" t="s">
        <v>2</v>
      </c>
      <c r="DV281" s="15" t="s">
        <v>1</v>
      </c>
      <c r="DW281" s="15" t="s">
        <v>1</v>
      </c>
      <c r="DX281" s="15" t="s">
        <v>1</v>
      </c>
    </row>
    <row r="282" spans="2:128" s="12" customFormat="1" hidden="1" x14ac:dyDescent="0.25">
      <c r="DU282" s="14" t="s">
        <v>2</v>
      </c>
      <c r="DV282" s="15" t="s">
        <v>1</v>
      </c>
      <c r="DW282" s="15" t="s">
        <v>1</v>
      </c>
      <c r="DX282" s="15" t="s">
        <v>1</v>
      </c>
    </row>
    <row r="283" spans="2:128" s="12" customFormat="1" hidden="1" x14ac:dyDescent="0.25">
      <c r="B283" s="12" t="s">
        <v>31</v>
      </c>
      <c r="DU283" s="14" t="s">
        <v>2</v>
      </c>
      <c r="DV283" s="15" t="s">
        <v>1</v>
      </c>
      <c r="DW283" s="15" t="s">
        <v>1</v>
      </c>
      <c r="DX283" s="15" t="s">
        <v>1</v>
      </c>
    </row>
    <row r="284" spans="2:128" s="12" customFormat="1" hidden="1" x14ac:dyDescent="0.25">
      <c r="B284" s="48" t="s">
        <v>90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DU284" s="14" t="s">
        <v>2</v>
      </c>
      <c r="DV284" s="15" t="s">
        <v>1</v>
      </c>
      <c r="DW284" s="15" t="s">
        <v>1</v>
      </c>
      <c r="DX284" s="15" t="s">
        <v>1</v>
      </c>
    </row>
    <row r="285" spans="2:128" s="12" customFormat="1" hidden="1" x14ac:dyDescent="0.25">
      <c r="B285" s="48" t="s">
        <v>91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DU285" s="14" t="s">
        <v>2</v>
      </c>
      <c r="DV285" s="15" t="s">
        <v>1</v>
      </c>
      <c r="DW285" s="15" t="s">
        <v>1</v>
      </c>
      <c r="DX285" s="15" t="s">
        <v>1</v>
      </c>
    </row>
    <row r="286" spans="2:128" s="12" customFormat="1" hidden="1" x14ac:dyDescent="0.25">
      <c r="B286" s="48" t="s">
        <v>62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DU286" s="14" t="s">
        <v>2</v>
      </c>
      <c r="DV286" s="15" t="s">
        <v>1</v>
      </c>
      <c r="DW286" s="15" t="s">
        <v>1</v>
      </c>
      <c r="DX286" s="15" t="s">
        <v>1</v>
      </c>
    </row>
    <row r="287" spans="2:128" s="12" customFormat="1" hidden="1" x14ac:dyDescent="0.25">
      <c r="DU287" s="14" t="s">
        <v>2</v>
      </c>
      <c r="DV287" s="15" t="s">
        <v>1</v>
      </c>
      <c r="DW287" s="15" t="s">
        <v>1</v>
      </c>
      <c r="DX287" s="15" t="s">
        <v>1</v>
      </c>
    </row>
    <row r="288" spans="2:128" s="12" customFormat="1" hidden="1" x14ac:dyDescent="0.25">
      <c r="B288" s="12" t="s">
        <v>32</v>
      </c>
      <c r="DU288" s="14" t="s">
        <v>2</v>
      </c>
      <c r="DV288" s="15" t="s">
        <v>1</v>
      </c>
      <c r="DW288" s="15" t="s">
        <v>1</v>
      </c>
      <c r="DX288" s="15" t="s">
        <v>1</v>
      </c>
    </row>
    <row r="289" spans="2:128" s="12" customFormat="1" hidden="1" x14ac:dyDescent="0.25">
      <c r="B289" s="48" t="s">
        <v>90</v>
      </c>
      <c r="C289" s="12">
        <v>4670880.0999999996</v>
      </c>
      <c r="D289" s="12">
        <v>4940023.5500000007</v>
      </c>
      <c r="E289" s="12">
        <v>5490034.2500000037</v>
      </c>
      <c r="F289" s="12">
        <v>5540593.4700000007</v>
      </c>
      <c r="G289" s="12">
        <v>5873386.7699999977</v>
      </c>
      <c r="H289" s="12">
        <v>6230253.209999999</v>
      </c>
      <c r="I289" s="12">
        <v>6913200.8899999969</v>
      </c>
      <c r="J289" s="12">
        <v>7024423.5700000022</v>
      </c>
      <c r="K289" s="12">
        <v>7466318.2699999986</v>
      </c>
      <c r="L289" s="12">
        <v>7941505.6699999981</v>
      </c>
      <c r="DU289" s="14" t="s">
        <v>2</v>
      </c>
      <c r="DV289" s="15" t="s">
        <v>1</v>
      </c>
      <c r="DW289" s="15" t="s">
        <v>1</v>
      </c>
      <c r="DX289" s="15" t="s">
        <v>1</v>
      </c>
    </row>
    <row r="290" spans="2:128" s="12" customFormat="1" hidden="1" x14ac:dyDescent="0.25">
      <c r="B290" s="48" t="s">
        <v>91</v>
      </c>
      <c r="C290" s="12">
        <v>4670880.0999999996</v>
      </c>
      <c r="D290" s="12">
        <v>4940023.5500000007</v>
      </c>
      <c r="E290" s="12">
        <v>5490034.2500000037</v>
      </c>
      <c r="F290" s="12">
        <v>5540593.4700000007</v>
      </c>
      <c r="G290" s="12">
        <v>5873386.7699999977</v>
      </c>
      <c r="H290" s="12">
        <v>6230253.209999999</v>
      </c>
      <c r="I290" s="12">
        <v>6913200.8899999969</v>
      </c>
      <c r="J290" s="12">
        <v>7024423.5700000022</v>
      </c>
      <c r="K290" s="12">
        <v>7466318.2699999986</v>
      </c>
      <c r="L290" s="12">
        <v>7941505.6699999981</v>
      </c>
      <c r="DU290" s="14" t="s">
        <v>2</v>
      </c>
      <c r="DV290" s="15" t="s">
        <v>1</v>
      </c>
      <c r="DW290" s="15" t="s">
        <v>1</v>
      </c>
      <c r="DX290" s="15" t="s">
        <v>1</v>
      </c>
    </row>
    <row r="291" spans="2:128" s="12" customFormat="1" hidden="1" x14ac:dyDescent="0.25">
      <c r="B291" s="48" t="s">
        <v>62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DU291" s="14" t="s">
        <v>2</v>
      </c>
      <c r="DV291" s="15" t="s">
        <v>1</v>
      </c>
      <c r="DW291" s="15" t="s">
        <v>1</v>
      </c>
      <c r="DX291" s="15" t="s">
        <v>1</v>
      </c>
    </row>
    <row r="292" spans="2:128" s="12" customFormat="1" hidden="1" x14ac:dyDescent="0.25">
      <c r="B292" s="48" t="s">
        <v>92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DU292" s="14" t="s">
        <v>2</v>
      </c>
      <c r="DV292" s="15" t="s">
        <v>1</v>
      </c>
      <c r="DW292" s="15" t="s">
        <v>1</v>
      </c>
      <c r="DX292" s="15" t="s">
        <v>1</v>
      </c>
    </row>
    <row r="293" spans="2:128" s="12" customFormat="1" hidden="1" x14ac:dyDescent="0.25">
      <c r="B293" s="48" t="s">
        <v>93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DU293" s="14" t="s">
        <v>2</v>
      </c>
      <c r="DV293" s="15" t="s">
        <v>1</v>
      </c>
      <c r="DW293" s="15" t="s">
        <v>1</v>
      </c>
      <c r="DX293" s="15" t="s">
        <v>1</v>
      </c>
    </row>
    <row r="294" spans="2:128" s="12" customFormat="1" hidden="1" x14ac:dyDescent="0.25">
      <c r="B294" s="48" t="s">
        <v>94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DU294" s="14" t="s">
        <v>2</v>
      </c>
      <c r="DV294" s="15" t="s">
        <v>1</v>
      </c>
      <c r="DW294" s="15" t="s">
        <v>1</v>
      </c>
      <c r="DX294" s="15" t="s">
        <v>1</v>
      </c>
    </row>
    <row r="295" spans="2:128" s="12" customFormat="1" hidden="1" x14ac:dyDescent="0.25">
      <c r="B295" s="48" t="s">
        <v>95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DU295" s="14" t="s">
        <v>2</v>
      </c>
      <c r="DV295" s="15" t="s">
        <v>1</v>
      </c>
      <c r="DW295" s="15" t="s">
        <v>1</v>
      </c>
      <c r="DX295" s="15" t="s">
        <v>1</v>
      </c>
    </row>
    <row r="296" spans="2:128" s="12" customFormat="1" hidden="1" x14ac:dyDescent="0.25">
      <c r="B296" s="48" t="s">
        <v>100</v>
      </c>
      <c r="C296" s="29">
        <v>0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DU296" s="14" t="s">
        <v>2</v>
      </c>
      <c r="DV296" s="15" t="s">
        <v>1</v>
      </c>
      <c r="DW296" s="15" t="s">
        <v>1</v>
      </c>
      <c r="DX296" s="15" t="s">
        <v>1</v>
      </c>
    </row>
    <row r="297" spans="2:128" s="12" customFormat="1" hidden="1" x14ac:dyDescent="0.25">
      <c r="B297" s="48" t="s">
        <v>101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DU297" s="14" t="s">
        <v>2</v>
      </c>
      <c r="DV297" s="15" t="s">
        <v>1</v>
      </c>
      <c r="DW297" s="15" t="s">
        <v>1</v>
      </c>
      <c r="DX297" s="15" t="s">
        <v>1</v>
      </c>
    </row>
    <row r="298" spans="2:128" s="12" customFormat="1" hidden="1" x14ac:dyDescent="0.25">
      <c r="B298" s="48" t="s">
        <v>96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DU298" s="14" t="s">
        <v>2</v>
      </c>
      <c r="DV298" s="15" t="s">
        <v>1</v>
      </c>
      <c r="DW298" s="15" t="s">
        <v>1</v>
      </c>
      <c r="DX298" s="15" t="s">
        <v>1</v>
      </c>
    </row>
    <row r="299" spans="2:128" s="12" customFormat="1" hidden="1" x14ac:dyDescent="0.25">
      <c r="DU299" s="14" t="s">
        <v>2</v>
      </c>
      <c r="DV299" s="15" t="s">
        <v>1</v>
      </c>
      <c r="DW299" s="15" t="s">
        <v>1</v>
      </c>
      <c r="DX299" s="15" t="s">
        <v>1</v>
      </c>
    </row>
    <row r="300" spans="2:128" s="12" customFormat="1" hidden="1" x14ac:dyDescent="0.25">
      <c r="B300" s="12" t="s">
        <v>33</v>
      </c>
      <c r="DU300" s="14" t="s">
        <v>2</v>
      </c>
      <c r="DV300" s="15" t="s">
        <v>1</v>
      </c>
      <c r="DW300" s="15" t="s">
        <v>1</v>
      </c>
      <c r="DX300" s="15" t="s">
        <v>1</v>
      </c>
    </row>
    <row r="301" spans="2:128" s="12" customFormat="1" hidden="1" x14ac:dyDescent="0.25">
      <c r="B301" s="48" t="s">
        <v>90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DU301" s="14" t="s">
        <v>2</v>
      </c>
      <c r="DV301" s="15" t="s">
        <v>1</v>
      </c>
      <c r="DW301" s="15" t="s">
        <v>1</v>
      </c>
      <c r="DX301" s="15" t="s">
        <v>1</v>
      </c>
    </row>
    <row r="302" spans="2:128" s="12" customFormat="1" hidden="1" x14ac:dyDescent="0.25">
      <c r="B302" s="48" t="s">
        <v>91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DU302" s="14" t="s">
        <v>2</v>
      </c>
      <c r="DV302" s="15" t="s">
        <v>1</v>
      </c>
      <c r="DW302" s="15" t="s">
        <v>1</v>
      </c>
      <c r="DX302" s="15" t="s">
        <v>1</v>
      </c>
    </row>
    <row r="303" spans="2:128" s="12" customFormat="1" hidden="1" x14ac:dyDescent="0.25">
      <c r="B303" s="48" t="s">
        <v>62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DU303" s="14" t="s">
        <v>2</v>
      </c>
      <c r="DV303" s="15" t="s">
        <v>1</v>
      </c>
      <c r="DW303" s="15" t="s">
        <v>1</v>
      </c>
      <c r="DX303" s="15" t="s">
        <v>1</v>
      </c>
    </row>
    <row r="304" spans="2:128" s="12" customFormat="1" hidden="1" x14ac:dyDescent="0.25">
      <c r="DU304" s="14" t="s">
        <v>2</v>
      </c>
      <c r="DV304" s="15" t="s">
        <v>1</v>
      </c>
      <c r="DW304" s="15" t="s">
        <v>1</v>
      </c>
      <c r="DX304" s="15" t="s">
        <v>1</v>
      </c>
    </row>
    <row r="305" spans="2:128" s="12" customFormat="1" hidden="1" x14ac:dyDescent="0.25">
      <c r="B305" s="12" t="s">
        <v>34</v>
      </c>
      <c r="DU305" s="14" t="s">
        <v>2</v>
      </c>
      <c r="DV305" s="15" t="s">
        <v>1</v>
      </c>
      <c r="DW305" s="15" t="s">
        <v>1</v>
      </c>
      <c r="DX305" s="15" t="s">
        <v>1</v>
      </c>
    </row>
    <row r="306" spans="2:128" s="12" customFormat="1" hidden="1" x14ac:dyDescent="0.25">
      <c r="B306" s="48" t="s">
        <v>90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DU306" s="14" t="s">
        <v>2</v>
      </c>
      <c r="DV306" s="15" t="s">
        <v>1</v>
      </c>
      <c r="DW306" s="15" t="s">
        <v>1</v>
      </c>
      <c r="DX306" s="15" t="s">
        <v>1</v>
      </c>
    </row>
    <row r="307" spans="2:128" s="12" customFormat="1" hidden="1" x14ac:dyDescent="0.25">
      <c r="B307" s="48" t="s">
        <v>91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DU307" s="14" t="s">
        <v>2</v>
      </c>
      <c r="DV307" s="15" t="s">
        <v>1</v>
      </c>
      <c r="DW307" s="15" t="s">
        <v>1</v>
      </c>
      <c r="DX307" s="15" t="s">
        <v>1</v>
      </c>
    </row>
    <row r="308" spans="2:128" s="12" customFormat="1" hidden="1" x14ac:dyDescent="0.25">
      <c r="B308" s="48" t="s">
        <v>62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DU308" s="14" t="s">
        <v>2</v>
      </c>
      <c r="DV308" s="15" t="s">
        <v>1</v>
      </c>
      <c r="DW308" s="15" t="s">
        <v>1</v>
      </c>
      <c r="DX308" s="15" t="s">
        <v>1</v>
      </c>
    </row>
    <row r="309" spans="2:128" s="12" customFormat="1" hidden="1" x14ac:dyDescent="0.25">
      <c r="B309" s="48" t="s">
        <v>92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DU309" s="14" t="s">
        <v>2</v>
      </c>
      <c r="DV309" s="15" t="s">
        <v>1</v>
      </c>
      <c r="DW309" s="15" t="s">
        <v>1</v>
      </c>
      <c r="DX309" s="15" t="s">
        <v>1</v>
      </c>
    </row>
    <row r="310" spans="2:128" s="12" customFormat="1" hidden="1" x14ac:dyDescent="0.25">
      <c r="B310" s="48" t="s">
        <v>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DU310" s="14" t="s">
        <v>2</v>
      </c>
      <c r="DV310" s="15" t="s">
        <v>1</v>
      </c>
      <c r="DW310" s="15" t="s">
        <v>1</v>
      </c>
      <c r="DX310" s="15" t="s">
        <v>1</v>
      </c>
    </row>
    <row r="311" spans="2:128" s="12" customFormat="1" hidden="1" x14ac:dyDescent="0.25">
      <c r="B311" s="48" t="s">
        <v>94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DU311" s="14" t="s">
        <v>2</v>
      </c>
      <c r="DV311" s="15" t="s">
        <v>1</v>
      </c>
      <c r="DW311" s="15" t="s">
        <v>1</v>
      </c>
      <c r="DX311" s="15" t="s">
        <v>1</v>
      </c>
    </row>
    <row r="312" spans="2:128" s="12" customFormat="1" hidden="1" x14ac:dyDescent="0.25">
      <c r="B312" s="48" t="s">
        <v>95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DU312" s="14" t="s">
        <v>2</v>
      </c>
      <c r="DV312" s="15" t="s">
        <v>1</v>
      </c>
      <c r="DW312" s="15" t="s">
        <v>1</v>
      </c>
      <c r="DX312" s="15" t="s">
        <v>1</v>
      </c>
    </row>
    <row r="313" spans="2:128" s="12" customFormat="1" hidden="1" x14ac:dyDescent="0.25">
      <c r="B313" s="48" t="s">
        <v>100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DU313" s="14" t="s">
        <v>2</v>
      </c>
      <c r="DV313" s="15" t="s">
        <v>1</v>
      </c>
      <c r="DW313" s="15" t="s">
        <v>1</v>
      </c>
      <c r="DX313" s="15" t="s">
        <v>1</v>
      </c>
    </row>
    <row r="314" spans="2:128" s="12" customFormat="1" hidden="1" x14ac:dyDescent="0.25">
      <c r="B314" s="48" t="s">
        <v>101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DU314" s="14" t="s">
        <v>2</v>
      </c>
      <c r="DV314" s="15" t="s">
        <v>1</v>
      </c>
      <c r="DW314" s="15" t="s">
        <v>1</v>
      </c>
      <c r="DX314" s="15" t="s">
        <v>1</v>
      </c>
    </row>
    <row r="315" spans="2:128" s="12" customFormat="1" hidden="1" x14ac:dyDescent="0.25">
      <c r="B315" s="48" t="s">
        <v>96</v>
      </c>
      <c r="C315" s="39">
        <v>0</v>
      </c>
      <c r="D315" s="39">
        <v>0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DU315" s="14" t="s">
        <v>2</v>
      </c>
      <c r="DV315" s="15" t="s">
        <v>1</v>
      </c>
      <c r="DW315" s="15" t="s">
        <v>1</v>
      </c>
      <c r="DX315" s="15" t="s">
        <v>1</v>
      </c>
    </row>
    <row r="316" spans="2:128" s="12" customFormat="1" hidden="1" x14ac:dyDescent="0.25">
      <c r="DU316" s="14" t="s">
        <v>2</v>
      </c>
      <c r="DV316" s="15" t="s">
        <v>1</v>
      </c>
      <c r="DW316" s="15" t="s">
        <v>1</v>
      </c>
      <c r="DX316" s="15" t="s">
        <v>1</v>
      </c>
    </row>
    <row r="317" spans="2:128" s="12" customFormat="1" hidden="1" x14ac:dyDescent="0.25">
      <c r="B317" s="12" t="s">
        <v>20</v>
      </c>
      <c r="DU317" s="14" t="s">
        <v>2</v>
      </c>
      <c r="DV317" s="15" t="s">
        <v>1</v>
      </c>
      <c r="DW317" s="15" t="s">
        <v>1</v>
      </c>
      <c r="DX317" s="15" t="s">
        <v>1</v>
      </c>
    </row>
    <row r="318" spans="2:128" s="12" customFormat="1" hidden="1" x14ac:dyDescent="0.25">
      <c r="B318" s="48" t="s">
        <v>90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DU318" s="14" t="s">
        <v>2</v>
      </c>
      <c r="DV318" s="15" t="s">
        <v>1</v>
      </c>
      <c r="DW318" s="15" t="s">
        <v>1</v>
      </c>
      <c r="DX318" s="15" t="s">
        <v>1</v>
      </c>
    </row>
    <row r="319" spans="2:128" s="12" customFormat="1" hidden="1" x14ac:dyDescent="0.25">
      <c r="B319" s="48" t="s">
        <v>91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DU319" s="14" t="s">
        <v>2</v>
      </c>
      <c r="DV319" s="15" t="s">
        <v>1</v>
      </c>
      <c r="DW319" s="15" t="s">
        <v>1</v>
      </c>
      <c r="DX319" s="15" t="s">
        <v>1</v>
      </c>
    </row>
    <row r="320" spans="2:128" s="12" customFormat="1" hidden="1" x14ac:dyDescent="0.25">
      <c r="B320" s="48" t="s">
        <v>62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DU320" s="14" t="s">
        <v>2</v>
      </c>
      <c r="DV320" s="15" t="s">
        <v>1</v>
      </c>
      <c r="DW320" s="15" t="s">
        <v>1</v>
      </c>
      <c r="DX320" s="15" t="s">
        <v>1</v>
      </c>
    </row>
    <row r="321" spans="1:128" s="12" customFormat="1" hidden="1" x14ac:dyDescent="0.25">
      <c r="DU321" s="14" t="s">
        <v>2</v>
      </c>
      <c r="DV321" s="15" t="s">
        <v>1</v>
      </c>
      <c r="DW321" s="15" t="s">
        <v>1</v>
      </c>
      <c r="DX321" s="15" t="s">
        <v>1</v>
      </c>
    </row>
    <row r="322" spans="1:128" s="12" customFormat="1" hidden="1" x14ac:dyDescent="0.25">
      <c r="DU322" s="14" t="s">
        <v>2</v>
      </c>
      <c r="DV322" s="15" t="s">
        <v>1</v>
      </c>
      <c r="DW322" s="15" t="s">
        <v>1</v>
      </c>
      <c r="DX322" s="15" t="s">
        <v>1</v>
      </c>
    </row>
    <row r="323" spans="1:128" s="12" customFormat="1" hidden="1" x14ac:dyDescent="0.25">
      <c r="DU323" s="14" t="s">
        <v>2</v>
      </c>
      <c r="DV323" s="15" t="s">
        <v>1</v>
      </c>
      <c r="DW323" s="15" t="s">
        <v>1</v>
      </c>
      <c r="DX323" s="15" t="s">
        <v>1</v>
      </c>
    </row>
    <row r="324" spans="1:128" s="12" customFormat="1" hidden="1" x14ac:dyDescent="0.25">
      <c r="DU324" s="14" t="s">
        <v>2</v>
      </c>
      <c r="DV324" s="15" t="s">
        <v>1</v>
      </c>
      <c r="DW324" s="15" t="s">
        <v>1</v>
      </c>
      <c r="DX324" s="15" t="s">
        <v>1</v>
      </c>
    </row>
    <row r="325" spans="1:128" s="12" customFormat="1" hidden="1" x14ac:dyDescent="0.25">
      <c r="A325" s="14" t="s">
        <v>2</v>
      </c>
      <c r="B325" s="14" t="s">
        <v>2</v>
      </c>
      <c r="C325" s="14" t="s">
        <v>2</v>
      </c>
      <c r="D325" s="14" t="s">
        <v>2</v>
      </c>
      <c r="E325" s="14" t="s">
        <v>2</v>
      </c>
      <c r="F325" s="14" t="s">
        <v>2</v>
      </c>
      <c r="G325" s="14" t="s">
        <v>2</v>
      </c>
      <c r="H325" s="14" t="s">
        <v>2</v>
      </c>
      <c r="I325" s="14" t="s">
        <v>2</v>
      </c>
      <c r="J325" s="14" t="s">
        <v>2</v>
      </c>
      <c r="K325" s="14" t="s">
        <v>2</v>
      </c>
      <c r="L325" s="14" t="s">
        <v>2</v>
      </c>
      <c r="M325" s="14" t="s">
        <v>2</v>
      </c>
      <c r="N325" s="14" t="s">
        <v>2</v>
      </c>
      <c r="O325" s="14" t="s">
        <v>2</v>
      </c>
      <c r="P325" s="14" t="s">
        <v>2</v>
      </c>
      <c r="Q325" s="14" t="s">
        <v>2</v>
      </c>
      <c r="R325" s="14" t="s">
        <v>2</v>
      </c>
      <c r="S325" s="14" t="s">
        <v>2</v>
      </c>
      <c r="T325" s="14" t="s">
        <v>2</v>
      </c>
      <c r="U325" s="14" t="s">
        <v>2</v>
      </c>
      <c r="V325" s="14" t="s">
        <v>2</v>
      </c>
      <c r="W325" s="14" t="s">
        <v>2</v>
      </c>
      <c r="X325" s="14" t="s">
        <v>2</v>
      </c>
      <c r="Y325" s="14" t="s">
        <v>2</v>
      </c>
      <c r="Z325" s="14" t="s">
        <v>2</v>
      </c>
      <c r="AA325" s="14" t="s">
        <v>2</v>
      </c>
      <c r="AB325" s="14" t="s">
        <v>2</v>
      </c>
      <c r="AC325" s="14" t="s">
        <v>2</v>
      </c>
      <c r="AD325" s="14" t="s">
        <v>2</v>
      </c>
      <c r="AE325" s="14" t="s">
        <v>2</v>
      </c>
      <c r="AF325" s="14" t="s">
        <v>2</v>
      </c>
      <c r="AG325" s="14" t="s">
        <v>2</v>
      </c>
      <c r="AH325" s="14" t="s">
        <v>2</v>
      </c>
      <c r="AI325" s="14" t="s">
        <v>2</v>
      </c>
      <c r="AJ325" s="14" t="s">
        <v>2</v>
      </c>
      <c r="AK325" s="14" t="s">
        <v>2</v>
      </c>
      <c r="AL325" s="14" t="s">
        <v>2</v>
      </c>
      <c r="AM325" s="14" t="s">
        <v>2</v>
      </c>
      <c r="AN325" s="14" t="s">
        <v>2</v>
      </c>
      <c r="AO325" s="14" t="s">
        <v>2</v>
      </c>
      <c r="AP325" s="14" t="s">
        <v>2</v>
      </c>
      <c r="AQ325" s="14" t="s">
        <v>2</v>
      </c>
      <c r="AR325" s="14" t="s">
        <v>2</v>
      </c>
      <c r="AS325" s="14" t="s">
        <v>2</v>
      </c>
      <c r="AT325" s="14" t="s">
        <v>2</v>
      </c>
      <c r="AU325" s="14" t="s">
        <v>2</v>
      </c>
      <c r="AV325" s="14" t="s">
        <v>2</v>
      </c>
      <c r="AW325" s="14" t="s">
        <v>2</v>
      </c>
      <c r="AX325" s="14" t="s">
        <v>2</v>
      </c>
      <c r="AY325" s="14" t="s">
        <v>2</v>
      </c>
      <c r="AZ325" s="14" t="s">
        <v>2</v>
      </c>
      <c r="BA325" s="14" t="s">
        <v>2</v>
      </c>
      <c r="BB325" s="14" t="s">
        <v>2</v>
      </c>
      <c r="BC325" s="14" t="s">
        <v>2</v>
      </c>
      <c r="BD325" s="14" t="s">
        <v>2</v>
      </c>
      <c r="BE325" s="14" t="s">
        <v>2</v>
      </c>
      <c r="BF325" s="14" t="s">
        <v>2</v>
      </c>
      <c r="BG325" s="14" t="s">
        <v>2</v>
      </c>
      <c r="BH325" s="14" t="s">
        <v>2</v>
      </c>
      <c r="BI325" s="14" t="s">
        <v>2</v>
      </c>
      <c r="BJ325" s="14" t="s">
        <v>2</v>
      </c>
      <c r="BK325" s="14" t="s">
        <v>2</v>
      </c>
      <c r="BL325" s="14" t="s">
        <v>2</v>
      </c>
      <c r="BM325" s="14" t="s">
        <v>2</v>
      </c>
      <c r="BN325" s="14" t="s">
        <v>2</v>
      </c>
      <c r="BO325" s="14" t="s">
        <v>2</v>
      </c>
      <c r="BP325" s="14" t="s">
        <v>2</v>
      </c>
      <c r="BQ325" s="14" t="s">
        <v>2</v>
      </c>
      <c r="BR325" s="14" t="s">
        <v>2</v>
      </c>
      <c r="BS325" s="14" t="s">
        <v>2</v>
      </c>
      <c r="BT325" s="14" t="s">
        <v>2</v>
      </c>
      <c r="BU325" s="14" t="s">
        <v>2</v>
      </c>
      <c r="BV325" s="14" t="s">
        <v>2</v>
      </c>
      <c r="BW325" s="14" t="s">
        <v>2</v>
      </c>
      <c r="BX325" s="14" t="s">
        <v>2</v>
      </c>
      <c r="BY325" s="14" t="s">
        <v>2</v>
      </c>
      <c r="BZ325" s="14" t="s">
        <v>2</v>
      </c>
      <c r="CA325" s="14" t="s">
        <v>2</v>
      </c>
      <c r="CB325" s="14" t="s">
        <v>2</v>
      </c>
      <c r="CC325" s="14" t="s">
        <v>2</v>
      </c>
      <c r="CD325" s="14" t="s">
        <v>2</v>
      </c>
      <c r="CE325" s="14" t="s">
        <v>2</v>
      </c>
      <c r="CF325" s="14" t="s">
        <v>2</v>
      </c>
      <c r="CG325" s="14" t="s">
        <v>2</v>
      </c>
      <c r="CH325" s="14" t="s">
        <v>2</v>
      </c>
      <c r="CI325" s="14" t="s">
        <v>2</v>
      </c>
      <c r="CJ325" s="14" t="s">
        <v>2</v>
      </c>
      <c r="CK325" s="14" t="s">
        <v>2</v>
      </c>
      <c r="CL325" s="14" t="s">
        <v>2</v>
      </c>
      <c r="CM325" s="14" t="s">
        <v>2</v>
      </c>
      <c r="CN325" s="14" t="s">
        <v>2</v>
      </c>
      <c r="CO325" s="14" t="s">
        <v>2</v>
      </c>
      <c r="CP325" s="14" t="s">
        <v>2</v>
      </c>
      <c r="CQ325" s="14" t="s">
        <v>2</v>
      </c>
      <c r="CR325" s="14" t="s">
        <v>2</v>
      </c>
      <c r="CS325" s="14" t="s">
        <v>2</v>
      </c>
      <c r="CT325" s="14" t="s">
        <v>2</v>
      </c>
      <c r="CU325" s="14" t="s">
        <v>2</v>
      </c>
      <c r="CV325" s="14" t="s">
        <v>2</v>
      </c>
      <c r="CW325" s="14" t="s">
        <v>2</v>
      </c>
      <c r="CX325" s="14" t="s">
        <v>2</v>
      </c>
      <c r="CY325" s="14" t="s">
        <v>2</v>
      </c>
      <c r="CZ325" s="14" t="s">
        <v>2</v>
      </c>
      <c r="DA325" s="14" t="s">
        <v>2</v>
      </c>
      <c r="DB325" s="14" t="s">
        <v>2</v>
      </c>
      <c r="DC325" s="14" t="s">
        <v>2</v>
      </c>
      <c r="DD325" s="14" t="s">
        <v>2</v>
      </c>
      <c r="DE325" s="14" t="s">
        <v>2</v>
      </c>
      <c r="DF325" s="14" t="s">
        <v>2</v>
      </c>
      <c r="DG325" s="14" t="s">
        <v>2</v>
      </c>
      <c r="DH325" s="14" t="s">
        <v>2</v>
      </c>
      <c r="DI325" s="14" t="s">
        <v>2</v>
      </c>
      <c r="DJ325" s="14" t="s">
        <v>2</v>
      </c>
      <c r="DK325" s="14" t="s">
        <v>2</v>
      </c>
      <c r="DL325" s="14" t="s">
        <v>2</v>
      </c>
      <c r="DM325" s="14" t="s">
        <v>2</v>
      </c>
      <c r="DN325" s="14" t="s">
        <v>2</v>
      </c>
      <c r="DO325" s="14" t="s">
        <v>2</v>
      </c>
      <c r="DP325" s="14" t="s">
        <v>2</v>
      </c>
      <c r="DQ325" s="14" t="s">
        <v>2</v>
      </c>
      <c r="DR325" s="14" t="s">
        <v>2</v>
      </c>
      <c r="DS325" s="14" t="s">
        <v>2</v>
      </c>
      <c r="DT325" s="14" t="s">
        <v>2</v>
      </c>
      <c r="DU325" s="14" t="s">
        <v>2</v>
      </c>
      <c r="DV325" s="15" t="s">
        <v>1</v>
      </c>
      <c r="DW325" s="15" t="s">
        <v>1</v>
      </c>
      <c r="DX325" s="15" t="s">
        <v>1</v>
      </c>
    </row>
    <row r="326" spans="1:128" s="12" customFormat="1" ht="30" customHeight="1" x14ac:dyDescent="0.25">
      <c r="B326" s="15" t="s">
        <v>1</v>
      </c>
      <c r="C326" s="15" t="s">
        <v>1</v>
      </c>
      <c r="D326" s="15" t="s">
        <v>1</v>
      </c>
      <c r="E326" s="15" t="s">
        <v>1</v>
      </c>
      <c r="F326" s="15" t="s">
        <v>1</v>
      </c>
      <c r="G326" s="15" t="s">
        <v>1</v>
      </c>
      <c r="H326" s="15" t="s">
        <v>1</v>
      </c>
      <c r="I326" s="15" t="s">
        <v>1</v>
      </c>
      <c r="J326" s="15" t="s">
        <v>1</v>
      </c>
      <c r="K326" s="15" t="s">
        <v>1</v>
      </c>
      <c r="L326" s="15" t="s">
        <v>1</v>
      </c>
      <c r="M326" s="16" t="s">
        <v>1</v>
      </c>
      <c r="N326" s="16" t="s">
        <v>1</v>
      </c>
      <c r="O326" s="16" t="s">
        <v>1</v>
      </c>
      <c r="P326" s="16" t="s">
        <v>1</v>
      </c>
      <c r="Q326" s="16" t="s">
        <v>1</v>
      </c>
      <c r="R326" s="16" t="s">
        <v>1</v>
      </c>
      <c r="S326" s="16" t="s">
        <v>1</v>
      </c>
      <c r="T326" s="16" t="s">
        <v>1</v>
      </c>
      <c r="U326" s="16" t="s">
        <v>1</v>
      </c>
      <c r="V326" s="16" t="s">
        <v>1</v>
      </c>
      <c r="W326" s="16" t="s">
        <v>1</v>
      </c>
      <c r="X326" s="16" t="s">
        <v>1</v>
      </c>
      <c r="Y326" s="16" t="s">
        <v>1</v>
      </c>
      <c r="Z326" s="16" t="s">
        <v>1</v>
      </c>
      <c r="AA326" s="16" t="s">
        <v>1</v>
      </c>
      <c r="AB326" s="16" t="s">
        <v>1</v>
      </c>
      <c r="AC326" s="16" t="s">
        <v>1</v>
      </c>
      <c r="AD326" s="16" t="s">
        <v>1</v>
      </c>
      <c r="AE326" s="16" t="s">
        <v>1</v>
      </c>
      <c r="AF326" s="16" t="s">
        <v>1</v>
      </c>
      <c r="AG326" s="16" t="s">
        <v>1</v>
      </c>
      <c r="AH326" s="16" t="s">
        <v>1</v>
      </c>
      <c r="AI326" s="16" t="s">
        <v>1</v>
      </c>
      <c r="AJ326" s="16" t="s">
        <v>1</v>
      </c>
      <c r="AK326" s="16" t="s">
        <v>1</v>
      </c>
      <c r="AL326" s="16" t="s">
        <v>1</v>
      </c>
      <c r="AM326" s="16" t="s">
        <v>1</v>
      </c>
      <c r="AN326" s="16" t="s">
        <v>1</v>
      </c>
      <c r="AO326" s="16" t="s">
        <v>1</v>
      </c>
      <c r="AP326" s="16" t="s">
        <v>1</v>
      </c>
      <c r="AQ326" s="16" t="s">
        <v>1</v>
      </c>
      <c r="AR326" s="16" t="s">
        <v>1</v>
      </c>
      <c r="AS326" s="16" t="s">
        <v>1</v>
      </c>
      <c r="AT326" s="16" t="s">
        <v>1</v>
      </c>
      <c r="AU326" s="16" t="s">
        <v>1</v>
      </c>
      <c r="AV326" s="16" t="s">
        <v>1</v>
      </c>
      <c r="AW326" s="16" t="s">
        <v>1</v>
      </c>
      <c r="AX326" s="16" t="s">
        <v>1</v>
      </c>
      <c r="AY326" s="16" t="s">
        <v>1</v>
      </c>
      <c r="AZ326" s="16" t="s">
        <v>1</v>
      </c>
      <c r="BA326" s="16" t="s">
        <v>1</v>
      </c>
      <c r="BB326" s="16" t="s">
        <v>1</v>
      </c>
      <c r="BC326" s="16" t="s">
        <v>1</v>
      </c>
      <c r="BD326" s="16" t="s">
        <v>1</v>
      </c>
      <c r="BE326" s="16" t="s">
        <v>1</v>
      </c>
      <c r="BF326" s="16" t="s">
        <v>1</v>
      </c>
      <c r="BG326" s="16" t="s">
        <v>1</v>
      </c>
      <c r="BH326" s="16" t="s">
        <v>1</v>
      </c>
      <c r="BI326" s="16" t="s">
        <v>1</v>
      </c>
      <c r="BJ326" s="16" t="s">
        <v>1</v>
      </c>
      <c r="BK326" s="16" t="s">
        <v>1</v>
      </c>
      <c r="BL326" s="16" t="s">
        <v>1</v>
      </c>
      <c r="BM326" s="16" t="s">
        <v>1</v>
      </c>
      <c r="BN326" s="16" t="s">
        <v>1</v>
      </c>
      <c r="BO326" s="16" t="s">
        <v>1</v>
      </c>
      <c r="BP326" s="16" t="s">
        <v>1</v>
      </c>
      <c r="BQ326" s="16" t="s">
        <v>1</v>
      </c>
      <c r="BR326" s="16" t="s">
        <v>1</v>
      </c>
      <c r="BS326" s="16" t="s">
        <v>1</v>
      </c>
      <c r="BT326" s="16" t="s">
        <v>1</v>
      </c>
      <c r="BU326" s="16" t="s">
        <v>1</v>
      </c>
      <c r="BV326" s="16" t="s">
        <v>1</v>
      </c>
      <c r="BW326" s="16" t="s">
        <v>1</v>
      </c>
      <c r="BX326" s="16" t="s">
        <v>1</v>
      </c>
      <c r="BY326" s="16" t="s">
        <v>1</v>
      </c>
      <c r="BZ326" s="16" t="s">
        <v>1</v>
      </c>
      <c r="CA326" s="16" t="s">
        <v>1</v>
      </c>
      <c r="CB326" s="16" t="s">
        <v>1</v>
      </c>
      <c r="CC326" s="16" t="s">
        <v>1</v>
      </c>
      <c r="CD326" s="16" t="s">
        <v>1</v>
      </c>
      <c r="CE326" s="16" t="s">
        <v>1</v>
      </c>
      <c r="CF326" s="16" t="s">
        <v>1</v>
      </c>
      <c r="CG326" s="16" t="s">
        <v>1</v>
      </c>
      <c r="CH326" s="16" t="s">
        <v>1</v>
      </c>
      <c r="CI326" s="16" t="s">
        <v>1</v>
      </c>
      <c r="CJ326" s="16" t="s">
        <v>1</v>
      </c>
      <c r="CK326" s="16" t="s">
        <v>1</v>
      </c>
      <c r="CL326" s="16" t="s">
        <v>1</v>
      </c>
      <c r="CM326" s="16" t="s">
        <v>1</v>
      </c>
      <c r="CN326" s="16" t="s">
        <v>1</v>
      </c>
      <c r="CO326" s="16" t="s">
        <v>1</v>
      </c>
      <c r="CP326" s="16" t="s">
        <v>1</v>
      </c>
      <c r="CQ326" s="16" t="s">
        <v>1</v>
      </c>
      <c r="CR326" s="16" t="s">
        <v>1</v>
      </c>
      <c r="CS326" s="16" t="s">
        <v>1</v>
      </c>
      <c r="CT326" s="16" t="s">
        <v>1</v>
      </c>
      <c r="CU326" s="16" t="s">
        <v>1</v>
      </c>
      <c r="CV326" s="16" t="s">
        <v>1</v>
      </c>
      <c r="CW326" s="16" t="s">
        <v>1</v>
      </c>
      <c r="CX326" s="16" t="s">
        <v>1</v>
      </c>
      <c r="CY326" s="16" t="s">
        <v>1</v>
      </c>
      <c r="CZ326" s="16" t="s">
        <v>1</v>
      </c>
      <c r="DA326" s="16" t="s">
        <v>1</v>
      </c>
      <c r="DB326" s="16" t="s">
        <v>1</v>
      </c>
      <c r="DC326" s="16" t="s">
        <v>1</v>
      </c>
      <c r="DD326" s="16" t="s">
        <v>1</v>
      </c>
      <c r="DE326" s="16" t="s">
        <v>1</v>
      </c>
      <c r="DF326" s="16" t="s">
        <v>1</v>
      </c>
      <c r="DG326" s="16" t="s">
        <v>1</v>
      </c>
      <c r="DH326" s="16" t="s">
        <v>1</v>
      </c>
      <c r="DI326" s="16" t="s">
        <v>1</v>
      </c>
      <c r="DJ326" s="16" t="s">
        <v>1</v>
      </c>
      <c r="DK326" s="16" t="s">
        <v>1</v>
      </c>
      <c r="DL326" s="16" t="s">
        <v>1</v>
      </c>
      <c r="DM326" s="16" t="s">
        <v>1</v>
      </c>
      <c r="DN326" s="16" t="s">
        <v>1</v>
      </c>
      <c r="DO326" s="16" t="s">
        <v>1</v>
      </c>
      <c r="DP326" s="16" t="s">
        <v>1</v>
      </c>
      <c r="DQ326" s="16" t="s">
        <v>1</v>
      </c>
      <c r="DR326" s="16" t="s">
        <v>1</v>
      </c>
      <c r="DS326" s="16" t="s">
        <v>1</v>
      </c>
      <c r="DT326" s="16" t="s">
        <v>1</v>
      </c>
      <c r="DU326" s="16" t="s">
        <v>1</v>
      </c>
      <c r="DV326" s="15" t="s">
        <v>1</v>
      </c>
      <c r="DW326" s="15" t="s">
        <v>1</v>
      </c>
      <c r="DX326" s="15" t="s">
        <v>1</v>
      </c>
    </row>
    <row r="327" spans="1:128" s="12" customFormat="1" ht="30" customHeight="1" x14ac:dyDescent="0.25">
      <c r="B327" s="15" t="s">
        <v>1</v>
      </c>
      <c r="C327" s="15" t="s">
        <v>1</v>
      </c>
      <c r="D327" s="15" t="s">
        <v>1</v>
      </c>
      <c r="E327" s="15" t="s">
        <v>1</v>
      </c>
      <c r="F327" s="15" t="s">
        <v>1</v>
      </c>
      <c r="G327" s="15" t="s">
        <v>1</v>
      </c>
      <c r="H327" s="15" t="s">
        <v>1</v>
      </c>
      <c r="I327" s="15" t="s">
        <v>1</v>
      </c>
      <c r="J327" s="15" t="s">
        <v>1</v>
      </c>
      <c r="K327" s="15" t="s">
        <v>1</v>
      </c>
      <c r="L327" s="15" t="s">
        <v>1</v>
      </c>
      <c r="M327" s="16" t="s">
        <v>1</v>
      </c>
      <c r="N327" s="16" t="s">
        <v>1</v>
      </c>
      <c r="O327" s="16" t="s">
        <v>1</v>
      </c>
      <c r="P327" s="16" t="s">
        <v>1</v>
      </c>
      <c r="Q327" s="16" t="s">
        <v>1</v>
      </c>
      <c r="R327" s="16" t="s">
        <v>1</v>
      </c>
      <c r="S327" s="16" t="s">
        <v>1</v>
      </c>
      <c r="T327" s="16" t="s">
        <v>1</v>
      </c>
      <c r="U327" s="16" t="s">
        <v>1</v>
      </c>
      <c r="V327" s="16" t="s">
        <v>1</v>
      </c>
      <c r="W327" s="16" t="s">
        <v>1</v>
      </c>
      <c r="X327" s="16" t="s">
        <v>1</v>
      </c>
      <c r="Y327" s="16" t="s">
        <v>1</v>
      </c>
      <c r="Z327" s="16" t="s">
        <v>1</v>
      </c>
      <c r="AA327" s="16" t="s">
        <v>1</v>
      </c>
      <c r="AB327" s="16" t="s">
        <v>1</v>
      </c>
      <c r="AC327" s="16" t="s">
        <v>1</v>
      </c>
      <c r="AD327" s="16" t="s">
        <v>1</v>
      </c>
      <c r="AE327" s="16" t="s">
        <v>1</v>
      </c>
      <c r="AF327" s="16" t="s">
        <v>1</v>
      </c>
      <c r="AG327" s="16" t="s">
        <v>1</v>
      </c>
      <c r="AH327" s="16" t="s">
        <v>1</v>
      </c>
      <c r="AI327" s="16" t="s">
        <v>1</v>
      </c>
      <c r="AJ327" s="16" t="s">
        <v>1</v>
      </c>
      <c r="AK327" s="16" t="s">
        <v>1</v>
      </c>
      <c r="AL327" s="16" t="s">
        <v>1</v>
      </c>
      <c r="AM327" s="16" t="s">
        <v>1</v>
      </c>
      <c r="AN327" s="16" t="s">
        <v>1</v>
      </c>
      <c r="AO327" s="16" t="s">
        <v>1</v>
      </c>
      <c r="AP327" s="16" t="s">
        <v>1</v>
      </c>
      <c r="AQ327" s="16" t="s">
        <v>1</v>
      </c>
      <c r="AR327" s="16" t="s">
        <v>1</v>
      </c>
      <c r="AS327" s="16" t="s">
        <v>1</v>
      </c>
      <c r="AT327" s="16" t="s">
        <v>1</v>
      </c>
      <c r="AU327" s="16" t="s">
        <v>1</v>
      </c>
      <c r="AV327" s="16" t="s">
        <v>1</v>
      </c>
      <c r="AW327" s="16" t="s">
        <v>1</v>
      </c>
      <c r="AX327" s="16" t="s">
        <v>1</v>
      </c>
      <c r="AY327" s="16" t="s">
        <v>1</v>
      </c>
      <c r="AZ327" s="16" t="s">
        <v>1</v>
      </c>
      <c r="BA327" s="16" t="s">
        <v>1</v>
      </c>
      <c r="BB327" s="16" t="s">
        <v>1</v>
      </c>
      <c r="BC327" s="16" t="s">
        <v>1</v>
      </c>
      <c r="BD327" s="16" t="s">
        <v>1</v>
      </c>
      <c r="BE327" s="16" t="s">
        <v>1</v>
      </c>
      <c r="BF327" s="16" t="s">
        <v>1</v>
      </c>
      <c r="BG327" s="16" t="s">
        <v>1</v>
      </c>
      <c r="BH327" s="16" t="s">
        <v>1</v>
      </c>
      <c r="BI327" s="16" t="s">
        <v>1</v>
      </c>
      <c r="BJ327" s="16" t="s">
        <v>1</v>
      </c>
      <c r="BK327" s="16" t="s">
        <v>1</v>
      </c>
      <c r="BL327" s="16" t="s">
        <v>1</v>
      </c>
      <c r="BM327" s="16" t="s">
        <v>1</v>
      </c>
      <c r="BN327" s="16" t="s">
        <v>1</v>
      </c>
      <c r="BO327" s="16" t="s">
        <v>1</v>
      </c>
      <c r="BP327" s="16" t="s">
        <v>1</v>
      </c>
      <c r="BQ327" s="16" t="s">
        <v>1</v>
      </c>
      <c r="BR327" s="16" t="s">
        <v>1</v>
      </c>
      <c r="BS327" s="16" t="s">
        <v>1</v>
      </c>
      <c r="BT327" s="16" t="s">
        <v>1</v>
      </c>
      <c r="BU327" s="16" t="s">
        <v>1</v>
      </c>
      <c r="BV327" s="16" t="s">
        <v>1</v>
      </c>
      <c r="BW327" s="16" t="s">
        <v>1</v>
      </c>
      <c r="BX327" s="16" t="s">
        <v>1</v>
      </c>
      <c r="BY327" s="16" t="s">
        <v>1</v>
      </c>
      <c r="BZ327" s="16" t="s">
        <v>1</v>
      </c>
      <c r="CA327" s="16" t="s">
        <v>1</v>
      </c>
      <c r="CB327" s="16" t="s">
        <v>1</v>
      </c>
      <c r="CC327" s="16" t="s">
        <v>1</v>
      </c>
      <c r="CD327" s="16" t="s">
        <v>1</v>
      </c>
      <c r="CE327" s="16" t="s">
        <v>1</v>
      </c>
      <c r="CF327" s="16" t="s">
        <v>1</v>
      </c>
      <c r="CG327" s="16" t="s">
        <v>1</v>
      </c>
      <c r="CH327" s="16" t="s">
        <v>1</v>
      </c>
      <c r="CI327" s="16" t="s">
        <v>1</v>
      </c>
      <c r="CJ327" s="16" t="s">
        <v>1</v>
      </c>
      <c r="CK327" s="16" t="s">
        <v>1</v>
      </c>
      <c r="CL327" s="16" t="s">
        <v>1</v>
      </c>
      <c r="CM327" s="16" t="s">
        <v>1</v>
      </c>
      <c r="CN327" s="16" t="s">
        <v>1</v>
      </c>
      <c r="CO327" s="16" t="s">
        <v>1</v>
      </c>
      <c r="CP327" s="16" t="s">
        <v>1</v>
      </c>
      <c r="CQ327" s="16" t="s">
        <v>1</v>
      </c>
      <c r="CR327" s="16" t="s">
        <v>1</v>
      </c>
      <c r="CS327" s="16" t="s">
        <v>1</v>
      </c>
      <c r="CT327" s="16" t="s">
        <v>1</v>
      </c>
      <c r="CU327" s="16" t="s">
        <v>1</v>
      </c>
      <c r="CV327" s="16" t="s">
        <v>1</v>
      </c>
      <c r="CW327" s="16" t="s">
        <v>1</v>
      </c>
      <c r="CX327" s="16" t="s">
        <v>1</v>
      </c>
      <c r="CY327" s="16" t="s">
        <v>1</v>
      </c>
      <c r="CZ327" s="16" t="s">
        <v>1</v>
      </c>
      <c r="DA327" s="16" t="s">
        <v>1</v>
      </c>
      <c r="DB327" s="16" t="s">
        <v>1</v>
      </c>
      <c r="DC327" s="16" t="s">
        <v>1</v>
      </c>
      <c r="DD327" s="16" t="s">
        <v>1</v>
      </c>
      <c r="DE327" s="16" t="s">
        <v>1</v>
      </c>
      <c r="DF327" s="16" t="s">
        <v>1</v>
      </c>
      <c r="DG327" s="16" t="s">
        <v>1</v>
      </c>
      <c r="DH327" s="16" t="s">
        <v>1</v>
      </c>
      <c r="DI327" s="16" t="s">
        <v>1</v>
      </c>
      <c r="DJ327" s="16" t="s">
        <v>1</v>
      </c>
      <c r="DK327" s="16" t="s">
        <v>1</v>
      </c>
      <c r="DL327" s="16" t="s">
        <v>1</v>
      </c>
      <c r="DM327" s="16" t="s">
        <v>1</v>
      </c>
      <c r="DN327" s="16" t="s">
        <v>1</v>
      </c>
      <c r="DO327" s="16" t="s">
        <v>1</v>
      </c>
      <c r="DP327" s="16" t="s">
        <v>1</v>
      </c>
      <c r="DQ327" s="16" t="s">
        <v>1</v>
      </c>
      <c r="DR327" s="16" t="s">
        <v>1</v>
      </c>
      <c r="DS327" s="16" t="s">
        <v>1</v>
      </c>
      <c r="DT327" s="16" t="s">
        <v>1</v>
      </c>
      <c r="DU327" s="16" t="s">
        <v>1</v>
      </c>
      <c r="DV327" s="15" t="s">
        <v>1</v>
      </c>
      <c r="DW327" s="15" t="s">
        <v>1</v>
      </c>
      <c r="DX327" s="15" t="s">
        <v>1</v>
      </c>
    </row>
    <row r="328" spans="1:128" s="12" customFormat="1" ht="30" customHeight="1" x14ac:dyDescent="0.25">
      <c r="B328" s="15" t="s">
        <v>1</v>
      </c>
      <c r="C328" s="15" t="s">
        <v>1</v>
      </c>
      <c r="D328" s="15" t="s">
        <v>1</v>
      </c>
      <c r="E328" s="15" t="s">
        <v>1</v>
      </c>
      <c r="F328" s="15" t="s">
        <v>1</v>
      </c>
      <c r="G328" s="15" t="s">
        <v>1</v>
      </c>
      <c r="H328" s="15" t="s">
        <v>1</v>
      </c>
      <c r="I328" s="15" t="s">
        <v>1</v>
      </c>
      <c r="J328" s="15" t="s">
        <v>1</v>
      </c>
      <c r="K328" s="15" t="s">
        <v>1</v>
      </c>
      <c r="L328" s="15" t="s">
        <v>1</v>
      </c>
      <c r="M328" s="16" t="s">
        <v>1</v>
      </c>
      <c r="N328" s="16" t="s">
        <v>1</v>
      </c>
      <c r="O328" s="16" t="s">
        <v>1</v>
      </c>
      <c r="P328" s="16" t="s">
        <v>1</v>
      </c>
      <c r="Q328" s="16" t="s">
        <v>1</v>
      </c>
      <c r="R328" s="16" t="s">
        <v>1</v>
      </c>
      <c r="S328" s="16" t="s">
        <v>1</v>
      </c>
      <c r="T328" s="16" t="s">
        <v>1</v>
      </c>
      <c r="U328" s="16" t="s">
        <v>1</v>
      </c>
      <c r="V328" s="16" t="s">
        <v>1</v>
      </c>
      <c r="W328" s="16" t="s">
        <v>1</v>
      </c>
      <c r="X328" s="16" t="s">
        <v>1</v>
      </c>
      <c r="Y328" s="16" t="s">
        <v>1</v>
      </c>
      <c r="Z328" s="16" t="s">
        <v>1</v>
      </c>
      <c r="AA328" s="16" t="s">
        <v>1</v>
      </c>
      <c r="AB328" s="16" t="s">
        <v>1</v>
      </c>
      <c r="AC328" s="16" t="s">
        <v>1</v>
      </c>
      <c r="AD328" s="16" t="s">
        <v>1</v>
      </c>
      <c r="AE328" s="16" t="s">
        <v>1</v>
      </c>
      <c r="AF328" s="16" t="s">
        <v>1</v>
      </c>
      <c r="AG328" s="16" t="s">
        <v>1</v>
      </c>
      <c r="AH328" s="16" t="s">
        <v>1</v>
      </c>
      <c r="AI328" s="16" t="s">
        <v>1</v>
      </c>
      <c r="AJ328" s="16" t="s">
        <v>1</v>
      </c>
      <c r="AK328" s="16" t="s">
        <v>1</v>
      </c>
      <c r="AL328" s="16" t="s">
        <v>1</v>
      </c>
      <c r="AM328" s="16" t="s">
        <v>1</v>
      </c>
      <c r="AN328" s="16" t="s">
        <v>1</v>
      </c>
      <c r="AO328" s="16" t="s">
        <v>1</v>
      </c>
      <c r="AP328" s="16" t="s">
        <v>1</v>
      </c>
      <c r="AQ328" s="16" t="s">
        <v>1</v>
      </c>
      <c r="AR328" s="16" t="s">
        <v>1</v>
      </c>
      <c r="AS328" s="16" t="s">
        <v>1</v>
      </c>
      <c r="AT328" s="16" t="s">
        <v>1</v>
      </c>
      <c r="AU328" s="16" t="s">
        <v>1</v>
      </c>
      <c r="AV328" s="16" t="s">
        <v>1</v>
      </c>
      <c r="AW328" s="16" t="s">
        <v>1</v>
      </c>
      <c r="AX328" s="16" t="s">
        <v>1</v>
      </c>
      <c r="AY328" s="16" t="s">
        <v>1</v>
      </c>
      <c r="AZ328" s="16" t="s">
        <v>1</v>
      </c>
      <c r="BA328" s="16" t="s">
        <v>1</v>
      </c>
      <c r="BB328" s="16" t="s">
        <v>1</v>
      </c>
      <c r="BC328" s="16" t="s">
        <v>1</v>
      </c>
      <c r="BD328" s="16" t="s">
        <v>1</v>
      </c>
      <c r="BE328" s="16" t="s">
        <v>1</v>
      </c>
      <c r="BF328" s="16" t="s">
        <v>1</v>
      </c>
      <c r="BG328" s="16" t="s">
        <v>1</v>
      </c>
      <c r="BH328" s="16" t="s">
        <v>1</v>
      </c>
      <c r="BI328" s="16" t="s">
        <v>1</v>
      </c>
      <c r="BJ328" s="16" t="s">
        <v>1</v>
      </c>
      <c r="BK328" s="16" t="s">
        <v>1</v>
      </c>
      <c r="BL328" s="16" t="s">
        <v>1</v>
      </c>
      <c r="BM328" s="16" t="s">
        <v>1</v>
      </c>
      <c r="BN328" s="16" t="s">
        <v>1</v>
      </c>
      <c r="BO328" s="16" t="s">
        <v>1</v>
      </c>
      <c r="BP328" s="16" t="s">
        <v>1</v>
      </c>
      <c r="BQ328" s="16" t="s">
        <v>1</v>
      </c>
      <c r="BR328" s="16" t="s">
        <v>1</v>
      </c>
      <c r="BS328" s="16" t="s">
        <v>1</v>
      </c>
      <c r="BT328" s="16" t="s">
        <v>1</v>
      </c>
      <c r="BU328" s="16" t="s">
        <v>1</v>
      </c>
      <c r="BV328" s="16" t="s">
        <v>1</v>
      </c>
      <c r="BW328" s="16" t="s">
        <v>1</v>
      </c>
      <c r="BX328" s="16" t="s">
        <v>1</v>
      </c>
      <c r="BY328" s="16" t="s">
        <v>1</v>
      </c>
      <c r="BZ328" s="16" t="s">
        <v>1</v>
      </c>
      <c r="CA328" s="16" t="s">
        <v>1</v>
      </c>
      <c r="CB328" s="16" t="s">
        <v>1</v>
      </c>
      <c r="CC328" s="16" t="s">
        <v>1</v>
      </c>
      <c r="CD328" s="16" t="s">
        <v>1</v>
      </c>
      <c r="CE328" s="16" t="s">
        <v>1</v>
      </c>
      <c r="CF328" s="16" t="s">
        <v>1</v>
      </c>
      <c r="CG328" s="16" t="s">
        <v>1</v>
      </c>
      <c r="CH328" s="16" t="s">
        <v>1</v>
      </c>
      <c r="CI328" s="16" t="s">
        <v>1</v>
      </c>
      <c r="CJ328" s="16" t="s">
        <v>1</v>
      </c>
      <c r="CK328" s="16" t="s">
        <v>1</v>
      </c>
      <c r="CL328" s="16" t="s">
        <v>1</v>
      </c>
      <c r="CM328" s="16" t="s">
        <v>1</v>
      </c>
      <c r="CN328" s="16" t="s">
        <v>1</v>
      </c>
      <c r="CO328" s="16" t="s">
        <v>1</v>
      </c>
      <c r="CP328" s="16" t="s">
        <v>1</v>
      </c>
      <c r="CQ328" s="16" t="s">
        <v>1</v>
      </c>
      <c r="CR328" s="16" t="s">
        <v>1</v>
      </c>
      <c r="CS328" s="16" t="s">
        <v>1</v>
      </c>
      <c r="CT328" s="16" t="s">
        <v>1</v>
      </c>
      <c r="CU328" s="16" t="s">
        <v>1</v>
      </c>
      <c r="CV328" s="16" t="s">
        <v>1</v>
      </c>
      <c r="CW328" s="16" t="s">
        <v>1</v>
      </c>
      <c r="CX328" s="16" t="s">
        <v>1</v>
      </c>
      <c r="CY328" s="16" t="s">
        <v>1</v>
      </c>
      <c r="CZ328" s="16" t="s">
        <v>1</v>
      </c>
      <c r="DA328" s="16" t="s">
        <v>1</v>
      </c>
      <c r="DB328" s="16" t="s">
        <v>1</v>
      </c>
      <c r="DC328" s="16" t="s">
        <v>1</v>
      </c>
      <c r="DD328" s="16" t="s">
        <v>1</v>
      </c>
      <c r="DE328" s="16" t="s">
        <v>1</v>
      </c>
      <c r="DF328" s="16" t="s">
        <v>1</v>
      </c>
      <c r="DG328" s="16" t="s">
        <v>1</v>
      </c>
      <c r="DH328" s="16" t="s">
        <v>1</v>
      </c>
      <c r="DI328" s="16" t="s">
        <v>1</v>
      </c>
      <c r="DJ328" s="16" t="s">
        <v>1</v>
      </c>
      <c r="DK328" s="16" t="s">
        <v>1</v>
      </c>
      <c r="DL328" s="16" t="s">
        <v>1</v>
      </c>
      <c r="DM328" s="16" t="s">
        <v>1</v>
      </c>
      <c r="DN328" s="16" t="s">
        <v>1</v>
      </c>
      <c r="DO328" s="16" t="s">
        <v>1</v>
      </c>
      <c r="DP328" s="16" t="s">
        <v>1</v>
      </c>
      <c r="DQ328" s="16" t="s">
        <v>1</v>
      </c>
      <c r="DR328" s="16" t="s">
        <v>1</v>
      </c>
      <c r="DS328" s="16" t="s">
        <v>1</v>
      </c>
      <c r="DT328" s="16" t="s">
        <v>1</v>
      </c>
      <c r="DU328" s="16" t="s">
        <v>1</v>
      </c>
      <c r="DV328" s="15" t="s">
        <v>1</v>
      </c>
      <c r="DW328" s="15" t="s">
        <v>1</v>
      </c>
      <c r="DX328" s="15" t="s">
        <v>1</v>
      </c>
    </row>
    <row r="329" spans="1:128" s="12" customFormat="1" ht="30" customHeight="1" x14ac:dyDescent="0.25">
      <c r="B329" s="15" t="s">
        <v>1</v>
      </c>
      <c r="C329" s="15" t="s">
        <v>1</v>
      </c>
      <c r="D329" s="15" t="s">
        <v>1</v>
      </c>
      <c r="E329" s="15" t="s">
        <v>1</v>
      </c>
      <c r="F329" s="15" t="s">
        <v>1</v>
      </c>
      <c r="G329" s="15" t="s">
        <v>1</v>
      </c>
      <c r="H329" s="15" t="s">
        <v>1</v>
      </c>
      <c r="I329" s="15" t="s">
        <v>1</v>
      </c>
      <c r="J329" s="15" t="s">
        <v>1</v>
      </c>
      <c r="K329" s="15" t="s">
        <v>1</v>
      </c>
      <c r="L329" s="15" t="s">
        <v>1</v>
      </c>
      <c r="M329" s="16" t="s">
        <v>1</v>
      </c>
      <c r="N329" s="16" t="s">
        <v>1</v>
      </c>
      <c r="O329" s="16" t="s">
        <v>1</v>
      </c>
      <c r="P329" s="16" t="s">
        <v>1</v>
      </c>
      <c r="Q329" s="16" t="s">
        <v>1</v>
      </c>
      <c r="R329" s="16" t="s">
        <v>1</v>
      </c>
      <c r="S329" s="16" t="s">
        <v>1</v>
      </c>
      <c r="T329" s="16" t="s">
        <v>1</v>
      </c>
      <c r="U329" s="16" t="s">
        <v>1</v>
      </c>
      <c r="V329" s="16" t="s">
        <v>1</v>
      </c>
      <c r="W329" s="16" t="s">
        <v>1</v>
      </c>
      <c r="X329" s="16" t="s">
        <v>1</v>
      </c>
      <c r="Y329" s="16" t="s">
        <v>1</v>
      </c>
      <c r="Z329" s="16" t="s">
        <v>1</v>
      </c>
      <c r="AA329" s="16" t="s">
        <v>1</v>
      </c>
      <c r="AB329" s="16" t="s">
        <v>1</v>
      </c>
      <c r="AC329" s="16" t="s">
        <v>1</v>
      </c>
      <c r="AD329" s="16" t="s">
        <v>1</v>
      </c>
      <c r="AE329" s="16" t="s">
        <v>1</v>
      </c>
      <c r="AF329" s="16" t="s">
        <v>1</v>
      </c>
      <c r="AG329" s="16" t="s">
        <v>1</v>
      </c>
      <c r="AH329" s="16" t="s">
        <v>1</v>
      </c>
      <c r="AI329" s="16" t="s">
        <v>1</v>
      </c>
      <c r="AJ329" s="16" t="s">
        <v>1</v>
      </c>
      <c r="AK329" s="16" t="s">
        <v>1</v>
      </c>
      <c r="AL329" s="16" t="s">
        <v>1</v>
      </c>
      <c r="AM329" s="16" t="s">
        <v>1</v>
      </c>
      <c r="AN329" s="16" t="s">
        <v>1</v>
      </c>
      <c r="AO329" s="16" t="s">
        <v>1</v>
      </c>
      <c r="AP329" s="16" t="s">
        <v>1</v>
      </c>
      <c r="AQ329" s="16" t="s">
        <v>1</v>
      </c>
      <c r="AR329" s="16" t="s">
        <v>1</v>
      </c>
      <c r="AS329" s="16" t="s">
        <v>1</v>
      </c>
      <c r="AT329" s="16" t="s">
        <v>1</v>
      </c>
      <c r="AU329" s="16" t="s">
        <v>1</v>
      </c>
      <c r="AV329" s="16" t="s">
        <v>1</v>
      </c>
      <c r="AW329" s="16" t="s">
        <v>1</v>
      </c>
      <c r="AX329" s="16" t="s">
        <v>1</v>
      </c>
      <c r="AY329" s="16" t="s">
        <v>1</v>
      </c>
      <c r="AZ329" s="16" t="s">
        <v>1</v>
      </c>
      <c r="BA329" s="16" t="s">
        <v>1</v>
      </c>
      <c r="BB329" s="16" t="s">
        <v>1</v>
      </c>
      <c r="BC329" s="16" t="s">
        <v>1</v>
      </c>
      <c r="BD329" s="16" t="s">
        <v>1</v>
      </c>
      <c r="BE329" s="16" t="s">
        <v>1</v>
      </c>
      <c r="BF329" s="16" t="s">
        <v>1</v>
      </c>
      <c r="BG329" s="16" t="s">
        <v>1</v>
      </c>
      <c r="BH329" s="16" t="s">
        <v>1</v>
      </c>
      <c r="BI329" s="16" t="s">
        <v>1</v>
      </c>
      <c r="BJ329" s="16" t="s">
        <v>1</v>
      </c>
      <c r="BK329" s="16" t="s">
        <v>1</v>
      </c>
      <c r="BL329" s="16" t="s">
        <v>1</v>
      </c>
      <c r="BM329" s="16" t="s">
        <v>1</v>
      </c>
      <c r="BN329" s="16" t="s">
        <v>1</v>
      </c>
      <c r="BO329" s="16" t="s">
        <v>1</v>
      </c>
      <c r="BP329" s="16" t="s">
        <v>1</v>
      </c>
      <c r="BQ329" s="16" t="s">
        <v>1</v>
      </c>
      <c r="BR329" s="16" t="s">
        <v>1</v>
      </c>
      <c r="BS329" s="16" t="s">
        <v>1</v>
      </c>
      <c r="BT329" s="16" t="s">
        <v>1</v>
      </c>
      <c r="BU329" s="16" t="s">
        <v>1</v>
      </c>
      <c r="BV329" s="16" t="s">
        <v>1</v>
      </c>
      <c r="BW329" s="16" t="s">
        <v>1</v>
      </c>
      <c r="BX329" s="16" t="s">
        <v>1</v>
      </c>
      <c r="BY329" s="16" t="s">
        <v>1</v>
      </c>
      <c r="BZ329" s="16" t="s">
        <v>1</v>
      </c>
      <c r="CA329" s="16" t="s">
        <v>1</v>
      </c>
      <c r="CB329" s="16" t="s">
        <v>1</v>
      </c>
      <c r="CC329" s="16" t="s">
        <v>1</v>
      </c>
      <c r="CD329" s="16" t="s">
        <v>1</v>
      </c>
      <c r="CE329" s="16" t="s">
        <v>1</v>
      </c>
      <c r="CF329" s="16" t="s">
        <v>1</v>
      </c>
      <c r="CG329" s="16" t="s">
        <v>1</v>
      </c>
      <c r="CH329" s="16" t="s">
        <v>1</v>
      </c>
      <c r="CI329" s="16" t="s">
        <v>1</v>
      </c>
      <c r="CJ329" s="16" t="s">
        <v>1</v>
      </c>
      <c r="CK329" s="16" t="s">
        <v>1</v>
      </c>
      <c r="CL329" s="16" t="s">
        <v>1</v>
      </c>
      <c r="CM329" s="16" t="s">
        <v>1</v>
      </c>
      <c r="CN329" s="16" t="s">
        <v>1</v>
      </c>
      <c r="CO329" s="16" t="s">
        <v>1</v>
      </c>
      <c r="CP329" s="16" t="s">
        <v>1</v>
      </c>
      <c r="CQ329" s="16" t="s">
        <v>1</v>
      </c>
      <c r="CR329" s="16" t="s">
        <v>1</v>
      </c>
      <c r="CS329" s="16" t="s">
        <v>1</v>
      </c>
      <c r="CT329" s="16" t="s">
        <v>1</v>
      </c>
      <c r="CU329" s="16" t="s">
        <v>1</v>
      </c>
      <c r="CV329" s="16" t="s">
        <v>1</v>
      </c>
      <c r="CW329" s="16" t="s">
        <v>1</v>
      </c>
      <c r="CX329" s="16" t="s">
        <v>1</v>
      </c>
      <c r="CY329" s="16" t="s">
        <v>1</v>
      </c>
      <c r="CZ329" s="16" t="s">
        <v>1</v>
      </c>
      <c r="DA329" s="16" t="s">
        <v>1</v>
      </c>
      <c r="DB329" s="16" t="s">
        <v>1</v>
      </c>
      <c r="DC329" s="16" t="s">
        <v>1</v>
      </c>
      <c r="DD329" s="16" t="s">
        <v>1</v>
      </c>
      <c r="DE329" s="16" t="s">
        <v>1</v>
      </c>
      <c r="DF329" s="16" t="s">
        <v>1</v>
      </c>
      <c r="DG329" s="16" t="s">
        <v>1</v>
      </c>
      <c r="DH329" s="16" t="s">
        <v>1</v>
      </c>
      <c r="DI329" s="16" t="s">
        <v>1</v>
      </c>
      <c r="DJ329" s="16" t="s">
        <v>1</v>
      </c>
      <c r="DK329" s="16" t="s">
        <v>1</v>
      </c>
      <c r="DL329" s="16" t="s">
        <v>1</v>
      </c>
      <c r="DM329" s="16" t="s">
        <v>1</v>
      </c>
      <c r="DN329" s="16" t="s">
        <v>1</v>
      </c>
      <c r="DO329" s="16" t="s">
        <v>1</v>
      </c>
      <c r="DP329" s="16" t="s">
        <v>1</v>
      </c>
      <c r="DQ329" s="16" t="s">
        <v>1</v>
      </c>
      <c r="DR329" s="16" t="s">
        <v>1</v>
      </c>
      <c r="DS329" s="16" t="s">
        <v>1</v>
      </c>
      <c r="DT329" s="16" t="s">
        <v>1</v>
      </c>
      <c r="DU329" s="16" t="s">
        <v>1</v>
      </c>
      <c r="DV329" s="15" t="s">
        <v>1</v>
      </c>
      <c r="DW329" s="15" t="s">
        <v>1</v>
      </c>
      <c r="DX329" s="15" t="s">
        <v>1</v>
      </c>
    </row>
    <row r="330" spans="1:128" s="12" customFormat="1" ht="30" customHeight="1" x14ac:dyDescent="0.25">
      <c r="B330" s="15" t="s">
        <v>1</v>
      </c>
      <c r="C330" s="15" t="s">
        <v>1</v>
      </c>
      <c r="D330" s="15" t="s">
        <v>1</v>
      </c>
      <c r="E330" s="15" t="s">
        <v>1</v>
      </c>
      <c r="F330" s="15" t="s">
        <v>1</v>
      </c>
      <c r="G330" s="15" t="s">
        <v>1</v>
      </c>
      <c r="H330" s="15" t="s">
        <v>1</v>
      </c>
      <c r="I330" s="15" t="s">
        <v>1</v>
      </c>
      <c r="J330" s="15" t="s">
        <v>1</v>
      </c>
      <c r="K330" s="15" t="s">
        <v>1</v>
      </c>
      <c r="L330" s="15" t="s">
        <v>1</v>
      </c>
      <c r="M330" s="16" t="s">
        <v>1</v>
      </c>
      <c r="N330" s="16" t="s">
        <v>1</v>
      </c>
      <c r="O330" s="16" t="s">
        <v>1</v>
      </c>
      <c r="P330" s="16" t="s">
        <v>1</v>
      </c>
      <c r="Q330" s="16" t="s">
        <v>1</v>
      </c>
      <c r="R330" s="16" t="s">
        <v>1</v>
      </c>
      <c r="S330" s="16" t="s">
        <v>1</v>
      </c>
      <c r="T330" s="16" t="s">
        <v>1</v>
      </c>
      <c r="U330" s="16" t="s">
        <v>1</v>
      </c>
      <c r="V330" s="16" t="s">
        <v>1</v>
      </c>
      <c r="W330" s="16" t="s">
        <v>1</v>
      </c>
      <c r="X330" s="16" t="s">
        <v>1</v>
      </c>
      <c r="Y330" s="16" t="s">
        <v>1</v>
      </c>
      <c r="Z330" s="16" t="s">
        <v>1</v>
      </c>
      <c r="AA330" s="16" t="s">
        <v>1</v>
      </c>
      <c r="AB330" s="16" t="s">
        <v>1</v>
      </c>
      <c r="AC330" s="16" t="s">
        <v>1</v>
      </c>
      <c r="AD330" s="16" t="s">
        <v>1</v>
      </c>
      <c r="AE330" s="16" t="s">
        <v>1</v>
      </c>
      <c r="AF330" s="16" t="s">
        <v>1</v>
      </c>
      <c r="AG330" s="16" t="s">
        <v>1</v>
      </c>
      <c r="AH330" s="16" t="s">
        <v>1</v>
      </c>
      <c r="AI330" s="16" t="s">
        <v>1</v>
      </c>
      <c r="AJ330" s="16" t="s">
        <v>1</v>
      </c>
      <c r="AK330" s="16" t="s">
        <v>1</v>
      </c>
      <c r="AL330" s="16" t="s">
        <v>1</v>
      </c>
      <c r="AM330" s="16" t="s">
        <v>1</v>
      </c>
      <c r="AN330" s="16" t="s">
        <v>1</v>
      </c>
      <c r="AO330" s="16" t="s">
        <v>1</v>
      </c>
      <c r="AP330" s="16" t="s">
        <v>1</v>
      </c>
      <c r="AQ330" s="16" t="s">
        <v>1</v>
      </c>
      <c r="AR330" s="16" t="s">
        <v>1</v>
      </c>
      <c r="AS330" s="16" t="s">
        <v>1</v>
      </c>
      <c r="AT330" s="16" t="s">
        <v>1</v>
      </c>
      <c r="AU330" s="16" t="s">
        <v>1</v>
      </c>
      <c r="AV330" s="16" t="s">
        <v>1</v>
      </c>
      <c r="AW330" s="16" t="s">
        <v>1</v>
      </c>
      <c r="AX330" s="16" t="s">
        <v>1</v>
      </c>
      <c r="AY330" s="16" t="s">
        <v>1</v>
      </c>
      <c r="AZ330" s="16" t="s">
        <v>1</v>
      </c>
      <c r="BA330" s="16" t="s">
        <v>1</v>
      </c>
      <c r="BB330" s="16" t="s">
        <v>1</v>
      </c>
      <c r="BC330" s="16" t="s">
        <v>1</v>
      </c>
      <c r="BD330" s="16" t="s">
        <v>1</v>
      </c>
      <c r="BE330" s="16" t="s">
        <v>1</v>
      </c>
      <c r="BF330" s="16" t="s">
        <v>1</v>
      </c>
      <c r="BG330" s="16" t="s">
        <v>1</v>
      </c>
      <c r="BH330" s="16" t="s">
        <v>1</v>
      </c>
      <c r="BI330" s="16" t="s">
        <v>1</v>
      </c>
      <c r="BJ330" s="16" t="s">
        <v>1</v>
      </c>
      <c r="BK330" s="16" t="s">
        <v>1</v>
      </c>
      <c r="BL330" s="16" t="s">
        <v>1</v>
      </c>
      <c r="BM330" s="16" t="s">
        <v>1</v>
      </c>
      <c r="BN330" s="16" t="s">
        <v>1</v>
      </c>
      <c r="BO330" s="16" t="s">
        <v>1</v>
      </c>
      <c r="BP330" s="16" t="s">
        <v>1</v>
      </c>
      <c r="BQ330" s="16" t="s">
        <v>1</v>
      </c>
      <c r="BR330" s="16" t="s">
        <v>1</v>
      </c>
      <c r="BS330" s="16" t="s">
        <v>1</v>
      </c>
      <c r="BT330" s="16" t="s">
        <v>1</v>
      </c>
      <c r="BU330" s="16" t="s">
        <v>1</v>
      </c>
      <c r="BV330" s="16" t="s">
        <v>1</v>
      </c>
      <c r="BW330" s="16" t="s">
        <v>1</v>
      </c>
      <c r="BX330" s="16" t="s">
        <v>1</v>
      </c>
      <c r="BY330" s="16" t="s">
        <v>1</v>
      </c>
      <c r="BZ330" s="16" t="s">
        <v>1</v>
      </c>
      <c r="CA330" s="16" t="s">
        <v>1</v>
      </c>
      <c r="CB330" s="16" t="s">
        <v>1</v>
      </c>
      <c r="CC330" s="16" t="s">
        <v>1</v>
      </c>
      <c r="CD330" s="16" t="s">
        <v>1</v>
      </c>
      <c r="CE330" s="16" t="s">
        <v>1</v>
      </c>
      <c r="CF330" s="16" t="s">
        <v>1</v>
      </c>
      <c r="CG330" s="16" t="s">
        <v>1</v>
      </c>
      <c r="CH330" s="16" t="s">
        <v>1</v>
      </c>
      <c r="CI330" s="16" t="s">
        <v>1</v>
      </c>
      <c r="CJ330" s="16" t="s">
        <v>1</v>
      </c>
      <c r="CK330" s="16" t="s">
        <v>1</v>
      </c>
      <c r="CL330" s="16" t="s">
        <v>1</v>
      </c>
      <c r="CM330" s="16" t="s">
        <v>1</v>
      </c>
      <c r="CN330" s="16" t="s">
        <v>1</v>
      </c>
      <c r="CO330" s="16" t="s">
        <v>1</v>
      </c>
      <c r="CP330" s="16" t="s">
        <v>1</v>
      </c>
      <c r="CQ330" s="16" t="s">
        <v>1</v>
      </c>
      <c r="CR330" s="16" t="s">
        <v>1</v>
      </c>
      <c r="CS330" s="16" t="s">
        <v>1</v>
      </c>
      <c r="CT330" s="16" t="s">
        <v>1</v>
      </c>
      <c r="CU330" s="16" t="s">
        <v>1</v>
      </c>
      <c r="CV330" s="16" t="s">
        <v>1</v>
      </c>
      <c r="CW330" s="16" t="s">
        <v>1</v>
      </c>
      <c r="CX330" s="16" t="s">
        <v>1</v>
      </c>
      <c r="CY330" s="16" t="s">
        <v>1</v>
      </c>
      <c r="CZ330" s="16" t="s">
        <v>1</v>
      </c>
      <c r="DA330" s="16" t="s">
        <v>1</v>
      </c>
      <c r="DB330" s="16" t="s">
        <v>1</v>
      </c>
      <c r="DC330" s="16" t="s">
        <v>1</v>
      </c>
      <c r="DD330" s="16" t="s">
        <v>1</v>
      </c>
      <c r="DE330" s="16" t="s">
        <v>1</v>
      </c>
      <c r="DF330" s="16" t="s">
        <v>1</v>
      </c>
      <c r="DG330" s="16" t="s">
        <v>1</v>
      </c>
      <c r="DH330" s="16" t="s">
        <v>1</v>
      </c>
      <c r="DI330" s="16" t="s">
        <v>1</v>
      </c>
      <c r="DJ330" s="16" t="s">
        <v>1</v>
      </c>
      <c r="DK330" s="16" t="s">
        <v>1</v>
      </c>
      <c r="DL330" s="16" t="s">
        <v>1</v>
      </c>
      <c r="DM330" s="16" t="s">
        <v>1</v>
      </c>
      <c r="DN330" s="16" t="s">
        <v>1</v>
      </c>
      <c r="DO330" s="16" t="s">
        <v>1</v>
      </c>
      <c r="DP330" s="16" t="s">
        <v>1</v>
      </c>
      <c r="DQ330" s="16" t="s">
        <v>1</v>
      </c>
      <c r="DR330" s="16" t="s">
        <v>1</v>
      </c>
      <c r="DS330" s="16" t="s">
        <v>1</v>
      </c>
      <c r="DT330" s="16" t="s">
        <v>1</v>
      </c>
      <c r="DU330" s="16" t="s">
        <v>1</v>
      </c>
      <c r="DV330" s="15" t="s">
        <v>1</v>
      </c>
      <c r="DW330" s="15" t="s">
        <v>1</v>
      </c>
      <c r="DX330" s="15" t="s">
        <v>1</v>
      </c>
    </row>
    <row r="331" spans="1:128" s="12" customFormat="1" ht="30" customHeight="1" x14ac:dyDescent="0.25">
      <c r="B331" s="15" t="s">
        <v>1</v>
      </c>
      <c r="C331" s="15" t="s">
        <v>1</v>
      </c>
      <c r="D331" s="15" t="s">
        <v>1</v>
      </c>
      <c r="E331" s="15" t="s">
        <v>1</v>
      </c>
      <c r="F331" s="15" t="s">
        <v>1</v>
      </c>
      <c r="G331" s="15" t="s">
        <v>1</v>
      </c>
      <c r="H331" s="15" t="s">
        <v>1</v>
      </c>
      <c r="I331" s="15" t="s">
        <v>1</v>
      </c>
      <c r="J331" s="15" t="s">
        <v>1</v>
      </c>
      <c r="K331" s="15" t="s">
        <v>1</v>
      </c>
      <c r="L331" s="15" t="s">
        <v>1</v>
      </c>
      <c r="M331" s="16" t="s">
        <v>1</v>
      </c>
      <c r="N331" s="16" t="s">
        <v>1</v>
      </c>
      <c r="O331" s="16" t="s">
        <v>1</v>
      </c>
      <c r="P331" s="16" t="s">
        <v>1</v>
      </c>
      <c r="Q331" s="16" t="s">
        <v>1</v>
      </c>
      <c r="R331" s="16" t="s">
        <v>1</v>
      </c>
      <c r="S331" s="16" t="s">
        <v>1</v>
      </c>
      <c r="T331" s="16" t="s">
        <v>1</v>
      </c>
      <c r="U331" s="16" t="s">
        <v>1</v>
      </c>
      <c r="V331" s="16" t="s">
        <v>1</v>
      </c>
      <c r="W331" s="16" t="s">
        <v>1</v>
      </c>
      <c r="X331" s="16" t="s">
        <v>1</v>
      </c>
      <c r="Y331" s="16" t="s">
        <v>1</v>
      </c>
      <c r="Z331" s="16" t="s">
        <v>1</v>
      </c>
      <c r="AA331" s="16" t="s">
        <v>1</v>
      </c>
      <c r="AB331" s="16" t="s">
        <v>1</v>
      </c>
      <c r="AC331" s="16" t="s">
        <v>1</v>
      </c>
      <c r="AD331" s="16" t="s">
        <v>1</v>
      </c>
      <c r="AE331" s="16" t="s">
        <v>1</v>
      </c>
      <c r="AF331" s="16" t="s">
        <v>1</v>
      </c>
      <c r="AG331" s="16" t="s">
        <v>1</v>
      </c>
      <c r="AH331" s="16" t="s">
        <v>1</v>
      </c>
      <c r="AI331" s="16" t="s">
        <v>1</v>
      </c>
      <c r="AJ331" s="16" t="s">
        <v>1</v>
      </c>
      <c r="AK331" s="16" t="s">
        <v>1</v>
      </c>
      <c r="AL331" s="16" t="s">
        <v>1</v>
      </c>
      <c r="AM331" s="16" t="s">
        <v>1</v>
      </c>
      <c r="AN331" s="16" t="s">
        <v>1</v>
      </c>
      <c r="AO331" s="16" t="s">
        <v>1</v>
      </c>
      <c r="AP331" s="16" t="s">
        <v>1</v>
      </c>
      <c r="AQ331" s="16" t="s">
        <v>1</v>
      </c>
      <c r="AR331" s="16" t="s">
        <v>1</v>
      </c>
      <c r="AS331" s="16" t="s">
        <v>1</v>
      </c>
      <c r="AT331" s="16" t="s">
        <v>1</v>
      </c>
      <c r="AU331" s="16" t="s">
        <v>1</v>
      </c>
      <c r="AV331" s="16" t="s">
        <v>1</v>
      </c>
      <c r="AW331" s="16" t="s">
        <v>1</v>
      </c>
      <c r="AX331" s="16" t="s">
        <v>1</v>
      </c>
      <c r="AY331" s="16" t="s">
        <v>1</v>
      </c>
      <c r="AZ331" s="16" t="s">
        <v>1</v>
      </c>
      <c r="BA331" s="16" t="s">
        <v>1</v>
      </c>
      <c r="BB331" s="16" t="s">
        <v>1</v>
      </c>
      <c r="BC331" s="16" t="s">
        <v>1</v>
      </c>
      <c r="BD331" s="16" t="s">
        <v>1</v>
      </c>
      <c r="BE331" s="16" t="s">
        <v>1</v>
      </c>
      <c r="BF331" s="16" t="s">
        <v>1</v>
      </c>
      <c r="BG331" s="16" t="s">
        <v>1</v>
      </c>
      <c r="BH331" s="16" t="s">
        <v>1</v>
      </c>
      <c r="BI331" s="16" t="s">
        <v>1</v>
      </c>
      <c r="BJ331" s="16" t="s">
        <v>1</v>
      </c>
      <c r="BK331" s="16" t="s">
        <v>1</v>
      </c>
      <c r="BL331" s="16" t="s">
        <v>1</v>
      </c>
      <c r="BM331" s="16" t="s">
        <v>1</v>
      </c>
      <c r="BN331" s="16" t="s">
        <v>1</v>
      </c>
      <c r="BO331" s="16" t="s">
        <v>1</v>
      </c>
      <c r="BP331" s="16" t="s">
        <v>1</v>
      </c>
      <c r="BQ331" s="16" t="s">
        <v>1</v>
      </c>
      <c r="BR331" s="16" t="s">
        <v>1</v>
      </c>
      <c r="BS331" s="16" t="s">
        <v>1</v>
      </c>
      <c r="BT331" s="16" t="s">
        <v>1</v>
      </c>
      <c r="BU331" s="16" t="s">
        <v>1</v>
      </c>
      <c r="BV331" s="16" t="s">
        <v>1</v>
      </c>
      <c r="BW331" s="16" t="s">
        <v>1</v>
      </c>
      <c r="BX331" s="16" t="s">
        <v>1</v>
      </c>
      <c r="BY331" s="16" t="s">
        <v>1</v>
      </c>
      <c r="BZ331" s="16" t="s">
        <v>1</v>
      </c>
      <c r="CA331" s="16" t="s">
        <v>1</v>
      </c>
      <c r="CB331" s="16" t="s">
        <v>1</v>
      </c>
      <c r="CC331" s="16" t="s">
        <v>1</v>
      </c>
      <c r="CD331" s="16" t="s">
        <v>1</v>
      </c>
      <c r="CE331" s="16" t="s">
        <v>1</v>
      </c>
      <c r="CF331" s="16" t="s">
        <v>1</v>
      </c>
      <c r="CG331" s="16" t="s">
        <v>1</v>
      </c>
      <c r="CH331" s="16" t="s">
        <v>1</v>
      </c>
      <c r="CI331" s="16" t="s">
        <v>1</v>
      </c>
      <c r="CJ331" s="16" t="s">
        <v>1</v>
      </c>
      <c r="CK331" s="16" t="s">
        <v>1</v>
      </c>
      <c r="CL331" s="16" t="s">
        <v>1</v>
      </c>
      <c r="CM331" s="16" t="s">
        <v>1</v>
      </c>
      <c r="CN331" s="16" t="s">
        <v>1</v>
      </c>
      <c r="CO331" s="16" t="s">
        <v>1</v>
      </c>
      <c r="CP331" s="16" t="s">
        <v>1</v>
      </c>
      <c r="CQ331" s="16" t="s">
        <v>1</v>
      </c>
      <c r="CR331" s="16" t="s">
        <v>1</v>
      </c>
      <c r="CS331" s="16" t="s">
        <v>1</v>
      </c>
      <c r="CT331" s="16" t="s">
        <v>1</v>
      </c>
      <c r="CU331" s="16" t="s">
        <v>1</v>
      </c>
      <c r="CV331" s="16" t="s">
        <v>1</v>
      </c>
      <c r="CW331" s="16" t="s">
        <v>1</v>
      </c>
      <c r="CX331" s="16" t="s">
        <v>1</v>
      </c>
      <c r="CY331" s="16" t="s">
        <v>1</v>
      </c>
      <c r="CZ331" s="16" t="s">
        <v>1</v>
      </c>
      <c r="DA331" s="16" t="s">
        <v>1</v>
      </c>
      <c r="DB331" s="16" t="s">
        <v>1</v>
      </c>
      <c r="DC331" s="16" t="s">
        <v>1</v>
      </c>
      <c r="DD331" s="16" t="s">
        <v>1</v>
      </c>
      <c r="DE331" s="16" t="s">
        <v>1</v>
      </c>
      <c r="DF331" s="16" t="s">
        <v>1</v>
      </c>
      <c r="DG331" s="16" t="s">
        <v>1</v>
      </c>
      <c r="DH331" s="16" t="s">
        <v>1</v>
      </c>
      <c r="DI331" s="16" t="s">
        <v>1</v>
      </c>
      <c r="DJ331" s="16" t="s">
        <v>1</v>
      </c>
      <c r="DK331" s="16" t="s">
        <v>1</v>
      </c>
      <c r="DL331" s="16" t="s">
        <v>1</v>
      </c>
      <c r="DM331" s="16" t="s">
        <v>1</v>
      </c>
      <c r="DN331" s="16" t="s">
        <v>1</v>
      </c>
      <c r="DO331" s="16" t="s">
        <v>1</v>
      </c>
      <c r="DP331" s="16" t="s">
        <v>1</v>
      </c>
      <c r="DQ331" s="16" t="s">
        <v>1</v>
      </c>
      <c r="DR331" s="16" t="s">
        <v>1</v>
      </c>
      <c r="DS331" s="16" t="s">
        <v>1</v>
      </c>
      <c r="DT331" s="16" t="s">
        <v>1</v>
      </c>
      <c r="DU331" s="16" t="s">
        <v>1</v>
      </c>
      <c r="DV331" s="15" t="s">
        <v>1</v>
      </c>
      <c r="DW331" s="15" t="s">
        <v>1</v>
      </c>
      <c r="DX331" s="15" t="s">
        <v>1</v>
      </c>
    </row>
    <row r="332" spans="1:128" s="12" customFormat="1" ht="30" customHeight="1" x14ac:dyDescent="0.25">
      <c r="B332" s="15" t="s">
        <v>1</v>
      </c>
      <c r="C332" s="15" t="s">
        <v>1</v>
      </c>
      <c r="D332" s="15" t="s">
        <v>1</v>
      </c>
      <c r="E332" s="15" t="s">
        <v>1</v>
      </c>
      <c r="F332" s="15" t="s">
        <v>1</v>
      </c>
      <c r="G332" s="15" t="s">
        <v>1</v>
      </c>
      <c r="H332" s="15" t="s">
        <v>1</v>
      </c>
      <c r="I332" s="15" t="s">
        <v>1</v>
      </c>
      <c r="J332" s="15" t="s">
        <v>1</v>
      </c>
      <c r="K332" s="15" t="s">
        <v>1</v>
      </c>
      <c r="L332" s="15" t="s">
        <v>1</v>
      </c>
      <c r="M332" s="16" t="s">
        <v>1</v>
      </c>
      <c r="N332" s="16" t="s">
        <v>1</v>
      </c>
      <c r="O332" s="16" t="s">
        <v>1</v>
      </c>
      <c r="P332" s="16" t="s">
        <v>1</v>
      </c>
      <c r="Q332" s="16" t="s">
        <v>1</v>
      </c>
      <c r="R332" s="16" t="s">
        <v>1</v>
      </c>
      <c r="S332" s="16" t="s">
        <v>1</v>
      </c>
      <c r="T332" s="16" t="s">
        <v>1</v>
      </c>
      <c r="U332" s="16" t="s">
        <v>1</v>
      </c>
      <c r="V332" s="16" t="s">
        <v>1</v>
      </c>
      <c r="W332" s="16" t="s">
        <v>1</v>
      </c>
      <c r="X332" s="16" t="s">
        <v>1</v>
      </c>
      <c r="Y332" s="16" t="s">
        <v>1</v>
      </c>
      <c r="Z332" s="16" t="s">
        <v>1</v>
      </c>
      <c r="AA332" s="16" t="s">
        <v>1</v>
      </c>
      <c r="AB332" s="16" t="s">
        <v>1</v>
      </c>
      <c r="AC332" s="16" t="s">
        <v>1</v>
      </c>
      <c r="AD332" s="16" t="s">
        <v>1</v>
      </c>
      <c r="AE332" s="16" t="s">
        <v>1</v>
      </c>
      <c r="AF332" s="16" t="s">
        <v>1</v>
      </c>
      <c r="AG332" s="16" t="s">
        <v>1</v>
      </c>
      <c r="AH332" s="16" t="s">
        <v>1</v>
      </c>
      <c r="AI332" s="16" t="s">
        <v>1</v>
      </c>
      <c r="AJ332" s="16" t="s">
        <v>1</v>
      </c>
      <c r="AK332" s="16" t="s">
        <v>1</v>
      </c>
      <c r="AL332" s="16" t="s">
        <v>1</v>
      </c>
      <c r="AM332" s="16" t="s">
        <v>1</v>
      </c>
      <c r="AN332" s="16" t="s">
        <v>1</v>
      </c>
      <c r="AO332" s="16" t="s">
        <v>1</v>
      </c>
      <c r="AP332" s="16" t="s">
        <v>1</v>
      </c>
      <c r="AQ332" s="16" t="s">
        <v>1</v>
      </c>
      <c r="AR332" s="16" t="s">
        <v>1</v>
      </c>
      <c r="AS332" s="16" t="s">
        <v>1</v>
      </c>
      <c r="AT332" s="16" t="s">
        <v>1</v>
      </c>
      <c r="AU332" s="16" t="s">
        <v>1</v>
      </c>
      <c r="AV332" s="16" t="s">
        <v>1</v>
      </c>
      <c r="AW332" s="16" t="s">
        <v>1</v>
      </c>
      <c r="AX332" s="16" t="s">
        <v>1</v>
      </c>
      <c r="AY332" s="16" t="s">
        <v>1</v>
      </c>
      <c r="AZ332" s="16" t="s">
        <v>1</v>
      </c>
      <c r="BA332" s="16" t="s">
        <v>1</v>
      </c>
      <c r="BB332" s="16" t="s">
        <v>1</v>
      </c>
      <c r="BC332" s="16" t="s">
        <v>1</v>
      </c>
      <c r="BD332" s="16" t="s">
        <v>1</v>
      </c>
      <c r="BE332" s="16" t="s">
        <v>1</v>
      </c>
      <c r="BF332" s="16" t="s">
        <v>1</v>
      </c>
      <c r="BG332" s="16" t="s">
        <v>1</v>
      </c>
      <c r="BH332" s="16" t="s">
        <v>1</v>
      </c>
      <c r="BI332" s="16" t="s">
        <v>1</v>
      </c>
      <c r="BJ332" s="16" t="s">
        <v>1</v>
      </c>
      <c r="BK332" s="16" t="s">
        <v>1</v>
      </c>
      <c r="BL332" s="16" t="s">
        <v>1</v>
      </c>
      <c r="BM332" s="16" t="s">
        <v>1</v>
      </c>
      <c r="BN332" s="16" t="s">
        <v>1</v>
      </c>
      <c r="BO332" s="16" t="s">
        <v>1</v>
      </c>
      <c r="BP332" s="16" t="s">
        <v>1</v>
      </c>
      <c r="BQ332" s="16" t="s">
        <v>1</v>
      </c>
      <c r="BR332" s="16" t="s">
        <v>1</v>
      </c>
      <c r="BS332" s="16" t="s">
        <v>1</v>
      </c>
      <c r="BT332" s="16" t="s">
        <v>1</v>
      </c>
      <c r="BU332" s="16" t="s">
        <v>1</v>
      </c>
      <c r="BV332" s="16" t="s">
        <v>1</v>
      </c>
      <c r="BW332" s="16" t="s">
        <v>1</v>
      </c>
      <c r="BX332" s="16" t="s">
        <v>1</v>
      </c>
      <c r="BY332" s="16" t="s">
        <v>1</v>
      </c>
      <c r="BZ332" s="16" t="s">
        <v>1</v>
      </c>
      <c r="CA332" s="16" t="s">
        <v>1</v>
      </c>
      <c r="CB332" s="16" t="s">
        <v>1</v>
      </c>
      <c r="CC332" s="16" t="s">
        <v>1</v>
      </c>
      <c r="CD332" s="16" t="s">
        <v>1</v>
      </c>
      <c r="CE332" s="16" t="s">
        <v>1</v>
      </c>
      <c r="CF332" s="16" t="s">
        <v>1</v>
      </c>
      <c r="CG332" s="16" t="s">
        <v>1</v>
      </c>
      <c r="CH332" s="16" t="s">
        <v>1</v>
      </c>
      <c r="CI332" s="16" t="s">
        <v>1</v>
      </c>
      <c r="CJ332" s="16" t="s">
        <v>1</v>
      </c>
      <c r="CK332" s="16" t="s">
        <v>1</v>
      </c>
      <c r="CL332" s="16" t="s">
        <v>1</v>
      </c>
      <c r="CM332" s="16" t="s">
        <v>1</v>
      </c>
      <c r="CN332" s="16" t="s">
        <v>1</v>
      </c>
      <c r="CO332" s="16" t="s">
        <v>1</v>
      </c>
      <c r="CP332" s="16" t="s">
        <v>1</v>
      </c>
      <c r="CQ332" s="16" t="s">
        <v>1</v>
      </c>
      <c r="CR332" s="16" t="s">
        <v>1</v>
      </c>
      <c r="CS332" s="16" t="s">
        <v>1</v>
      </c>
      <c r="CT332" s="16" t="s">
        <v>1</v>
      </c>
      <c r="CU332" s="16" t="s">
        <v>1</v>
      </c>
      <c r="CV332" s="16" t="s">
        <v>1</v>
      </c>
      <c r="CW332" s="16" t="s">
        <v>1</v>
      </c>
      <c r="CX332" s="16" t="s">
        <v>1</v>
      </c>
      <c r="CY332" s="16" t="s">
        <v>1</v>
      </c>
      <c r="CZ332" s="16" t="s">
        <v>1</v>
      </c>
      <c r="DA332" s="16" t="s">
        <v>1</v>
      </c>
      <c r="DB332" s="16" t="s">
        <v>1</v>
      </c>
      <c r="DC332" s="16" t="s">
        <v>1</v>
      </c>
      <c r="DD332" s="16" t="s">
        <v>1</v>
      </c>
      <c r="DE332" s="16" t="s">
        <v>1</v>
      </c>
      <c r="DF332" s="16" t="s">
        <v>1</v>
      </c>
      <c r="DG332" s="16" t="s">
        <v>1</v>
      </c>
      <c r="DH332" s="16" t="s">
        <v>1</v>
      </c>
      <c r="DI332" s="16" t="s">
        <v>1</v>
      </c>
      <c r="DJ332" s="16" t="s">
        <v>1</v>
      </c>
      <c r="DK332" s="16" t="s">
        <v>1</v>
      </c>
      <c r="DL332" s="16" t="s">
        <v>1</v>
      </c>
      <c r="DM332" s="16" t="s">
        <v>1</v>
      </c>
      <c r="DN332" s="16" t="s">
        <v>1</v>
      </c>
      <c r="DO332" s="16" t="s">
        <v>1</v>
      </c>
      <c r="DP332" s="16" t="s">
        <v>1</v>
      </c>
      <c r="DQ332" s="16" t="s">
        <v>1</v>
      </c>
      <c r="DR332" s="16" t="s">
        <v>1</v>
      </c>
      <c r="DS332" s="16" t="s">
        <v>1</v>
      </c>
      <c r="DT332" s="16" t="s">
        <v>1</v>
      </c>
      <c r="DU332" s="16" t="s">
        <v>1</v>
      </c>
      <c r="DV332" s="15" t="s">
        <v>1</v>
      </c>
      <c r="DW332" s="15" t="s">
        <v>1</v>
      </c>
      <c r="DX332" s="15" t="s">
        <v>1</v>
      </c>
    </row>
    <row r="333" spans="1:128" s="12" customFormat="1" x14ac:dyDescent="0.25"/>
    <row r="334" spans="1:128" s="12" customFormat="1" x14ac:dyDescent="0.25"/>
    <row r="335" spans="1:128" s="12" customFormat="1" x14ac:dyDescent="0.25"/>
    <row r="336" spans="1:128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</sheetData>
  <mergeCells count="1">
    <mergeCell ref="C3:L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general">
    <tabColor indexed="47"/>
  </sheetPr>
  <dimension ref="A1:N785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39"/>
    </sheetView>
  </sheetViews>
  <sheetFormatPr defaultColWidth="9.109375" defaultRowHeight="13.2" x14ac:dyDescent="0.25"/>
  <cols>
    <col min="1" max="1" width="57.6640625" style="3" customWidth="1"/>
    <col min="2" max="11" width="13.6640625" style="3" customWidth="1"/>
    <col min="12" max="14" width="20.6640625" style="3" customWidth="1"/>
    <col min="15" max="38" width="9.109375" style="3" customWidth="1"/>
    <col min="39" max="41" width="9.109375" style="3"/>
    <col min="42" max="42" width="15.5546875" style="3" customWidth="1"/>
    <col min="43" max="16384" width="9.109375" style="3"/>
  </cols>
  <sheetData>
    <row r="1" spans="1:14" ht="15" customHeight="1" x14ac:dyDescent="0.25">
      <c r="A1" s="2" t="s">
        <v>122</v>
      </c>
      <c r="L1" s="4" t="s">
        <v>1</v>
      </c>
      <c r="M1" s="4" t="s">
        <v>1</v>
      </c>
      <c r="N1" s="4" t="s">
        <v>1</v>
      </c>
    </row>
    <row r="2" spans="1:14" ht="15" customHeight="1" x14ac:dyDescent="0.25">
      <c r="A2" s="2" t="s">
        <v>123</v>
      </c>
      <c r="L2" s="4" t="s">
        <v>1</v>
      </c>
      <c r="M2" s="4" t="s">
        <v>1</v>
      </c>
      <c r="N2" s="4" t="s">
        <v>1</v>
      </c>
    </row>
    <row r="3" spans="1:14" ht="15" customHeight="1" x14ac:dyDescent="0.25">
      <c r="A3" s="6" t="s">
        <v>164</v>
      </c>
      <c r="B3" s="69" t="s">
        <v>3</v>
      </c>
      <c r="C3" s="69"/>
      <c r="D3" s="69"/>
      <c r="E3" s="69"/>
      <c r="F3" s="69"/>
      <c r="G3" s="69"/>
      <c r="H3" s="69"/>
      <c r="I3" s="69"/>
      <c r="J3" s="69"/>
      <c r="K3" s="69"/>
      <c r="L3" s="4" t="s">
        <v>1</v>
      </c>
      <c r="M3" s="4" t="s">
        <v>1</v>
      </c>
      <c r="N3" s="4" t="s">
        <v>1</v>
      </c>
    </row>
    <row r="4" spans="1:14" ht="15" customHeight="1" x14ac:dyDescent="0.25">
      <c r="A4" s="2" t="s">
        <v>124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9" t="s">
        <v>116</v>
      </c>
      <c r="I4" s="9" t="s">
        <v>117</v>
      </c>
      <c r="J4" s="9" t="s">
        <v>118</v>
      </c>
      <c r="K4" s="9" t="s">
        <v>119</v>
      </c>
      <c r="L4" s="4" t="s">
        <v>1</v>
      </c>
      <c r="M4" s="4" t="s">
        <v>1</v>
      </c>
      <c r="N4" s="4" t="s">
        <v>1</v>
      </c>
    </row>
    <row r="5" spans="1:14" ht="15" customHeight="1" thickBot="1" x14ac:dyDescent="0.3">
      <c r="A5" s="10"/>
      <c r="B5" s="11" t="s">
        <v>120</v>
      </c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L5" s="4" t="s">
        <v>1</v>
      </c>
      <c r="M5" s="4" t="s">
        <v>1</v>
      </c>
      <c r="N5" s="4" t="s">
        <v>1</v>
      </c>
    </row>
    <row r="6" spans="1:14" s="12" customFormat="1" ht="13.8" x14ac:dyDescent="0.25">
      <c r="A6" s="13" t="s">
        <v>126</v>
      </c>
      <c r="L6" s="15" t="s">
        <v>1</v>
      </c>
      <c r="M6" s="15" t="s">
        <v>1</v>
      </c>
      <c r="N6" s="15" t="s">
        <v>1</v>
      </c>
    </row>
    <row r="7" spans="1:14" s="12" customFormat="1" x14ac:dyDescent="0.25">
      <c r="A7" s="17" t="s">
        <v>127</v>
      </c>
      <c r="L7" s="15" t="s">
        <v>1</v>
      </c>
      <c r="M7" s="15" t="s">
        <v>1</v>
      </c>
      <c r="N7" s="15" t="s">
        <v>1</v>
      </c>
    </row>
    <row r="8" spans="1:14" s="12" customFormat="1" x14ac:dyDescent="0.25">
      <c r="A8" s="12" t="s">
        <v>128</v>
      </c>
      <c r="B8" s="12">
        <v>507769.18322523404</v>
      </c>
      <c r="C8" s="12">
        <v>387919.51886587031</v>
      </c>
      <c r="D8" s="12">
        <v>360042.0454466606</v>
      </c>
      <c r="E8" s="12">
        <v>341083.81261553871</v>
      </c>
      <c r="F8" s="12">
        <v>322441.10655539052</v>
      </c>
      <c r="G8" s="12">
        <v>303116.75572177011</v>
      </c>
      <c r="H8" s="12">
        <v>285765.45165276155</v>
      </c>
      <c r="I8" s="12">
        <v>267201.74751507898</v>
      </c>
      <c r="J8" s="12">
        <v>246195.26144524151</v>
      </c>
      <c r="K8" s="12">
        <v>218964.60920847999</v>
      </c>
      <c r="L8" s="15" t="s">
        <v>1</v>
      </c>
      <c r="M8" s="15" t="s">
        <v>1</v>
      </c>
      <c r="N8" s="15" t="s">
        <v>1</v>
      </c>
    </row>
    <row r="9" spans="1:14" s="12" customFormat="1" x14ac:dyDescent="0.25">
      <c r="A9" s="12" t="s">
        <v>129</v>
      </c>
      <c r="B9" s="12">
        <v>17056160.970175683</v>
      </c>
      <c r="C9" s="12">
        <v>13030364.929244816</v>
      </c>
      <c r="D9" s="12">
        <v>12093949.940332588</v>
      </c>
      <c r="E9" s="12">
        <v>11457135.652344873</v>
      </c>
      <c r="F9" s="12">
        <v>10830920.029211018</v>
      </c>
      <c r="G9" s="12">
        <v>10181807.697562931</v>
      </c>
      <c r="H9" s="12">
        <v>9598970.760977516</v>
      </c>
      <c r="I9" s="12">
        <v>8975408.8426194582</v>
      </c>
      <c r="J9" s="12">
        <v>8269792.945354634</v>
      </c>
      <c r="K9" s="12">
        <v>7355104.9272220703</v>
      </c>
      <c r="L9" s="15" t="s">
        <v>1</v>
      </c>
      <c r="M9" s="15" t="s">
        <v>1</v>
      </c>
      <c r="N9" s="15" t="s">
        <v>1</v>
      </c>
    </row>
    <row r="10" spans="1:14" s="12" customFormat="1" x14ac:dyDescent="0.25">
      <c r="A10" s="12" t="s">
        <v>130</v>
      </c>
      <c r="B10" s="12">
        <v>4313852.9908425044</v>
      </c>
      <c r="C10" s="12">
        <v>4417088.8955996251</v>
      </c>
      <c r="D10" s="12">
        <v>4551418.8838381432</v>
      </c>
      <c r="E10" s="12">
        <v>4794526.2740394594</v>
      </c>
      <c r="F10" s="12">
        <v>5065089.5437361617</v>
      </c>
      <c r="G10" s="12">
        <v>5203818.5799739314</v>
      </c>
      <c r="H10" s="12">
        <v>5456272.5957422834</v>
      </c>
      <c r="I10" s="12">
        <v>5544155.9074221374</v>
      </c>
      <c r="J10" s="12">
        <v>5745023.7189726792</v>
      </c>
      <c r="K10" s="12">
        <v>5909130.7503043329</v>
      </c>
      <c r="L10" s="15" t="s">
        <v>1</v>
      </c>
      <c r="M10" s="15" t="s">
        <v>1</v>
      </c>
      <c r="N10" s="15" t="s">
        <v>1</v>
      </c>
    </row>
    <row r="11" spans="1:14" s="12" customFormat="1" x14ac:dyDescent="0.25">
      <c r="A11" s="12" t="s">
        <v>131</v>
      </c>
      <c r="B11" s="12">
        <v>1653777.8284644766</v>
      </c>
      <c r="C11" s="12">
        <v>1590502.5283914774</v>
      </c>
      <c r="D11" s="12">
        <v>1639369.7914982697</v>
      </c>
      <c r="E11" s="12">
        <v>1696778.1271911794</v>
      </c>
      <c r="F11" s="12">
        <v>1750401.0566238924</v>
      </c>
      <c r="G11" s="12">
        <v>1814290.6937861275</v>
      </c>
      <c r="H11" s="12">
        <v>1872728.2807687251</v>
      </c>
      <c r="I11" s="12">
        <v>1942500.1225432821</v>
      </c>
      <c r="J11" s="12">
        <v>2006760.7340732184</v>
      </c>
      <c r="K11" s="12">
        <v>2082969.8968369544</v>
      </c>
      <c r="L11" s="15" t="s">
        <v>1</v>
      </c>
      <c r="M11" s="15" t="s">
        <v>1</v>
      </c>
      <c r="N11" s="15" t="s">
        <v>1</v>
      </c>
    </row>
    <row r="12" spans="1:14" s="12" customFormat="1" x14ac:dyDescent="0.25">
      <c r="A12" s="12" t="s">
        <v>132</v>
      </c>
      <c r="B12" s="12">
        <v>586781.6491145395</v>
      </c>
      <c r="C12" s="12">
        <v>573586.71201018069</v>
      </c>
      <c r="D12" s="12">
        <v>604694.76807514252</v>
      </c>
      <c r="E12" s="12">
        <v>624801.46435222751</v>
      </c>
      <c r="F12" s="12">
        <v>651464.21044717403</v>
      </c>
      <c r="G12" s="12">
        <v>682137.64173691918</v>
      </c>
      <c r="H12" s="12">
        <v>720034.1186303146</v>
      </c>
      <c r="I12" s="12">
        <v>745844.82995832548</v>
      </c>
      <c r="J12" s="12">
        <v>778986.00657595671</v>
      </c>
      <c r="K12" s="12">
        <v>816940.5010793024</v>
      </c>
      <c r="L12" s="15" t="s">
        <v>1</v>
      </c>
      <c r="M12" s="15" t="s">
        <v>1</v>
      </c>
      <c r="N12" s="15" t="s">
        <v>1</v>
      </c>
    </row>
    <row r="13" spans="1:14" s="12" customFormat="1" hidden="1" x14ac:dyDescent="0.25">
      <c r="A13" s="14" t="s">
        <v>133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5" t="s">
        <v>1</v>
      </c>
      <c r="M13" s="15" t="s">
        <v>1</v>
      </c>
      <c r="N13" s="15" t="s">
        <v>1</v>
      </c>
    </row>
    <row r="14" spans="1:14" s="12" customFormat="1" x14ac:dyDescent="0.25">
      <c r="A14" s="17" t="s">
        <v>134</v>
      </c>
      <c r="B14" s="32">
        <v>24118342.621822435</v>
      </c>
      <c r="C14" s="32">
        <v>19999462.58411197</v>
      </c>
      <c r="D14" s="32">
        <v>19249475.429190803</v>
      </c>
      <c r="E14" s="32">
        <v>18914325.330543276</v>
      </c>
      <c r="F14" s="32">
        <v>18620315.946573637</v>
      </c>
      <c r="G14" s="32">
        <v>18185171.368781682</v>
      </c>
      <c r="H14" s="32">
        <v>17933771.207771603</v>
      </c>
      <c r="I14" s="32">
        <v>17475111.450058285</v>
      </c>
      <c r="J14" s="32">
        <v>17046758.66642173</v>
      </c>
      <c r="K14" s="32">
        <v>16383110.68465114</v>
      </c>
      <c r="L14" s="15" t="s">
        <v>1</v>
      </c>
      <c r="M14" s="15" t="s">
        <v>1</v>
      </c>
      <c r="N14" s="15" t="s">
        <v>1</v>
      </c>
    </row>
    <row r="15" spans="1:14" s="12" customFormat="1" x14ac:dyDescent="0.25">
      <c r="L15" s="15" t="s">
        <v>1</v>
      </c>
      <c r="M15" s="15" t="s">
        <v>1</v>
      </c>
      <c r="N15" s="15" t="s">
        <v>1</v>
      </c>
    </row>
    <row r="16" spans="1:14" s="12" customFormat="1" x14ac:dyDescent="0.25">
      <c r="A16" s="17" t="s">
        <v>135</v>
      </c>
      <c r="L16" s="15" t="s">
        <v>1</v>
      </c>
      <c r="M16" s="15" t="s">
        <v>1</v>
      </c>
      <c r="N16" s="15" t="s">
        <v>1</v>
      </c>
    </row>
    <row r="17" spans="1:14" s="12" customFormat="1" x14ac:dyDescent="0.25">
      <c r="A17" s="12" t="s">
        <v>129</v>
      </c>
      <c r="B17" s="12">
        <v>7824529.0078607993</v>
      </c>
      <c r="C17" s="12">
        <v>5977691.4951828057</v>
      </c>
      <c r="D17" s="12">
        <v>5548110.286553774</v>
      </c>
      <c r="E17" s="12">
        <v>5255971.1658165269</v>
      </c>
      <c r="F17" s="12">
        <v>4968694.192003116</v>
      </c>
      <c r="G17" s="12">
        <v>4670913.3328038082</v>
      </c>
      <c r="H17" s="12">
        <v>4403536.3700078046</v>
      </c>
      <c r="I17" s="12">
        <v>4117476.7856194135</v>
      </c>
      <c r="J17" s="12">
        <v>3793774.865462203</v>
      </c>
      <c r="K17" s="12">
        <v>3374160.9239934487</v>
      </c>
      <c r="L17" s="15" t="s">
        <v>1</v>
      </c>
      <c r="M17" s="15" t="s">
        <v>1</v>
      </c>
      <c r="N17" s="15" t="s">
        <v>1</v>
      </c>
    </row>
    <row r="18" spans="1:14" s="12" customFormat="1" x14ac:dyDescent="0.25">
      <c r="A18" s="12" t="s">
        <v>136</v>
      </c>
      <c r="B18" s="12">
        <v>356549779</v>
      </c>
      <c r="C18" s="12">
        <v>358056020.44999999</v>
      </c>
      <c r="D18" s="12">
        <v>356047512.69999999</v>
      </c>
      <c r="E18" s="12">
        <v>356019921.19999999</v>
      </c>
      <c r="F18" s="12">
        <v>358545714.05000001</v>
      </c>
      <c r="G18" s="12">
        <v>361408979.19999999</v>
      </c>
      <c r="H18" s="12">
        <v>364703725.80000001</v>
      </c>
      <c r="I18" s="12">
        <v>368287639.10000002</v>
      </c>
      <c r="J18" s="12">
        <v>372167789</v>
      </c>
      <c r="K18" s="12">
        <v>376631735.75</v>
      </c>
      <c r="L18" s="15" t="s">
        <v>1</v>
      </c>
      <c r="M18" s="15" t="s">
        <v>1</v>
      </c>
      <c r="N18" s="15" t="s">
        <v>1</v>
      </c>
    </row>
    <row r="19" spans="1:14" s="12" customFormat="1" x14ac:dyDescent="0.25">
      <c r="A19" s="17" t="s">
        <v>137</v>
      </c>
      <c r="B19" s="32">
        <v>364374308.00786078</v>
      </c>
      <c r="C19" s="32">
        <v>364033711.9451828</v>
      </c>
      <c r="D19" s="32">
        <v>361595622.98655379</v>
      </c>
      <c r="E19" s="32">
        <v>361275892.36581653</v>
      </c>
      <c r="F19" s="32">
        <v>363514408.24200314</v>
      </c>
      <c r="G19" s="32">
        <v>366079892.53280377</v>
      </c>
      <c r="H19" s="32">
        <v>369107262.17000782</v>
      </c>
      <c r="I19" s="32">
        <v>372405115.88561946</v>
      </c>
      <c r="J19" s="32">
        <v>375961563.86546218</v>
      </c>
      <c r="K19" s="32">
        <v>380005896.67399347</v>
      </c>
      <c r="L19" s="15" t="s">
        <v>1</v>
      </c>
      <c r="M19" s="15" t="s">
        <v>1</v>
      </c>
      <c r="N19" s="15" t="s">
        <v>1</v>
      </c>
    </row>
    <row r="20" spans="1:14" s="12" customFormat="1" ht="13.8" thickBot="1" x14ac:dyDescent="0.3">
      <c r="A20" s="17" t="s">
        <v>138</v>
      </c>
      <c r="B20" s="51">
        <v>388492650.6296832</v>
      </c>
      <c r="C20" s="51">
        <v>384033174.52929479</v>
      </c>
      <c r="D20" s="51">
        <v>380845098.4157446</v>
      </c>
      <c r="E20" s="51">
        <v>380190217.69635981</v>
      </c>
      <c r="F20" s="51">
        <v>382134724.18857676</v>
      </c>
      <c r="G20" s="51">
        <v>384265063.90158546</v>
      </c>
      <c r="H20" s="51">
        <v>387041033.37777942</v>
      </c>
      <c r="I20" s="51">
        <v>389880227.33567774</v>
      </c>
      <c r="J20" s="51">
        <v>393008322.5318839</v>
      </c>
      <c r="K20" s="51">
        <v>396389007.3586446</v>
      </c>
      <c r="L20" s="15" t="s">
        <v>1</v>
      </c>
      <c r="M20" s="15" t="s">
        <v>1</v>
      </c>
      <c r="N20" s="15" t="s">
        <v>1</v>
      </c>
    </row>
    <row r="21" spans="1:14" s="12" customFormat="1" x14ac:dyDescent="0.25">
      <c r="L21" s="15" t="s">
        <v>1</v>
      </c>
      <c r="M21" s="15" t="s">
        <v>1</v>
      </c>
      <c r="N21" s="15" t="s">
        <v>1</v>
      </c>
    </row>
    <row r="22" spans="1:14" s="12" customFormat="1" ht="13.8" x14ac:dyDescent="0.25">
      <c r="A22" s="13" t="s">
        <v>139</v>
      </c>
      <c r="L22" s="15" t="s">
        <v>1</v>
      </c>
      <c r="M22" s="15" t="s">
        <v>1</v>
      </c>
      <c r="N22" s="15" t="s">
        <v>1</v>
      </c>
    </row>
    <row r="23" spans="1:14" s="12" customFormat="1" x14ac:dyDescent="0.25">
      <c r="A23" s="17" t="s">
        <v>140</v>
      </c>
      <c r="L23" s="15" t="s">
        <v>1</v>
      </c>
      <c r="M23" s="15" t="s">
        <v>1</v>
      </c>
      <c r="N23" s="15" t="s">
        <v>1</v>
      </c>
    </row>
    <row r="24" spans="1:14" s="12" customFormat="1" x14ac:dyDescent="0.25">
      <c r="A24" s="12" t="s">
        <v>141</v>
      </c>
      <c r="B24" s="12">
        <v>5187081.5296832444</v>
      </c>
      <c r="C24" s="12">
        <v>5087828.9592948034</v>
      </c>
      <c r="D24" s="12">
        <v>5383814.2957446137</v>
      </c>
      <c r="E24" s="12">
        <v>5551481.0363598168</v>
      </c>
      <c r="F24" s="12">
        <v>5803838.3885767451</v>
      </c>
      <c r="G24" s="12">
        <v>6053950.5815854482</v>
      </c>
      <c r="H24" s="12">
        <v>6398749.5077793552</v>
      </c>
      <c r="I24" s="12">
        <v>6586761.3056776505</v>
      </c>
      <c r="J24" s="12">
        <v>6869714.6418838678</v>
      </c>
      <c r="K24" s="12">
        <v>7185780.4886444844</v>
      </c>
      <c r="L24" s="15" t="s">
        <v>1</v>
      </c>
      <c r="M24" s="15" t="s">
        <v>1</v>
      </c>
      <c r="N24" s="15" t="s">
        <v>1</v>
      </c>
    </row>
    <row r="25" spans="1:14" s="12" customFormat="1" x14ac:dyDescent="0.25">
      <c r="A25" s="12" t="s">
        <v>142</v>
      </c>
      <c r="B25" s="12">
        <v>2024449.9899999998</v>
      </c>
      <c r="C25" s="12">
        <v>1816890.94</v>
      </c>
      <c r="D25" s="12">
        <v>1558720.26</v>
      </c>
      <c r="E25" s="12">
        <v>1668071.41</v>
      </c>
      <c r="F25" s="12">
        <v>1732314.03</v>
      </c>
      <c r="G25" s="12">
        <v>1579477.2</v>
      </c>
      <c r="H25" s="12">
        <v>1506230.44</v>
      </c>
      <c r="I25" s="12">
        <v>1605880.01</v>
      </c>
      <c r="J25" s="12">
        <v>1417521.73</v>
      </c>
      <c r="K25" s="12">
        <v>436185.98</v>
      </c>
      <c r="L25" s="15" t="s">
        <v>1</v>
      </c>
      <c r="M25" s="15" t="s">
        <v>1</v>
      </c>
      <c r="N25" s="15" t="s">
        <v>1</v>
      </c>
    </row>
    <row r="26" spans="1:14" s="12" customFormat="1" x14ac:dyDescent="0.25">
      <c r="A26" s="12" t="s">
        <v>143</v>
      </c>
      <c r="B26" s="12">
        <v>5182927.784824919</v>
      </c>
      <c r="C26" s="12">
        <v>5588603.4621214373</v>
      </c>
      <c r="D26" s="12">
        <v>6009933.018020534</v>
      </c>
      <c r="E26" s="12">
        <v>6448364.941763619</v>
      </c>
      <c r="F26" s="12">
        <v>6904595.2528737774</v>
      </c>
      <c r="G26" s="12">
        <v>7379348.3628099114</v>
      </c>
      <c r="H26" s="12">
        <v>7873378.2722761733</v>
      </c>
      <c r="I26" s="12">
        <v>8387469.6507632444</v>
      </c>
      <c r="J26" s="12">
        <v>8922439.2301379982</v>
      </c>
      <c r="K26" s="12">
        <v>9479137.0215809494</v>
      </c>
      <c r="L26" s="15" t="s">
        <v>1</v>
      </c>
      <c r="M26" s="15" t="s">
        <v>1</v>
      </c>
      <c r="N26" s="15" t="s">
        <v>1</v>
      </c>
    </row>
    <row r="27" spans="1:14" s="12" customFormat="1" x14ac:dyDescent="0.25">
      <c r="A27" s="17" t="s">
        <v>144</v>
      </c>
      <c r="B27" s="32">
        <v>12394459.304508163</v>
      </c>
      <c r="C27" s="32">
        <v>12493323.361416239</v>
      </c>
      <c r="D27" s="32">
        <v>12952467.573765147</v>
      </c>
      <c r="E27" s="32">
        <v>13667917.388123436</v>
      </c>
      <c r="F27" s="32">
        <v>14440747.671450522</v>
      </c>
      <c r="G27" s="32">
        <v>15012776.144395359</v>
      </c>
      <c r="H27" s="32">
        <v>15778358.220055528</v>
      </c>
      <c r="I27" s="32">
        <v>16580110.966440894</v>
      </c>
      <c r="J27" s="32">
        <v>17209675.602021866</v>
      </c>
      <c r="K27" s="32">
        <v>17101103.490225434</v>
      </c>
      <c r="L27" s="15" t="s">
        <v>1</v>
      </c>
      <c r="M27" s="15" t="s">
        <v>1</v>
      </c>
      <c r="N27" s="15" t="s">
        <v>1</v>
      </c>
    </row>
    <row r="28" spans="1:14" s="12" customFormat="1" x14ac:dyDescent="0.25">
      <c r="L28" s="15" t="s">
        <v>1</v>
      </c>
      <c r="M28" s="15" t="s">
        <v>1</v>
      </c>
      <c r="N28" s="15" t="s">
        <v>1</v>
      </c>
    </row>
    <row r="29" spans="1:14" s="12" customFormat="1" x14ac:dyDescent="0.25">
      <c r="A29" s="17" t="s">
        <v>145</v>
      </c>
      <c r="L29" s="15" t="s">
        <v>1</v>
      </c>
      <c r="M29" s="15" t="s">
        <v>1</v>
      </c>
      <c r="N29" s="15" t="s">
        <v>1</v>
      </c>
    </row>
    <row r="30" spans="1:14" s="12" customFormat="1" x14ac:dyDescent="0.25">
      <c r="A30" s="12" t="s">
        <v>142</v>
      </c>
      <c r="B30" s="12">
        <v>14571583.220000001</v>
      </c>
      <c r="C30" s="12">
        <v>12754692.280000001</v>
      </c>
      <c r="D30" s="12">
        <v>11195972.020000001</v>
      </c>
      <c r="E30" s="12">
        <v>9527900.6099999994</v>
      </c>
      <c r="F30" s="12">
        <v>7795586.5799999991</v>
      </c>
      <c r="G30" s="12">
        <v>6216109.3799999999</v>
      </c>
      <c r="H30" s="12">
        <v>4709878.9399999995</v>
      </c>
      <c r="I30" s="12">
        <v>3103998.9299999997</v>
      </c>
      <c r="J30" s="12">
        <v>1686477.2000000002</v>
      </c>
      <c r="K30" s="12">
        <v>1250291.2200000002</v>
      </c>
      <c r="L30" s="15" t="s">
        <v>1</v>
      </c>
      <c r="M30" s="15" t="s">
        <v>1</v>
      </c>
      <c r="N30" s="15" t="s">
        <v>1</v>
      </c>
    </row>
    <row r="31" spans="1:14" s="12" customFormat="1" x14ac:dyDescent="0.25">
      <c r="A31" s="12" t="s">
        <v>143</v>
      </c>
      <c r="B31" s="12">
        <v>12948223.235175081</v>
      </c>
      <c r="C31" s="12">
        <v>12955911.317878561</v>
      </c>
      <c r="D31" s="12">
        <v>12963896.061979465</v>
      </c>
      <c r="E31" s="12">
        <v>12972204.91823638</v>
      </c>
      <c r="F31" s="12">
        <v>12980851.077126222</v>
      </c>
      <c r="G31" s="12">
        <v>12989848.267190088</v>
      </c>
      <c r="H31" s="12">
        <v>12999210.777723826</v>
      </c>
      <c r="I31" s="12">
        <v>13008953.479236756</v>
      </c>
      <c r="J31" s="12">
        <v>13019091.849862002</v>
      </c>
      <c r="K31" s="12">
        <v>13029641.998419048</v>
      </c>
      <c r="L31" s="15" t="s">
        <v>1</v>
      </c>
      <c r="M31" s="15" t="s">
        <v>1</v>
      </c>
      <c r="N31" s="15" t="s">
        <v>1</v>
      </c>
    </row>
    <row r="32" spans="1:14" s="12" customFormat="1" x14ac:dyDescent="0.25">
      <c r="A32" s="17" t="s">
        <v>146</v>
      </c>
      <c r="B32" s="32">
        <v>27519806.455175079</v>
      </c>
      <c r="C32" s="32">
        <v>25710603.59787856</v>
      </c>
      <c r="D32" s="32">
        <v>24159868.081979468</v>
      </c>
      <c r="E32" s="32">
        <v>22500105.528236382</v>
      </c>
      <c r="F32" s="32">
        <v>20776437.657126222</v>
      </c>
      <c r="G32" s="32">
        <v>19205957.647190087</v>
      </c>
      <c r="H32" s="32">
        <v>17709089.717723824</v>
      </c>
      <c r="I32" s="32">
        <v>16112952.409236755</v>
      </c>
      <c r="J32" s="32">
        <v>14705569.049862001</v>
      </c>
      <c r="K32" s="32">
        <v>14279933.218419049</v>
      </c>
      <c r="L32" s="15" t="s">
        <v>1</v>
      </c>
      <c r="M32" s="15" t="s">
        <v>1</v>
      </c>
      <c r="N32" s="15" t="s">
        <v>1</v>
      </c>
    </row>
    <row r="33" spans="1:14" s="12" customFormat="1" ht="13.8" thickBot="1" x14ac:dyDescent="0.3">
      <c r="A33" s="17" t="s">
        <v>147</v>
      </c>
      <c r="B33" s="51">
        <v>39914265.759683244</v>
      </c>
      <c r="C33" s="51">
        <v>38203926.959294796</v>
      </c>
      <c r="D33" s="51">
        <v>37112335.655744612</v>
      </c>
      <c r="E33" s="51">
        <v>36168022.916359819</v>
      </c>
      <c r="F33" s="51">
        <v>35217185.328576744</v>
      </c>
      <c r="G33" s="51">
        <v>34218733.791585445</v>
      </c>
      <c r="H33" s="51">
        <v>33487447.937779352</v>
      </c>
      <c r="I33" s="51">
        <v>32693063.375677649</v>
      </c>
      <c r="J33" s="51">
        <v>31915244.651883867</v>
      </c>
      <c r="K33" s="51">
        <v>31381036.708644483</v>
      </c>
      <c r="L33" s="15" t="s">
        <v>1</v>
      </c>
      <c r="M33" s="15" t="s">
        <v>1</v>
      </c>
      <c r="N33" s="15" t="s">
        <v>1</v>
      </c>
    </row>
    <row r="34" spans="1:14" s="12" customFormat="1" ht="14.4" thickBot="1" x14ac:dyDescent="0.3">
      <c r="A34" s="13" t="s">
        <v>148</v>
      </c>
      <c r="B34" s="52">
        <v>348578384.86999995</v>
      </c>
      <c r="C34" s="52">
        <v>345829247.56999999</v>
      </c>
      <c r="D34" s="52">
        <v>343732762.75999999</v>
      </c>
      <c r="E34" s="52">
        <v>344022194.77999997</v>
      </c>
      <c r="F34" s="52">
        <v>346917538.86000001</v>
      </c>
      <c r="G34" s="52">
        <v>350046330.11000001</v>
      </c>
      <c r="H34" s="52">
        <v>353553585.44000006</v>
      </c>
      <c r="I34" s="52">
        <v>357187163.9600001</v>
      </c>
      <c r="J34" s="52">
        <v>361093077.88000005</v>
      </c>
      <c r="K34" s="52">
        <v>365007970.6500001</v>
      </c>
      <c r="L34" s="15" t="s">
        <v>1</v>
      </c>
      <c r="M34" s="15" t="s">
        <v>1</v>
      </c>
      <c r="N34" s="15" t="s">
        <v>1</v>
      </c>
    </row>
    <row r="35" spans="1:14" s="12" customFormat="1" ht="13.8" thickTop="1" x14ac:dyDescent="0.25">
      <c r="L35" s="15" t="s">
        <v>1</v>
      </c>
      <c r="M35" s="15" t="s">
        <v>1</v>
      </c>
      <c r="N35" s="15" t="s">
        <v>1</v>
      </c>
    </row>
    <row r="36" spans="1:14" s="12" customFormat="1" ht="13.8" x14ac:dyDescent="0.25">
      <c r="A36" s="13" t="s">
        <v>149</v>
      </c>
      <c r="L36" s="15" t="s">
        <v>1</v>
      </c>
      <c r="M36" s="15" t="s">
        <v>1</v>
      </c>
      <c r="N36" s="15" t="s">
        <v>1</v>
      </c>
    </row>
    <row r="37" spans="1:14" s="12" customFormat="1" x14ac:dyDescent="0.25">
      <c r="A37" s="12" t="s">
        <v>150</v>
      </c>
      <c r="B37" s="12">
        <v>284060384.87</v>
      </c>
      <c r="C37" s="12">
        <v>281311247.56999999</v>
      </c>
      <c r="D37" s="12">
        <v>279214762.75999999</v>
      </c>
      <c r="E37" s="12">
        <v>279504194.78000003</v>
      </c>
      <c r="F37" s="12">
        <v>282399538.86000007</v>
      </c>
      <c r="G37" s="12">
        <v>285528330.11000013</v>
      </c>
      <c r="H37" s="12">
        <v>289035585.44000012</v>
      </c>
      <c r="I37" s="12">
        <v>292669163.9600001</v>
      </c>
      <c r="J37" s="12">
        <v>296575077.88000011</v>
      </c>
      <c r="K37" s="12">
        <v>300489970.65000015</v>
      </c>
      <c r="L37" s="15" t="s">
        <v>1</v>
      </c>
      <c r="M37" s="15" t="s">
        <v>1</v>
      </c>
      <c r="N37" s="15" t="s">
        <v>1</v>
      </c>
    </row>
    <row r="38" spans="1:14" s="12" customFormat="1" x14ac:dyDescent="0.25">
      <c r="A38" s="12" t="s">
        <v>151</v>
      </c>
      <c r="B38" s="12">
        <v>64518000</v>
      </c>
      <c r="C38" s="12">
        <v>64518000</v>
      </c>
      <c r="D38" s="12">
        <v>64518000</v>
      </c>
      <c r="E38" s="12">
        <v>64518000</v>
      </c>
      <c r="F38" s="12">
        <v>64518000</v>
      </c>
      <c r="G38" s="12">
        <v>64518000</v>
      </c>
      <c r="H38" s="12">
        <v>64518000</v>
      </c>
      <c r="I38" s="12">
        <v>64518000</v>
      </c>
      <c r="J38" s="12">
        <v>64518000</v>
      </c>
      <c r="K38" s="12">
        <v>64518000</v>
      </c>
      <c r="L38" s="15" t="s">
        <v>1</v>
      </c>
      <c r="M38" s="15" t="s">
        <v>1</v>
      </c>
      <c r="N38" s="15" t="s">
        <v>1</v>
      </c>
    </row>
    <row r="39" spans="1:14" s="12" customFormat="1" ht="14.4" thickBot="1" x14ac:dyDescent="0.3">
      <c r="A39" s="13" t="s">
        <v>152</v>
      </c>
      <c r="B39" s="40">
        <v>348578384.87</v>
      </c>
      <c r="C39" s="40">
        <v>345829247.56999999</v>
      </c>
      <c r="D39" s="40">
        <v>343732762.75999999</v>
      </c>
      <c r="E39" s="40">
        <v>344022194.78000003</v>
      </c>
      <c r="F39" s="40">
        <v>346917538.86000007</v>
      </c>
      <c r="G39" s="40">
        <v>350046330.11000013</v>
      </c>
      <c r="H39" s="40">
        <v>353553585.44000012</v>
      </c>
      <c r="I39" s="40">
        <v>357187163.9600001</v>
      </c>
      <c r="J39" s="40">
        <v>361093077.88000011</v>
      </c>
      <c r="K39" s="40">
        <v>365007970.65000015</v>
      </c>
      <c r="L39" s="15" t="s">
        <v>1</v>
      </c>
      <c r="M39" s="15" t="s">
        <v>1</v>
      </c>
      <c r="N39" s="15" t="s">
        <v>1</v>
      </c>
    </row>
    <row r="40" spans="1:14" s="12" customFormat="1" ht="13.8" thickTop="1" x14ac:dyDescent="0.25">
      <c r="L40" s="15" t="s">
        <v>1</v>
      </c>
      <c r="M40" s="15" t="s">
        <v>1</v>
      </c>
      <c r="N40" s="15" t="s">
        <v>1</v>
      </c>
    </row>
    <row r="41" spans="1:14" s="12" customFormat="1" ht="14.25" hidden="1" customHeight="1" x14ac:dyDescent="0.25">
      <c r="L41" s="15" t="s">
        <v>1</v>
      </c>
      <c r="M41" s="15" t="s">
        <v>1</v>
      </c>
      <c r="N41" s="15" t="s">
        <v>1</v>
      </c>
    </row>
    <row r="42" spans="1:14" s="12" customFormat="1" ht="13.8" hidden="1" thickBot="1" x14ac:dyDescent="0.3">
      <c r="A42" s="16" t="s">
        <v>153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15" t="s">
        <v>1</v>
      </c>
      <c r="M42" s="15" t="s">
        <v>1</v>
      </c>
      <c r="N42" s="15" t="s">
        <v>1</v>
      </c>
    </row>
    <row r="43" spans="1:14" s="12" customFormat="1" hidden="1" x14ac:dyDescent="0.25">
      <c r="A43" s="53" t="s">
        <v>154</v>
      </c>
      <c r="B43" s="54" t="s">
        <v>121</v>
      </c>
      <c r="C43" s="54" t="s">
        <v>121</v>
      </c>
      <c r="D43" s="54" t="s">
        <v>121</v>
      </c>
      <c r="E43" s="54" t="s">
        <v>121</v>
      </c>
      <c r="F43" s="54" t="s">
        <v>121</v>
      </c>
      <c r="G43" s="54" t="s">
        <v>121</v>
      </c>
      <c r="H43" s="54" t="s">
        <v>121</v>
      </c>
      <c r="I43" s="54" t="s">
        <v>121</v>
      </c>
      <c r="J43" s="54" t="s">
        <v>121</v>
      </c>
      <c r="K43" s="54" t="s">
        <v>121</v>
      </c>
      <c r="L43" s="15" t="s">
        <v>1</v>
      </c>
      <c r="M43" s="15" t="s">
        <v>1</v>
      </c>
      <c r="N43" s="15" t="s">
        <v>1</v>
      </c>
    </row>
    <row r="44" spans="1:14" s="12" customFormat="1" hidden="1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15" t="s">
        <v>1</v>
      </c>
      <c r="M44" s="15" t="s">
        <v>1</v>
      </c>
      <c r="N44" s="15" t="s">
        <v>1</v>
      </c>
    </row>
    <row r="45" spans="1:14" s="12" customFormat="1" hidden="1" x14ac:dyDescent="0.25">
      <c r="B45" s="12">
        <v>2</v>
      </c>
      <c r="C45" s="12">
        <v>3</v>
      </c>
      <c r="D45" s="12">
        <v>4</v>
      </c>
      <c r="E45" s="12">
        <v>5</v>
      </c>
      <c r="F45" s="12">
        <v>6</v>
      </c>
      <c r="G45" s="12">
        <v>7</v>
      </c>
      <c r="H45" s="12">
        <v>8</v>
      </c>
      <c r="I45" s="12">
        <v>9</v>
      </c>
      <c r="J45" s="12">
        <v>10</v>
      </c>
      <c r="K45" s="12">
        <v>11</v>
      </c>
      <c r="L45" s="15" t="s">
        <v>1</v>
      </c>
      <c r="M45" s="15" t="s">
        <v>1</v>
      </c>
      <c r="N45" s="15" t="s">
        <v>1</v>
      </c>
    </row>
    <row r="46" spans="1:14" s="12" customFormat="1" hidden="1" x14ac:dyDescent="0.25">
      <c r="L46" s="15" t="s">
        <v>1</v>
      </c>
      <c r="M46" s="15" t="s">
        <v>1</v>
      </c>
      <c r="N46" s="15" t="s">
        <v>1</v>
      </c>
    </row>
    <row r="47" spans="1:14" s="12" customFormat="1" hidden="1" x14ac:dyDescent="0.25">
      <c r="A47" s="16" t="s">
        <v>155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5" t="s">
        <v>1</v>
      </c>
      <c r="M47" s="15" t="s">
        <v>1</v>
      </c>
      <c r="N47" s="15" t="s">
        <v>1</v>
      </c>
    </row>
    <row r="48" spans="1:14" s="12" customFormat="1" hidden="1" x14ac:dyDescent="0.25">
      <c r="A48" s="16" t="s">
        <v>156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5" t="s">
        <v>1</v>
      </c>
      <c r="M48" s="15" t="s">
        <v>1</v>
      </c>
      <c r="N48" s="15" t="s">
        <v>1</v>
      </c>
    </row>
    <row r="49" spans="1:14" s="12" customFormat="1" hidden="1" x14ac:dyDescent="0.25">
      <c r="L49" s="15" t="s">
        <v>1</v>
      </c>
      <c r="M49" s="15" t="s">
        <v>1</v>
      </c>
      <c r="N49" s="15" t="s">
        <v>1</v>
      </c>
    </row>
    <row r="50" spans="1:14" s="12" customFormat="1" hidden="1" x14ac:dyDescent="0.25">
      <c r="L50" s="15" t="s">
        <v>1</v>
      </c>
      <c r="M50" s="15" t="s">
        <v>1</v>
      </c>
      <c r="N50" s="15" t="s">
        <v>1</v>
      </c>
    </row>
    <row r="51" spans="1:14" s="12" customFormat="1" ht="13.8" hidden="1" thickBo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15" t="s">
        <v>1</v>
      </c>
      <c r="M51" s="15" t="s">
        <v>1</v>
      </c>
      <c r="N51" s="15" t="s">
        <v>1</v>
      </c>
    </row>
    <row r="52" spans="1:14" s="12" customFormat="1" hidden="1" x14ac:dyDescent="0.25">
      <c r="L52" s="15" t="s">
        <v>1</v>
      </c>
      <c r="M52" s="15" t="s">
        <v>1</v>
      </c>
      <c r="N52" s="15" t="s">
        <v>1</v>
      </c>
    </row>
    <row r="53" spans="1:14" s="12" customFormat="1" hidden="1" x14ac:dyDescent="0.25">
      <c r="A53" s="17"/>
      <c r="L53" s="15" t="s">
        <v>1</v>
      </c>
      <c r="M53" s="15" t="s">
        <v>1</v>
      </c>
      <c r="N53" s="15" t="s">
        <v>1</v>
      </c>
    </row>
    <row r="54" spans="1:14" hidden="1" x14ac:dyDescent="0.25">
      <c r="A54" s="3" t="s">
        <v>157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15" t="s">
        <v>1</v>
      </c>
      <c r="M54" s="15" t="s">
        <v>1</v>
      </c>
      <c r="N54" s="15" t="s">
        <v>1</v>
      </c>
    </row>
    <row r="55" spans="1:14" hidden="1" x14ac:dyDescent="0.25">
      <c r="A55" s="3" t="s">
        <v>158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15" t="s">
        <v>1</v>
      </c>
      <c r="M55" s="15" t="s">
        <v>1</v>
      </c>
      <c r="N55" s="15" t="s">
        <v>1</v>
      </c>
    </row>
    <row r="56" spans="1:14" hidden="1" x14ac:dyDescent="0.25">
      <c r="L56" s="15" t="s">
        <v>1</v>
      </c>
      <c r="M56" s="15" t="s">
        <v>1</v>
      </c>
      <c r="N56" s="15" t="s">
        <v>1</v>
      </c>
    </row>
    <row r="57" spans="1:14" hidden="1" x14ac:dyDescent="0.25">
      <c r="A57" s="3" t="s">
        <v>159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15" t="s">
        <v>1</v>
      </c>
      <c r="M57" s="15" t="s">
        <v>1</v>
      </c>
      <c r="N57" s="15" t="s">
        <v>1</v>
      </c>
    </row>
    <row r="58" spans="1:14" hidden="1" x14ac:dyDescent="0.25">
      <c r="A58" s="3" t="s">
        <v>160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15" t="s">
        <v>1</v>
      </c>
      <c r="M58" s="15" t="s">
        <v>1</v>
      </c>
      <c r="N58" s="15" t="s">
        <v>1</v>
      </c>
    </row>
    <row r="59" spans="1:14" hidden="1" x14ac:dyDescent="0.25">
      <c r="L59" s="15" t="s">
        <v>1</v>
      </c>
      <c r="M59" s="15" t="s">
        <v>1</v>
      </c>
      <c r="N59" s="15" t="s">
        <v>1</v>
      </c>
    </row>
    <row r="60" spans="1:14" hidden="1" x14ac:dyDescent="0.25">
      <c r="A60" s="16" t="s">
        <v>161</v>
      </c>
      <c r="B60" s="3">
        <v>507769.18322523404</v>
      </c>
      <c r="C60" s="3">
        <v>387919.51886587031</v>
      </c>
      <c r="D60" s="3">
        <v>360042.0454466606</v>
      </c>
      <c r="E60" s="3">
        <v>341083.81261553871</v>
      </c>
      <c r="F60" s="3">
        <v>322441.10655539052</v>
      </c>
      <c r="G60" s="3">
        <v>303116.75572177011</v>
      </c>
      <c r="H60" s="3">
        <v>285765.45165276155</v>
      </c>
      <c r="I60" s="3">
        <v>267201.74751507898</v>
      </c>
      <c r="J60" s="3">
        <v>246195.26144524151</v>
      </c>
      <c r="K60" s="3">
        <v>218964.60920847999</v>
      </c>
      <c r="L60" s="15" t="s">
        <v>1</v>
      </c>
      <c r="M60" s="15" t="s">
        <v>1</v>
      </c>
      <c r="N60" s="15" t="s">
        <v>1</v>
      </c>
    </row>
    <row r="61" spans="1:14" hidden="1" x14ac:dyDescent="0.25">
      <c r="A61" s="16" t="s">
        <v>162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15" t="s">
        <v>1</v>
      </c>
      <c r="M61" s="15" t="s">
        <v>1</v>
      </c>
      <c r="N61" s="15" t="s">
        <v>1</v>
      </c>
    </row>
    <row r="62" spans="1:14" hidden="1" x14ac:dyDescent="0.25">
      <c r="L62" s="15" t="s">
        <v>1</v>
      </c>
      <c r="M62" s="15" t="s">
        <v>1</v>
      </c>
      <c r="N62" s="15" t="s">
        <v>1</v>
      </c>
    </row>
    <row r="63" spans="1:14" hidden="1" x14ac:dyDescent="0.25">
      <c r="L63" s="15" t="s">
        <v>1</v>
      </c>
      <c r="M63" s="15" t="s">
        <v>1</v>
      </c>
      <c r="N63" s="15" t="s">
        <v>1</v>
      </c>
    </row>
    <row r="64" spans="1:14" hidden="1" x14ac:dyDescent="0.25">
      <c r="L64" s="15" t="s">
        <v>1</v>
      </c>
      <c r="M64" s="15" t="s">
        <v>1</v>
      </c>
      <c r="N64" s="15" t="s">
        <v>1</v>
      </c>
    </row>
    <row r="65" spans="1:14" hidden="1" x14ac:dyDescent="0.25">
      <c r="L65" s="15" t="s">
        <v>1</v>
      </c>
      <c r="M65" s="15" t="s">
        <v>1</v>
      </c>
      <c r="N65" s="15" t="s">
        <v>1</v>
      </c>
    </row>
    <row r="66" spans="1:14" hidden="1" x14ac:dyDescent="0.25">
      <c r="A66" s="1" t="s">
        <v>2</v>
      </c>
      <c r="B66" s="1" t="s">
        <v>2</v>
      </c>
      <c r="C66" s="1" t="s">
        <v>2</v>
      </c>
      <c r="D66" s="1" t="s">
        <v>2</v>
      </c>
      <c r="E66" s="1" t="s">
        <v>2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5" t="s">
        <v>1</v>
      </c>
      <c r="M66" s="15" t="s">
        <v>1</v>
      </c>
      <c r="N66" s="15" t="s">
        <v>1</v>
      </c>
    </row>
    <row r="67" spans="1:14" ht="30" customHeight="1" x14ac:dyDescent="0.25">
      <c r="A67" s="4" t="s">
        <v>1</v>
      </c>
      <c r="B67" s="4" t="s">
        <v>1</v>
      </c>
      <c r="C67" s="4" t="s">
        <v>1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15" t="s">
        <v>1</v>
      </c>
      <c r="M67" s="15" t="s">
        <v>1</v>
      </c>
      <c r="N67" s="15" t="s">
        <v>1</v>
      </c>
    </row>
    <row r="68" spans="1:14" ht="30" customHeight="1" x14ac:dyDescent="0.25">
      <c r="A68" s="4" t="s">
        <v>1</v>
      </c>
      <c r="B68" s="4" t="s">
        <v>1</v>
      </c>
      <c r="C68" s="4" t="s">
        <v>1</v>
      </c>
      <c r="D68" s="4" t="s">
        <v>1</v>
      </c>
      <c r="E68" s="4" t="s">
        <v>1</v>
      </c>
      <c r="F68" s="4" t="s">
        <v>1</v>
      </c>
      <c r="G68" s="4" t="s">
        <v>1</v>
      </c>
      <c r="H68" s="4" t="s">
        <v>1</v>
      </c>
      <c r="I68" s="4" t="s">
        <v>1</v>
      </c>
      <c r="J68" s="4" t="s">
        <v>1</v>
      </c>
      <c r="K68" s="4" t="s">
        <v>1</v>
      </c>
      <c r="L68" s="15" t="s">
        <v>1</v>
      </c>
      <c r="M68" s="15" t="s">
        <v>1</v>
      </c>
      <c r="N68" s="15" t="s">
        <v>1</v>
      </c>
    </row>
    <row r="69" spans="1:14" ht="30" customHeight="1" x14ac:dyDescent="0.25">
      <c r="A69" s="4" t="s">
        <v>1</v>
      </c>
      <c r="B69" s="4" t="s">
        <v>1</v>
      </c>
      <c r="C69" s="4" t="s">
        <v>1</v>
      </c>
      <c r="D69" s="4" t="s">
        <v>1</v>
      </c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  <c r="J69" s="4" t="s">
        <v>1</v>
      </c>
      <c r="K69" s="4" t="s">
        <v>1</v>
      </c>
      <c r="L69" s="15" t="s">
        <v>1</v>
      </c>
      <c r="M69" s="15" t="s">
        <v>1</v>
      </c>
      <c r="N69" s="15" t="s">
        <v>1</v>
      </c>
    </row>
    <row r="70" spans="1:14" ht="30" customHeight="1" x14ac:dyDescent="0.25">
      <c r="A70" s="4" t="s">
        <v>1</v>
      </c>
      <c r="B70" s="4" t="s">
        <v>1</v>
      </c>
      <c r="C70" s="4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15" t="s">
        <v>1</v>
      </c>
      <c r="M70" s="15" t="s">
        <v>1</v>
      </c>
      <c r="N70" s="15" t="s">
        <v>1</v>
      </c>
    </row>
    <row r="71" spans="1:14" ht="30" customHeight="1" x14ac:dyDescent="0.25">
      <c r="A71" s="4" t="s">
        <v>1</v>
      </c>
      <c r="B71" s="4" t="s">
        <v>1</v>
      </c>
      <c r="C71" s="4" t="s">
        <v>1</v>
      </c>
      <c r="D71" s="4" t="s">
        <v>1</v>
      </c>
      <c r="E71" s="4" t="s">
        <v>1</v>
      </c>
      <c r="F71" s="4" t="s">
        <v>1</v>
      </c>
      <c r="G71" s="4" t="s">
        <v>1</v>
      </c>
      <c r="H71" s="4" t="s">
        <v>1</v>
      </c>
      <c r="I71" s="4" t="s">
        <v>1</v>
      </c>
      <c r="J71" s="4" t="s">
        <v>1</v>
      </c>
      <c r="K71" s="4" t="s">
        <v>1</v>
      </c>
      <c r="L71" s="15" t="s">
        <v>1</v>
      </c>
      <c r="M71" s="15" t="s">
        <v>1</v>
      </c>
      <c r="N71" s="15" t="s">
        <v>1</v>
      </c>
    </row>
    <row r="72" spans="1:14" ht="30" customHeight="1" x14ac:dyDescent="0.25">
      <c r="A72" s="4" t="s">
        <v>1</v>
      </c>
      <c r="B72" s="4" t="s">
        <v>1</v>
      </c>
      <c r="C72" s="4" t="s">
        <v>1</v>
      </c>
      <c r="D72" s="4" t="s">
        <v>1</v>
      </c>
      <c r="E72" s="4" t="s">
        <v>1</v>
      </c>
      <c r="F72" s="4" t="s">
        <v>1</v>
      </c>
      <c r="G72" s="4" t="s">
        <v>1</v>
      </c>
      <c r="H72" s="4" t="s">
        <v>1</v>
      </c>
      <c r="I72" s="4" t="s">
        <v>1</v>
      </c>
      <c r="J72" s="4" t="s">
        <v>1</v>
      </c>
      <c r="K72" s="4" t="s">
        <v>1</v>
      </c>
      <c r="L72" s="15" t="s">
        <v>1</v>
      </c>
      <c r="M72" s="15" t="s">
        <v>1</v>
      </c>
      <c r="N72" s="15" t="s">
        <v>1</v>
      </c>
    </row>
    <row r="73" spans="1:14" ht="30" customHeight="1" x14ac:dyDescent="0.25">
      <c r="A73" s="4" t="s">
        <v>1</v>
      </c>
      <c r="B73" s="4" t="s">
        <v>1</v>
      </c>
      <c r="C73" s="4" t="s">
        <v>1</v>
      </c>
      <c r="D73" s="4" t="s">
        <v>1</v>
      </c>
      <c r="E73" s="4" t="s">
        <v>1</v>
      </c>
      <c r="F73" s="4" t="s">
        <v>1</v>
      </c>
      <c r="G73" s="4" t="s">
        <v>1</v>
      </c>
      <c r="H73" s="4" t="s">
        <v>1</v>
      </c>
      <c r="I73" s="4" t="s">
        <v>1</v>
      </c>
      <c r="J73" s="4" t="s">
        <v>1</v>
      </c>
      <c r="K73" s="4" t="s">
        <v>1</v>
      </c>
      <c r="L73" s="15" t="s">
        <v>1</v>
      </c>
      <c r="M73" s="15" t="s">
        <v>1</v>
      </c>
      <c r="N73" s="15" t="s">
        <v>1</v>
      </c>
    </row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</sheetData>
  <mergeCells count="1">
    <mergeCell ref="B3:K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general">
    <tabColor indexed="47"/>
    <pageSetUpPr fitToPage="1"/>
  </sheetPr>
  <dimension ref="A1:AX149"/>
  <sheetViews>
    <sheetView zoomScale="80" zoomScaleNormal="80" zoomScaleSheetLayoutView="100" workbookViewId="0">
      <pane xSplit="1" ySplit="5" topLeftCell="B26" activePane="bottomRight" state="frozen"/>
      <selection activeCell="C51" sqref="C51:M51"/>
      <selection pane="topRight" activeCell="C51" sqref="C51:M51"/>
      <selection pane="bottomLeft" activeCell="C51" sqref="C51:M51"/>
      <selection pane="bottomRight" activeCell="J77" sqref="J77"/>
    </sheetView>
  </sheetViews>
  <sheetFormatPr defaultColWidth="9.109375" defaultRowHeight="13.2" x14ac:dyDescent="0.25"/>
  <cols>
    <col min="1" max="1" width="57.6640625" style="3" customWidth="1"/>
    <col min="2" max="11" width="13.6640625" style="3" customWidth="1"/>
    <col min="12" max="12" width="13.33203125" style="3" hidden="1" customWidth="1"/>
    <col min="13" max="13" width="48.109375" style="3" hidden="1" customWidth="1"/>
    <col min="14" max="14" width="45.5546875" style="3" hidden="1" customWidth="1"/>
    <col min="15" max="18" width="9.109375" style="3" hidden="1" customWidth="1"/>
    <col min="19" max="20" width="11.33203125" style="3" hidden="1" customWidth="1"/>
    <col min="21" max="47" width="9.109375" style="3" hidden="1" customWidth="1"/>
    <col min="48" max="50" width="20.6640625" style="3" customWidth="1"/>
    <col min="51" max="57" width="9.109375" style="3" customWidth="1"/>
    <col min="58" max="60" width="9.109375" style="3"/>
    <col min="61" max="61" width="12" style="3" customWidth="1"/>
    <col min="62" max="16384" width="9.109375" style="3"/>
  </cols>
  <sheetData>
    <row r="1" spans="1:50" ht="15" customHeight="1" x14ac:dyDescent="0.25">
      <c r="A1" s="2" t="s">
        <v>122</v>
      </c>
      <c r="L1" s="1" t="s">
        <v>2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4" t="s">
        <v>1</v>
      </c>
      <c r="AW1" s="4" t="s">
        <v>1</v>
      </c>
      <c r="AX1" s="4" t="s">
        <v>1</v>
      </c>
    </row>
    <row r="2" spans="1:50" ht="15" customHeight="1" x14ac:dyDescent="0.25">
      <c r="A2" s="2" t="s">
        <v>123</v>
      </c>
      <c r="AU2" s="1" t="s">
        <v>2</v>
      </c>
      <c r="AV2" s="4" t="s">
        <v>1</v>
      </c>
      <c r="AW2" s="4" t="s">
        <v>1</v>
      </c>
      <c r="AX2" s="4" t="s">
        <v>1</v>
      </c>
    </row>
    <row r="3" spans="1:50" ht="15" customHeight="1" x14ac:dyDescent="0.25">
      <c r="A3" s="6" t="s">
        <v>199</v>
      </c>
      <c r="B3" s="69" t="s">
        <v>3</v>
      </c>
      <c r="C3" s="69"/>
      <c r="D3" s="69"/>
      <c r="E3" s="69"/>
      <c r="F3" s="69"/>
      <c r="G3" s="69"/>
      <c r="H3" s="69"/>
      <c r="I3" s="69"/>
      <c r="J3" s="69"/>
      <c r="K3" s="69"/>
      <c r="AU3" s="1" t="s">
        <v>2</v>
      </c>
      <c r="AV3" s="4" t="s">
        <v>1</v>
      </c>
      <c r="AW3" s="4" t="s">
        <v>1</v>
      </c>
      <c r="AX3" s="4" t="s">
        <v>1</v>
      </c>
    </row>
    <row r="4" spans="1:50" ht="15" customHeight="1" x14ac:dyDescent="0.25">
      <c r="A4" s="2" t="s">
        <v>124</v>
      </c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9" t="s">
        <v>116</v>
      </c>
      <c r="I4" s="9" t="s">
        <v>117</v>
      </c>
      <c r="J4" s="9" t="s">
        <v>118</v>
      </c>
      <c r="K4" s="9" t="s">
        <v>119</v>
      </c>
      <c r="Q4" s="7" t="s">
        <v>163</v>
      </c>
      <c r="R4" s="7" t="s">
        <v>110</v>
      </c>
      <c r="S4" s="7" t="s">
        <v>111</v>
      </c>
      <c r="T4" s="7" t="s">
        <v>112</v>
      </c>
      <c r="U4" s="7" t="s">
        <v>113</v>
      </c>
      <c r="V4" s="7" t="s">
        <v>114</v>
      </c>
      <c r="W4" s="7" t="s">
        <v>115</v>
      </c>
      <c r="X4" s="7" t="s">
        <v>116</v>
      </c>
      <c r="Y4" s="7" t="s">
        <v>117</v>
      </c>
      <c r="Z4" s="7" t="s">
        <v>118</v>
      </c>
      <c r="AA4" s="7" t="s">
        <v>119</v>
      </c>
      <c r="AQ4" s="7"/>
      <c r="AR4" s="7"/>
      <c r="AS4" s="7"/>
      <c r="AU4" s="1" t="s">
        <v>2</v>
      </c>
      <c r="AV4" s="4" t="s">
        <v>1</v>
      </c>
      <c r="AW4" s="4" t="s">
        <v>1</v>
      </c>
      <c r="AX4" s="4" t="s">
        <v>1</v>
      </c>
    </row>
    <row r="5" spans="1:50" ht="15" customHeight="1" thickBot="1" x14ac:dyDescent="0.3">
      <c r="A5" s="10"/>
      <c r="B5" s="11" t="s">
        <v>120</v>
      </c>
      <c r="C5" s="11" t="s">
        <v>120</v>
      </c>
      <c r="D5" s="11" t="s">
        <v>120</v>
      </c>
      <c r="E5" s="11" t="s">
        <v>120</v>
      </c>
      <c r="F5" s="11" t="s">
        <v>120</v>
      </c>
      <c r="G5" s="11" t="s">
        <v>120</v>
      </c>
      <c r="H5" s="11" t="s">
        <v>120</v>
      </c>
      <c r="I5" s="11" t="s">
        <v>120</v>
      </c>
      <c r="J5" s="11" t="s">
        <v>120</v>
      </c>
      <c r="K5" s="11" t="s">
        <v>120</v>
      </c>
      <c r="AU5" s="1" t="s">
        <v>2</v>
      </c>
      <c r="AV5" s="4" t="s">
        <v>1</v>
      </c>
      <c r="AW5" s="4" t="s">
        <v>1</v>
      </c>
      <c r="AX5" s="4" t="s">
        <v>1</v>
      </c>
    </row>
    <row r="6" spans="1:50" ht="13.8" x14ac:dyDescent="0.25">
      <c r="A6" s="13" t="s">
        <v>165</v>
      </c>
      <c r="B6" s="12"/>
      <c r="C6" s="16"/>
      <c r="D6" s="12"/>
      <c r="E6" s="12"/>
      <c r="F6" s="12"/>
      <c r="G6" s="12"/>
      <c r="H6" s="12"/>
      <c r="I6" s="12"/>
      <c r="J6" s="12"/>
      <c r="K6" s="12"/>
      <c r="AU6" s="1" t="s">
        <v>2</v>
      </c>
      <c r="AV6" s="4" t="s">
        <v>1</v>
      </c>
      <c r="AW6" s="4" t="s">
        <v>1</v>
      </c>
      <c r="AX6" s="4" t="s">
        <v>1</v>
      </c>
    </row>
    <row r="7" spans="1:50" ht="13.8" thickBot="1" x14ac:dyDescent="0.3">
      <c r="A7" s="17" t="s">
        <v>166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M7" s="43" t="s">
        <v>167</v>
      </c>
      <c r="AU7" s="1" t="s">
        <v>2</v>
      </c>
      <c r="AV7" s="4" t="s">
        <v>1</v>
      </c>
      <c r="AW7" s="4" t="s">
        <v>1</v>
      </c>
      <c r="AX7" s="4" t="s">
        <v>1</v>
      </c>
    </row>
    <row r="8" spans="1:50" ht="13.8" thickTop="1" x14ac:dyDescent="0.25">
      <c r="A8" s="12" t="s">
        <v>11</v>
      </c>
      <c r="B8" s="12">
        <v>29590298.314959999</v>
      </c>
      <c r="C8" s="12">
        <v>32278867.492820002</v>
      </c>
      <c r="D8" s="12">
        <v>35548718.108340003</v>
      </c>
      <c r="E8" s="12">
        <v>39184832.390840016</v>
      </c>
      <c r="F8" s="12">
        <v>43229882.295980006</v>
      </c>
      <c r="G8" s="12">
        <v>45097469.636860006</v>
      </c>
      <c r="H8" s="12">
        <v>46938104.147919998</v>
      </c>
      <c r="I8" s="12">
        <v>48853869.179760002</v>
      </c>
      <c r="J8" s="12">
        <v>50847831.658019997</v>
      </c>
      <c r="K8" s="12">
        <v>52923183.71548</v>
      </c>
      <c r="L8" s="57"/>
      <c r="M8" s="58" t="s">
        <v>11</v>
      </c>
      <c r="N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U8" s="1" t="s">
        <v>2</v>
      </c>
      <c r="AV8" s="4" t="s">
        <v>1</v>
      </c>
      <c r="AW8" s="4" t="s">
        <v>1</v>
      </c>
      <c r="AX8" s="4" t="s">
        <v>1</v>
      </c>
    </row>
    <row r="9" spans="1:50" x14ac:dyDescent="0.25">
      <c r="A9" s="12" t="s">
        <v>13</v>
      </c>
      <c r="B9" s="12">
        <v>4173110.7856298857</v>
      </c>
      <c r="C9" s="12">
        <v>4077469.7743655797</v>
      </c>
      <c r="D9" s="12">
        <v>4151613.1924329777</v>
      </c>
      <c r="E9" s="12">
        <v>4279348.2216956969</v>
      </c>
      <c r="F9" s="12">
        <v>4422906.0682231579</v>
      </c>
      <c r="G9" s="12">
        <v>4540346.6996449102</v>
      </c>
      <c r="H9" s="12">
        <v>4832435.396578243</v>
      </c>
      <c r="I9" s="12">
        <v>4926444.2847968042</v>
      </c>
      <c r="J9" s="12">
        <v>5064242.2285033558</v>
      </c>
      <c r="K9" s="12">
        <v>5230572.6824233569</v>
      </c>
      <c r="L9" s="57"/>
      <c r="M9" s="61" t="s">
        <v>13</v>
      </c>
      <c r="N9" s="62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U9" s="1" t="s">
        <v>2</v>
      </c>
      <c r="AV9" s="4" t="s">
        <v>1</v>
      </c>
      <c r="AW9" s="4" t="s">
        <v>1</v>
      </c>
      <c r="AX9" s="4" t="s">
        <v>1</v>
      </c>
    </row>
    <row r="10" spans="1:50" x14ac:dyDescent="0.25">
      <c r="A10" s="12" t="s">
        <v>168</v>
      </c>
      <c r="B10" s="12">
        <v>1373317.2853194827</v>
      </c>
      <c r="C10" s="12">
        <v>1261030.7303479165</v>
      </c>
      <c r="D10" s="12">
        <v>1216529.2707572849</v>
      </c>
      <c r="E10" s="12">
        <v>1241773.1586352491</v>
      </c>
      <c r="F10" s="12">
        <v>1154598.0878965571</v>
      </c>
      <c r="G10" s="12">
        <v>1283152.2039249837</v>
      </c>
      <c r="H10" s="12">
        <v>1334964.4554950427</v>
      </c>
      <c r="I10" s="12">
        <v>1360257.6415724829</v>
      </c>
      <c r="J10" s="12">
        <v>1374682.0010617839</v>
      </c>
      <c r="K10" s="12">
        <v>1417658.8331405576</v>
      </c>
      <c r="L10" s="57"/>
      <c r="M10" s="61" t="s">
        <v>14</v>
      </c>
      <c r="N10" s="62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U10" s="1" t="s">
        <v>2</v>
      </c>
      <c r="AV10" s="4" t="s">
        <v>1</v>
      </c>
      <c r="AW10" s="4" t="s">
        <v>1</v>
      </c>
      <c r="AX10" s="4" t="s">
        <v>1</v>
      </c>
    </row>
    <row r="11" spans="1:50" x14ac:dyDescent="0.25">
      <c r="A11" s="12" t="s">
        <v>169</v>
      </c>
      <c r="B11" s="12">
        <v>10438586.375402246</v>
      </c>
      <c r="C11" s="12">
        <v>9220563.2369981613</v>
      </c>
      <c r="D11" s="12">
        <v>9464043.8276263736</v>
      </c>
      <c r="E11" s="12">
        <v>9629208.9762577005</v>
      </c>
      <c r="F11" s="12">
        <v>9905542.1937010847</v>
      </c>
      <c r="G11" s="12">
        <v>10086701.98937613</v>
      </c>
      <c r="H11" s="12">
        <v>10375822.638313124</v>
      </c>
      <c r="I11" s="12">
        <v>10572397.606594659</v>
      </c>
      <c r="J11" s="12">
        <v>10876845.747912355</v>
      </c>
      <c r="K11" s="12">
        <v>11086574.350267436</v>
      </c>
      <c r="L11" s="57"/>
      <c r="M11" s="61" t="s">
        <v>17</v>
      </c>
      <c r="N11" s="62" t="s">
        <v>18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U11" s="1" t="s">
        <v>2</v>
      </c>
      <c r="AV11" s="4" t="s">
        <v>1</v>
      </c>
      <c r="AW11" s="4" t="s">
        <v>1</v>
      </c>
      <c r="AX11" s="4" t="s">
        <v>1</v>
      </c>
    </row>
    <row r="12" spans="1:50" x14ac:dyDescent="0.25">
      <c r="A12" s="12" t="s">
        <v>132</v>
      </c>
      <c r="B12" s="12">
        <v>998911.05968032114</v>
      </c>
      <c r="C12" s="12">
        <v>858791.70456805197</v>
      </c>
      <c r="D12" s="12">
        <v>638045.57478852</v>
      </c>
      <c r="E12" s="12">
        <v>504139.60536201717</v>
      </c>
      <c r="F12" s="12">
        <v>511100.96794471017</v>
      </c>
      <c r="G12" s="12">
        <v>502425.58117496304</v>
      </c>
      <c r="H12" s="12">
        <v>511389.22255783377</v>
      </c>
      <c r="I12" s="12">
        <v>548859.0910463609</v>
      </c>
      <c r="J12" s="12">
        <v>559790.8120148757</v>
      </c>
      <c r="K12" s="12">
        <v>585331.41074349242</v>
      </c>
      <c r="L12" s="57"/>
      <c r="M12" s="61" t="s">
        <v>16</v>
      </c>
      <c r="N12" s="62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U12" s="1" t="s">
        <v>2</v>
      </c>
      <c r="AV12" s="4" t="s">
        <v>1</v>
      </c>
      <c r="AW12" s="4" t="s">
        <v>1</v>
      </c>
      <c r="AX12" s="4" t="s">
        <v>1</v>
      </c>
    </row>
    <row r="13" spans="1:50" x14ac:dyDescent="0.25">
      <c r="A13" s="17" t="s">
        <v>170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7"/>
      <c r="M13" s="61"/>
      <c r="N13" s="62"/>
      <c r="AU13" s="1" t="s">
        <v>2</v>
      </c>
      <c r="AV13" s="4" t="s">
        <v>1</v>
      </c>
      <c r="AW13" s="4" t="s">
        <v>1</v>
      </c>
      <c r="AX13" s="4" t="s">
        <v>1</v>
      </c>
    </row>
    <row r="14" spans="1:50" x14ac:dyDescent="0.25">
      <c r="A14" s="12" t="s">
        <v>27</v>
      </c>
      <c r="B14" s="12">
        <v>-18347481.630255479</v>
      </c>
      <c r="C14" s="12">
        <v>-19462685.513918109</v>
      </c>
      <c r="D14" s="12">
        <v>-20692404.800000001</v>
      </c>
      <c r="E14" s="12">
        <v>-21585431.019999992</v>
      </c>
      <c r="F14" s="12">
        <v>-22496503.430000003</v>
      </c>
      <c r="G14" s="12">
        <v>-23428167.059999984</v>
      </c>
      <c r="H14" s="12">
        <v>-24376178.969999999</v>
      </c>
      <c r="I14" s="12">
        <v>-25500323.610000014</v>
      </c>
      <c r="J14" s="12">
        <v>-26671678.209999986</v>
      </c>
      <c r="K14" s="12">
        <v>-27876239.879999969</v>
      </c>
      <c r="L14" s="57"/>
      <c r="M14" s="61" t="s">
        <v>27</v>
      </c>
      <c r="N14" s="62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U14" s="1" t="s">
        <v>2</v>
      </c>
      <c r="AV14" s="4" t="s">
        <v>1</v>
      </c>
      <c r="AW14" s="4" t="s">
        <v>1</v>
      </c>
      <c r="AX14" s="4" t="s">
        <v>1</v>
      </c>
    </row>
    <row r="15" spans="1:50" x14ac:dyDescent="0.25">
      <c r="A15" s="12" t="s">
        <v>29</v>
      </c>
      <c r="B15" s="12">
        <v>-15843732.886656677</v>
      </c>
      <c r="C15" s="12">
        <v>-15186356.174478995</v>
      </c>
      <c r="D15" s="12">
        <v>-15976546.865166483</v>
      </c>
      <c r="E15" s="12">
        <v>-16787744.305439234</v>
      </c>
      <c r="F15" s="12">
        <v>-17348093.373077679</v>
      </c>
      <c r="G15" s="12">
        <v>-18085418.979187861</v>
      </c>
      <c r="H15" s="12">
        <v>-18671089.860252187</v>
      </c>
      <c r="I15" s="12">
        <v>-19650561.732081734</v>
      </c>
      <c r="J15" s="12">
        <v>-20324272.979034569</v>
      </c>
      <c r="K15" s="12">
        <v>-21187925.567033757</v>
      </c>
      <c r="L15" s="57"/>
      <c r="M15" s="61" t="s">
        <v>29</v>
      </c>
      <c r="N15" s="62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U15" s="1" t="s">
        <v>2</v>
      </c>
      <c r="AV15" s="4" t="s">
        <v>1</v>
      </c>
      <c r="AW15" s="4" t="s">
        <v>1</v>
      </c>
      <c r="AX15" s="4" t="s">
        <v>1</v>
      </c>
    </row>
    <row r="16" spans="1:50" x14ac:dyDescent="0.25">
      <c r="A16" s="12" t="s">
        <v>28</v>
      </c>
      <c r="B16" s="12">
        <v>-1168773.2367594512</v>
      </c>
      <c r="C16" s="12">
        <v>-1059593.4786708225</v>
      </c>
      <c r="D16" s="12">
        <v>-935598.53973912785</v>
      </c>
      <c r="E16" s="12">
        <v>-832460.43890752899</v>
      </c>
      <c r="F16" s="12">
        <v>-734461.0836752496</v>
      </c>
      <c r="G16" s="12">
        <v>-627039.22347416601</v>
      </c>
      <c r="H16" s="12">
        <v>-515731.54406248243</v>
      </c>
      <c r="I16" s="12">
        <v>-414704.3585727021</v>
      </c>
      <c r="J16" s="12">
        <v>-315561.3819697008</v>
      </c>
      <c r="K16" s="12">
        <v>-207858.00685918971</v>
      </c>
      <c r="L16" s="57"/>
      <c r="M16" s="61" t="s">
        <v>28</v>
      </c>
      <c r="N16" s="62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U16" s="1" t="s">
        <v>2</v>
      </c>
      <c r="AV16" s="4" t="s">
        <v>1</v>
      </c>
      <c r="AW16" s="4" t="s">
        <v>1</v>
      </c>
      <c r="AX16" s="4" t="s">
        <v>1</v>
      </c>
    </row>
    <row r="17" spans="1:50" ht="13.8" thickBot="1" x14ac:dyDescent="0.3">
      <c r="A17" s="12" t="s">
        <v>132</v>
      </c>
      <c r="B17" s="12">
        <v>-4670880.0999999996</v>
      </c>
      <c r="C17" s="12">
        <v>-4940023.5500000007</v>
      </c>
      <c r="D17" s="12">
        <v>-5490034.2500000037</v>
      </c>
      <c r="E17" s="12">
        <v>-5540593.4700000007</v>
      </c>
      <c r="F17" s="12">
        <v>-5873386.7699999977</v>
      </c>
      <c r="G17" s="12">
        <v>-6230253.209999999</v>
      </c>
      <c r="H17" s="12">
        <v>-6913200.8899999969</v>
      </c>
      <c r="I17" s="12">
        <v>-7024423.5700000022</v>
      </c>
      <c r="J17" s="12">
        <v>-7466318.2699999986</v>
      </c>
      <c r="K17" s="12">
        <v>-7941505.6699999981</v>
      </c>
      <c r="L17" s="12"/>
      <c r="M17" s="12" t="e">
        <v>#VALUE!</v>
      </c>
      <c r="N17" s="63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U17" s="1" t="s">
        <v>2</v>
      </c>
      <c r="AV17" s="4" t="s">
        <v>1</v>
      </c>
      <c r="AW17" s="4" t="s">
        <v>1</v>
      </c>
      <c r="AX17" s="4" t="s">
        <v>1</v>
      </c>
    </row>
    <row r="18" spans="1:50" ht="13.8" thickTop="1" x14ac:dyDescent="0.25">
      <c r="A18" s="17" t="s">
        <v>171</v>
      </c>
      <c r="B18" s="32">
        <v>6543355.9673203323</v>
      </c>
      <c r="C18" s="32">
        <v>7048064.222031787</v>
      </c>
      <c r="D18" s="32">
        <v>7924365.5190395471</v>
      </c>
      <c r="E18" s="32">
        <v>10093073.118443936</v>
      </c>
      <c r="F18" s="32">
        <v>12771584.956992576</v>
      </c>
      <c r="G18" s="32">
        <v>13139217.638318973</v>
      </c>
      <c r="H18" s="32">
        <v>13516514.596549578</v>
      </c>
      <c r="I18" s="32">
        <v>13671814.533115858</v>
      </c>
      <c r="J18" s="32">
        <v>13945561.606508102</v>
      </c>
      <c r="K18" s="32">
        <v>14029791.868161924</v>
      </c>
      <c r="L18" s="57"/>
      <c r="AU18" s="1" t="s">
        <v>2</v>
      </c>
      <c r="AV18" s="4" t="s">
        <v>1</v>
      </c>
      <c r="AW18" s="4" t="s">
        <v>1</v>
      </c>
      <c r="AX18" s="4" t="s">
        <v>1</v>
      </c>
    </row>
    <row r="19" spans="1:5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57"/>
      <c r="AU19" s="1" t="s">
        <v>2</v>
      </c>
      <c r="AV19" s="4" t="s">
        <v>1</v>
      </c>
      <c r="AW19" s="4" t="s">
        <v>1</v>
      </c>
      <c r="AX19" s="4" t="s">
        <v>1</v>
      </c>
    </row>
    <row r="20" spans="1:50" ht="13.8" x14ac:dyDescent="0.25">
      <c r="A20" s="13" t="s">
        <v>172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57"/>
      <c r="AU20" s="1" t="s">
        <v>2</v>
      </c>
      <c r="AV20" s="4" t="s">
        <v>1</v>
      </c>
      <c r="AW20" s="4" t="s">
        <v>1</v>
      </c>
      <c r="AX20" s="4" t="s">
        <v>1</v>
      </c>
    </row>
    <row r="21" spans="1:50" x14ac:dyDescent="0.25">
      <c r="A21" s="17" t="s">
        <v>166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57"/>
      <c r="AU21" s="1" t="s">
        <v>2</v>
      </c>
      <c r="AV21" s="4" t="s">
        <v>1</v>
      </c>
      <c r="AW21" s="4" t="s">
        <v>1</v>
      </c>
      <c r="AX21" s="4" t="s">
        <v>1</v>
      </c>
    </row>
    <row r="22" spans="1:50" x14ac:dyDescent="0.25">
      <c r="A22" s="16" t="s">
        <v>173</v>
      </c>
      <c r="B22" s="12">
        <v>8240498.6516260868</v>
      </c>
      <c r="C22" s="12">
        <v>5960051.553608859</v>
      </c>
      <c r="D22" s="12">
        <v>1453414.1975412576</v>
      </c>
      <c r="E22" s="12">
        <v>1016371.408724962</v>
      </c>
      <c r="F22" s="12">
        <v>1000910.5969472637</v>
      </c>
      <c r="G22" s="12">
        <v>1034311.1908473945</v>
      </c>
      <c r="H22" s="12">
        <v>937631.89938141941</v>
      </c>
      <c r="I22" s="12">
        <v>997039.50274644885</v>
      </c>
      <c r="J22" s="12">
        <v>1116735.8174220347</v>
      </c>
      <c r="K22" s="12">
        <v>1421719.9596013194</v>
      </c>
      <c r="L22" s="57"/>
      <c r="AU22" s="1" t="s">
        <v>2</v>
      </c>
      <c r="AV22" s="4" t="s">
        <v>1</v>
      </c>
      <c r="AW22" s="4" t="s">
        <v>1</v>
      </c>
      <c r="AX22" s="4" t="s">
        <v>1</v>
      </c>
    </row>
    <row r="23" spans="1:50" x14ac:dyDescent="0.25">
      <c r="A23" s="17" t="s">
        <v>170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57"/>
      <c r="AU23" s="1" t="s">
        <v>2</v>
      </c>
      <c r="AV23" s="4" t="s">
        <v>1</v>
      </c>
      <c r="AW23" s="4" t="s">
        <v>1</v>
      </c>
      <c r="AX23" s="4" t="s">
        <v>1</v>
      </c>
    </row>
    <row r="24" spans="1:50" x14ac:dyDescent="0.25">
      <c r="A24" s="12" t="s">
        <v>174</v>
      </c>
      <c r="B24" s="12">
        <v>-13226000</v>
      </c>
      <c r="C24" s="12">
        <v>-11103515.449999999</v>
      </c>
      <c r="D24" s="12">
        <v>-7588766.25</v>
      </c>
      <c r="E24" s="12">
        <v>-9569682.5</v>
      </c>
      <c r="F24" s="12">
        <v>-12123066.85</v>
      </c>
      <c r="G24" s="12">
        <v>-12460539.15</v>
      </c>
      <c r="H24" s="12">
        <v>-12892020.6</v>
      </c>
      <c r="I24" s="12">
        <v>-13181187.300000001</v>
      </c>
      <c r="J24" s="12">
        <v>-13477423.9</v>
      </c>
      <c r="K24" s="12">
        <v>-14061220.75</v>
      </c>
      <c r="L24" s="57"/>
      <c r="AU24" s="1" t="s">
        <v>2</v>
      </c>
      <c r="AV24" s="4" t="s">
        <v>1</v>
      </c>
      <c r="AW24" s="4" t="s">
        <v>1</v>
      </c>
      <c r="AX24" s="4" t="s">
        <v>1</v>
      </c>
    </row>
    <row r="25" spans="1:50" x14ac:dyDescent="0.25">
      <c r="A25" s="17" t="s">
        <v>175</v>
      </c>
      <c r="B25" s="32">
        <v>-4985501.3483739132</v>
      </c>
      <c r="C25" s="32">
        <v>-5143463.8963911403</v>
      </c>
      <c r="D25" s="32">
        <v>-6135352.0524587426</v>
      </c>
      <c r="E25" s="32">
        <v>-8553311.0912750382</v>
      </c>
      <c r="F25" s="32">
        <v>-11122156.253052736</v>
      </c>
      <c r="G25" s="32">
        <v>-11426227.959152605</v>
      </c>
      <c r="H25" s="32">
        <v>-11954388.70061858</v>
      </c>
      <c r="I25" s="32">
        <v>-12184147.797253553</v>
      </c>
      <c r="J25" s="32">
        <v>-12360688.082577966</v>
      </c>
      <c r="K25" s="32">
        <v>-12639500.79039868</v>
      </c>
      <c r="L25" s="57"/>
      <c r="AU25" s="1" t="s">
        <v>2</v>
      </c>
      <c r="AV25" s="4" t="s">
        <v>1</v>
      </c>
      <c r="AW25" s="4" t="s">
        <v>1</v>
      </c>
      <c r="AX25" s="4" t="s">
        <v>1</v>
      </c>
    </row>
    <row r="26" spans="1:5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57"/>
      <c r="AU26" s="1" t="s">
        <v>2</v>
      </c>
      <c r="AV26" s="4" t="s">
        <v>1</v>
      </c>
      <c r="AW26" s="4" t="s">
        <v>1</v>
      </c>
      <c r="AX26" s="4" t="s">
        <v>1</v>
      </c>
    </row>
    <row r="27" spans="1:50" ht="13.8" x14ac:dyDescent="0.25">
      <c r="A27" s="13" t="s">
        <v>176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57"/>
      <c r="AU27" s="1" t="s">
        <v>2</v>
      </c>
      <c r="AV27" s="4" t="s">
        <v>1</v>
      </c>
      <c r="AW27" s="4" t="s">
        <v>1</v>
      </c>
      <c r="AX27" s="4" t="s">
        <v>1</v>
      </c>
    </row>
    <row r="28" spans="1:50" x14ac:dyDescent="0.25">
      <c r="A28" s="17" t="s">
        <v>166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57"/>
      <c r="AU28" s="1" t="s">
        <v>2</v>
      </c>
      <c r="AV28" s="4" t="s">
        <v>1</v>
      </c>
      <c r="AW28" s="4" t="s">
        <v>1</v>
      </c>
      <c r="AX28" s="4" t="s">
        <v>1</v>
      </c>
    </row>
    <row r="29" spans="1:50" x14ac:dyDescent="0.25">
      <c r="A29" s="12" t="s">
        <v>177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57"/>
      <c r="AU29" s="1" t="s">
        <v>2</v>
      </c>
      <c r="AV29" s="4" t="s">
        <v>1</v>
      </c>
      <c r="AW29" s="4" t="s">
        <v>1</v>
      </c>
      <c r="AX29" s="4" t="s">
        <v>1</v>
      </c>
    </row>
    <row r="30" spans="1:50" x14ac:dyDescent="0.25">
      <c r="A30" s="17" t="s">
        <v>170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57"/>
      <c r="AU30" s="1" t="s">
        <v>2</v>
      </c>
      <c r="AV30" s="4" t="s">
        <v>1</v>
      </c>
      <c r="AW30" s="4" t="s">
        <v>1</v>
      </c>
      <c r="AX30" s="4" t="s">
        <v>1</v>
      </c>
    </row>
    <row r="31" spans="1:50" x14ac:dyDescent="0.25">
      <c r="A31" s="12" t="s">
        <v>178</v>
      </c>
      <c r="B31" s="12">
        <v>-1724244.02</v>
      </c>
      <c r="C31" s="12">
        <v>-2024449.9899999998</v>
      </c>
      <c r="D31" s="12">
        <v>-1816890.94</v>
      </c>
      <c r="E31" s="12">
        <v>-1558720.26</v>
      </c>
      <c r="F31" s="12">
        <v>-1668071.41</v>
      </c>
      <c r="G31" s="12">
        <v>-1732314.03</v>
      </c>
      <c r="H31" s="12">
        <v>-1579477.2</v>
      </c>
      <c r="I31" s="12">
        <v>-1506230.44</v>
      </c>
      <c r="J31" s="12">
        <v>-1605880.01</v>
      </c>
      <c r="K31" s="12">
        <v>-1417521.73</v>
      </c>
      <c r="L31" s="57"/>
      <c r="AU31" s="1" t="s">
        <v>2</v>
      </c>
      <c r="AV31" s="4" t="s">
        <v>1</v>
      </c>
      <c r="AW31" s="4" t="s">
        <v>1</v>
      </c>
      <c r="AX31" s="4" t="s">
        <v>1</v>
      </c>
    </row>
    <row r="32" spans="1:50" x14ac:dyDescent="0.25">
      <c r="A32" s="17" t="s">
        <v>179</v>
      </c>
      <c r="B32" s="32">
        <v>-1724244.02</v>
      </c>
      <c r="C32" s="32">
        <v>-2024449.9899999998</v>
      </c>
      <c r="D32" s="32">
        <v>-1816890.94</v>
      </c>
      <c r="E32" s="32">
        <v>-1558720.26</v>
      </c>
      <c r="F32" s="32">
        <v>-1668071.41</v>
      </c>
      <c r="G32" s="32">
        <v>-1732314.03</v>
      </c>
      <c r="H32" s="32">
        <v>-1579477.2</v>
      </c>
      <c r="I32" s="32">
        <v>-1506230.44</v>
      </c>
      <c r="J32" s="32">
        <v>-1605880.01</v>
      </c>
      <c r="K32" s="32">
        <v>-1417521.73</v>
      </c>
      <c r="L32" s="57"/>
      <c r="AU32" s="1" t="s">
        <v>2</v>
      </c>
      <c r="AV32" s="4" t="s">
        <v>1</v>
      </c>
      <c r="AW32" s="4" t="s">
        <v>1</v>
      </c>
      <c r="AX32" s="4" t="s">
        <v>1</v>
      </c>
    </row>
    <row r="33" spans="1:5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57"/>
      <c r="AU33" s="1" t="s">
        <v>2</v>
      </c>
      <c r="AV33" s="4" t="s">
        <v>1</v>
      </c>
      <c r="AW33" s="4" t="s">
        <v>1</v>
      </c>
      <c r="AX33" s="4" t="s">
        <v>1</v>
      </c>
    </row>
    <row r="34" spans="1:50" x14ac:dyDescent="0.25">
      <c r="A34" s="17" t="s">
        <v>180</v>
      </c>
      <c r="B34" s="12">
        <v>-166389.40105358092</v>
      </c>
      <c r="C34" s="12">
        <v>-119849.66435935302</v>
      </c>
      <c r="D34" s="12">
        <v>-27877.473419195507</v>
      </c>
      <c r="E34" s="12">
        <v>-18958.232831102097</v>
      </c>
      <c r="F34" s="12">
        <v>-18642.706060159719</v>
      </c>
      <c r="G34" s="12">
        <v>-19324.35083363275</v>
      </c>
      <c r="H34" s="12">
        <v>-17351.304069001926</v>
      </c>
      <c r="I34" s="12">
        <v>-18563.704137694556</v>
      </c>
      <c r="J34" s="12">
        <v>-21006.486069863895</v>
      </c>
      <c r="K34" s="12">
        <v>-27230.652236755472</v>
      </c>
      <c r="L34" s="57"/>
      <c r="AU34" s="1" t="s">
        <v>2</v>
      </c>
      <c r="AV34" s="4" t="s">
        <v>1</v>
      </c>
      <c r="AW34" s="4" t="s">
        <v>1</v>
      </c>
      <c r="AX34" s="4" t="s">
        <v>1</v>
      </c>
    </row>
    <row r="35" spans="1:5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57"/>
      <c r="AU35" s="1" t="s">
        <v>2</v>
      </c>
      <c r="AV35" s="4" t="s">
        <v>1</v>
      </c>
      <c r="AW35" s="4" t="s">
        <v>1</v>
      </c>
      <c r="AX35" s="4" t="s">
        <v>1</v>
      </c>
    </row>
    <row r="36" spans="1:50" x14ac:dyDescent="0.25">
      <c r="A36" s="17" t="s">
        <v>181</v>
      </c>
      <c r="B36" s="12">
        <v>674158.5842788266</v>
      </c>
      <c r="C36" s="12">
        <v>507769.18322524568</v>
      </c>
      <c r="D36" s="12">
        <v>387919.51886589266</v>
      </c>
      <c r="E36" s="12">
        <v>360042.04544669716</v>
      </c>
      <c r="F36" s="12">
        <v>341083.81261559506</v>
      </c>
      <c r="G36" s="12">
        <v>322441.10655543534</v>
      </c>
      <c r="H36" s="12">
        <v>303116.75572180259</v>
      </c>
      <c r="I36" s="12">
        <v>285765.45165280066</v>
      </c>
      <c r="J36" s="12">
        <v>267201.74751510611</v>
      </c>
      <c r="K36" s="12">
        <v>246195.26144524221</v>
      </c>
      <c r="L36" s="57"/>
      <c r="AU36" s="1" t="s">
        <v>2</v>
      </c>
      <c r="AV36" s="4" t="s">
        <v>1</v>
      </c>
      <c r="AW36" s="4" t="s">
        <v>1</v>
      </c>
      <c r="AX36" s="4" t="s">
        <v>1</v>
      </c>
    </row>
    <row r="37" spans="1:5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57"/>
      <c r="AU37" s="1" t="s">
        <v>2</v>
      </c>
      <c r="AV37" s="4" t="s">
        <v>1</v>
      </c>
      <c r="AW37" s="4" t="s">
        <v>1</v>
      </c>
      <c r="AX37" s="4" t="s">
        <v>1</v>
      </c>
    </row>
    <row r="38" spans="1:50" ht="13.8" thickBot="1" x14ac:dyDescent="0.3">
      <c r="A38" s="17" t="s">
        <v>182</v>
      </c>
      <c r="B38" s="51">
        <v>507769.18322524568</v>
      </c>
      <c r="C38" s="51">
        <v>387919.51886589266</v>
      </c>
      <c r="D38" s="51">
        <v>360042.04544669716</v>
      </c>
      <c r="E38" s="51">
        <v>341083.81261559506</v>
      </c>
      <c r="F38" s="51">
        <v>322441.10655543534</v>
      </c>
      <c r="G38" s="51">
        <v>303116.75572180259</v>
      </c>
      <c r="H38" s="51">
        <v>285765.45165280066</v>
      </c>
      <c r="I38" s="51">
        <v>267201.74751510611</v>
      </c>
      <c r="J38" s="51">
        <v>246195.26144524221</v>
      </c>
      <c r="K38" s="51">
        <v>218964.60920848674</v>
      </c>
      <c r="L38" s="57"/>
      <c r="AU38" s="1" t="s">
        <v>2</v>
      </c>
      <c r="AV38" s="4" t="s">
        <v>1</v>
      </c>
      <c r="AW38" s="4" t="s">
        <v>1</v>
      </c>
      <c r="AX38" s="4" t="s">
        <v>1</v>
      </c>
    </row>
    <row r="39" spans="1:5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57"/>
      <c r="AU39" s="1" t="s">
        <v>2</v>
      </c>
      <c r="AV39" s="4" t="s">
        <v>1</v>
      </c>
      <c r="AW39" s="4" t="s">
        <v>1</v>
      </c>
      <c r="AX39" s="4" t="s">
        <v>1</v>
      </c>
    </row>
    <row r="40" spans="1:50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57"/>
      <c r="AU40" s="1" t="s">
        <v>2</v>
      </c>
      <c r="AV40" s="4" t="s">
        <v>1</v>
      </c>
      <c r="AW40" s="4" t="s">
        <v>1</v>
      </c>
      <c r="AX40" s="4" t="s">
        <v>1</v>
      </c>
    </row>
    <row r="41" spans="1:5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57"/>
      <c r="AU41" s="1" t="s">
        <v>2</v>
      </c>
      <c r="AV41" s="4" t="s">
        <v>1</v>
      </c>
      <c r="AW41" s="4" t="s">
        <v>1</v>
      </c>
      <c r="AX41" s="4" t="s">
        <v>1</v>
      </c>
    </row>
    <row r="42" spans="1:50" x14ac:dyDescent="0.25">
      <c r="A42" s="16" t="s">
        <v>182</v>
      </c>
      <c r="B42" s="12">
        <v>507769.18322524568</v>
      </c>
      <c r="C42" s="12">
        <v>387919.51886589266</v>
      </c>
      <c r="D42" s="12">
        <v>360042.04544669716</v>
      </c>
      <c r="E42" s="12">
        <v>341083.81261559506</v>
      </c>
      <c r="F42" s="12">
        <v>322441.10655543534</v>
      </c>
      <c r="G42" s="12">
        <v>303116.75572180259</v>
      </c>
      <c r="H42" s="12">
        <v>285765.45165280066</v>
      </c>
      <c r="I42" s="12">
        <v>267201.74751510611</v>
      </c>
      <c r="J42" s="12">
        <v>246195.26144524221</v>
      </c>
      <c r="K42" s="12">
        <v>218964.60920848674</v>
      </c>
      <c r="L42" s="57"/>
      <c r="AU42" s="1" t="s">
        <v>2</v>
      </c>
      <c r="AV42" s="4" t="s">
        <v>1</v>
      </c>
      <c r="AW42" s="4" t="s">
        <v>1</v>
      </c>
      <c r="AX42" s="4" t="s">
        <v>1</v>
      </c>
    </row>
    <row r="43" spans="1:50" x14ac:dyDescent="0.25">
      <c r="A43" s="16" t="s">
        <v>183</v>
      </c>
      <c r="B43" s="12">
        <v>24880689.978036482</v>
      </c>
      <c r="C43" s="12">
        <v>19008056.424427621</v>
      </c>
      <c r="D43" s="12">
        <v>17642060.226886362</v>
      </c>
      <c r="E43" s="12">
        <v>16713106.8181614</v>
      </c>
      <c r="F43" s="12">
        <v>15799614.221214134</v>
      </c>
      <c r="G43" s="12">
        <v>14852721.030366739</v>
      </c>
      <c r="H43" s="12">
        <v>14002507.13098532</v>
      </c>
      <c r="I43" s="12">
        <v>13092885.628238872</v>
      </c>
      <c r="J43" s="12">
        <v>12063567.810816837</v>
      </c>
      <c r="K43" s="12">
        <v>10729265.851215519</v>
      </c>
      <c r="L43" s="57"/>
      <c r="AU43" s="1" t="s">
        <v>2</v>
      </c>
      <c r="AV43" s="4" t="s">
        <v>1</v>
      </c>
      <c r="AW43" s="4" t="s">
        <v>1</v>
      </c>
      <c r="AX43" s="4" t="s">
        <v>1</v>
      </c>
    </row>
    <row r="44" spans="1:50" x14ac:dyDescent="0.25">
      <c r="A44" s="65" t="s">
        <v>184</v>
      </c>
      <c r="B44" s="65">
        <v>25388459.161261726</v>
      </c>
      <c r="C44" s="65">
        <v>19395975.943293512</v>
      </c>
      <c r="D44" s="65">
        <v>18002102.272333059</v>
      </c>
      <c r="E44" s="65">
        <v>17054190.630776994</v>
      </c>
      <c r="F44" s="65">
        <v>16122055.32776957</v>
      </c>
      <c r="G44" s="65">
        <v>15155837.786088541</v>
      </c>
      <c r="H44" s="65">
        <v>14288272.58263812</v>
      </c>
      <c r="I44" s="65">
        <v>13360087.375753978</v>
      </c>
      <c r="J44" s="65">
        <v>12309763.07226208</v>
      </c>
      <c r="K44" s="65">
        <v>10948230.460424006</v>
      </c>
      <c r="L44" s="57"/>
      <c r="AU44" s="1" t="s">
        <v>2</v>
      </c>
      <c r="AV44" s="4" t="s">
        <v>1</v>
      </c>
      <c r="AW44" s="4" t="s">
        <v>1</v>
      </c>
      <c r="AX44" s="4" t="s">
        <v>1</v>
      </c>
    </row>
    <row r="45" spans="1:5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57"/>
      <c r="AU45" s="1" t="s">
        <v>2</v>
      </c>
      <c r="AV45" s="4" t="s">
        <v>1</v>
      </c>
      <c r="AW45" s="4" t="s">
        <v>1</v>
      </c>
      <c r="AX45" s="4" t="s">
        <v>1</v>
      </c>
    </row>
    <row r="46" spans="1:50" hidden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57"/>
      <c r="AU46" s="1" t="s">
        <v>2</v>
      </c>
      <c r="AV46" s="4" t="s">
        <v>1</v>
      </c>
      <c r="AW46" s="4" t="s">
        <v>1</v>
      </c>
      <c r="AX46" s="4" t="s">
        <v>1</v>
      </c>
    </row>
    <row r="47" spans="1:50" hidden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57"/>
      <c r="AU47" s="1" t="s">
        <v>2</v>
      </c>
      <c r="AV47" s="4" t="s">
        <v>1</v>
      </c>
      <c r="AW47" s="4" t="s">
        <v>1</v>
      </c>
      <c r="AX47" s="4" t="s">
        <v>1</v>
      </c>
    </row>
    <row r="48" spans="1:50" hidden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57"/>
      <c r="AU48" s="1" t="s">
        <v>2</v>
      </c>
      <c r="AV48" s="4" t="s">
        <v>1</v>
      </c>
      <c r="AW48" s="4" t="s">
        <v>1</v>
      </c>
      <c r="AX48" s="4" t="s">
        <v>1</v>
      </c>
    </row>
    <row r="49" spans="1:50" hidden="1" x14ac:dyDescent="0.25">
      <c r="A49" s="16" t="s">
        <v>185</v>
      </c>
      <c r="B49" s="12">
        <v>507769.18322523404</v>
      </c>
      <c r="C49" s="12">
        <v>387919.51886587031</v>
      </c>
      <c r="D49" s="12">
        <v>360042.0454466606</v>
      </c>
      <c r="E49" s="12">
        <v>341083.81261553871</v>
      </c>
      <c r="F49" s="12">
        <v>322441.10655539052</v>
      </c>
      <c r="G49" s="12">
        <v>303116.75572177011</v>
      </c>
      <c r="H49" s="12">
        <v>285765.45165276155</v>
      </c>
      <c r="I49" s="12">
        <v>267201.74751507898</v>
      </c>
      <c r="J49" s="12">
        <v>246195.26144524151</v>
      </c>
      <c r="K49" s="12">
        <v>218964.60920847999</v>
      </c>
      <c r="L49" s="57"/>
      <c r="AU49" s="1" t="s">
        <v>2</v>
      </c>
      <c r="AV49" s="4" t="s">
        <v>1</v>
      </c>
      <c r="AW49" s="4" t="s">
        <v>1</v>
      </c>
      <c r="AX49" s="4" t="s">
        <v>1</v>
      </c>
    </row>
    <row r="50" spans="1:50" hidden="1" x14ac:dyDescent="0.25">
      <c r="A50" s="16" t="s">
        <v>186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57"/>
      <c r="AU50" s="1" t="s">
        <v>2</v>
      </c>
      <c r="AV50" s="4" t="s">
        <v>1</v>
      </c>
      <c r="AW50" s="4" t="s">
        <v>1</v>
      </c>
      <c r="AX50" s="4" t="s">
        <v>1</v>
      </c>
    </row>
    <row r="51" spans="1:50" hidden="1" x14ac:dyDescent="0.25">
      <c r="A51" s="53" t="s">
        <v>187</v>
      </c>
      <c r="B51" s="66" t="s">
        <v>121</v>
      </c>
      <c r="C51" s="66" t="s">
        <v>121</v>
      </c>
      <c r="D51" s="66" t="s">
        <v>121</v>
      </c>
      <c r="E51" s="66" t="s">
        <v>121</v>
      </c>
      <c r="F51" s="66" t="s">
        <v>121</v>
      </c>
      <c r="G51" s="66" t="s">
        <v>121</v>
      </c>
      <c r="H51" s="66" t="s">
        <v>121</v>
      </c>
      <c r="I51" s="66" t="s">
        <v>121</v>
      </c>
      <c r="J51" s="66" t="s">
        <v>121</v>
      </c>
      <c r="K51" s="66" t="s">
        <v>121</v>
      </c>
      <c r="L51" s="57"/>
      <c r="AU51" s="1" t="s">
        <v>2</v>
      </c>
      <c r="AV51" s="4" t="s">
        <v>1</v>
      </c>
      <c r="AW51" s="4" t="s">
        <v>1</v>
      </c>
      <c r="AX51" s="4" t="s">
        <v>1</v>
      </c>
    </row>
    <row r="52" spans="1:50" hidden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AU52" s="1" t="s">
        <v>2</v>
      </c>
      <c r="AV52" s="4" t="s">
        <v>1</v>
      </c>
      <c r="AW52" s="4" t="s">
        <v>1</v>
      </c>
      <c r="AX52" s="4" t="s">
        <v>1</v>
      </c>
    </row>
    <row r="53" spans="1:50" hidden="1" x14ac:dyDescent="0.25">
      <c r="A53" s="16" t="s">
        <v>188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AU53" s="1" t="s">
        <v>2</v>
      </c>
      <c r="AV53" s="4" t="s">
        <v>1</v>
      </c>
      <c r="AW53" s="4" t="s">
        <v>1</v>
      </c>
      <c r="AX53" s="4" t="s">
        <v>1</v>
      </c>
    </row>
    <row r="54" spans="1:50" hidden="1" x14ac:dyDescent="0.25">
      <c r="A54" s="16" t="s">
        <v>189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AU54" s="1" t="s">
        <v>2</v>
      </c>
      <c r="AV54" s="4" t="s">
        <v>1</v>
      </c>
      <c r="AW54" s="4" t="s">
        <v>1</v>
      </c>
      <c r="AX54" s="4" t="s">
        <v>1</v>
      </c>
    </row>
    <row r="55" spans="1:50" hidden="1" x14ac:dyDescent="0.25">
      <c r="A55" s="16" t="s">
        <v>190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AU55" s="1" t="s">
        <v>2</v>
      </c>
      <c r="AV55" s="4" t="s">
        <v>1</v>
      </c>
      <c r="AW55" s="4" t="s">
        <v>1</v>
      </c>
      <c r="AX55" s="4" t="s">
        <v>1</v>
      </c>
    </row>
    <row r="56" spans="1:50" hidden="1" x14ac:dyDescent="0.25">
      <c r="A56" s="16" t="s">
        <v>191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AU56" s="1" t="s">
        <v>2</v>
      </c>
      <c r="AV56" s="4" t="s">
        <v>1</v>
      </c>
      <c r="AW56" s="4" t="s">
        <v>1</v>
      </c>
      <c r="AX56" s="4" t="s">
        <v>1</v>
      </c>
    </row>
    <row r="57" spans="1:50" hidden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AU57" s="1" t="s">
        <v>2</v>
      </c>
      <c r="AV57" s="4" t="s">
        <v>1</v>
      </c>
      <c r="AW57" s="4" t="s">
        <v>1</v>
      </c>
      <c r="AX57" s="4" t="s">
        <v>1</v>
      </c>
    </row>
    <row r="58" spans="1:50" hidden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AU58" s="1" t="s">
        <v>2</v>
      </c>
      <c r="AV58" s="4" t="s">
        <v>1</v>
      </c>
      <c r="AW58" s="4" t="s">
        <v>1</v>
      </c>
      <c r="AX58" s="4" t="s">
        <v>1</v>
      </c>
    </row>
    <row r="59" spans="1:50" hidden="1" x14ac:dyDescent="0.25">
      <c r="A59" s="12"/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AU59" s="1" t="s">
        <v>2</v>
      </c>
      <c r="AV59" s="4" t="s">
        <v>1</v>
      </c>
      <c r="AW59" s="4" t="s">
        <v>1</v>
      </c>
      <c r="AX59" s="4" t="s">
        <v>1</v>
      </c>
    </row>
    <row r="60" spans="1:50" hidden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AU60" s="1" t="s">
        <v>2</v>
      </c>
      <c r="AV60" s="4" t="s">
        <v>1</v>
      </c>
      <c r="AW60" s="4" t="s">
        <v>1</v>
      </c>
      <c r="AX60" s="4" t="s">
        <v>1</v>
      </c>
    </row>
    <row r="61" spans="1:50" hidden="1" x14ac:dyDescent="0.25">
      <c r="A61" s="16" t="s">
        <v>192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AU61" s="1" t="s">
        <v>2</v>
      </c>
      <c r="AV61" s="4" t="s">
        <v>1</v>
      </c>
      <c r="AW61" s="4" t="s">
        <v>1</v>
      </c>
      <c r="AX61" s="4" t="s">
        <v>1</v>
      </c>
    </row>
    <row r="62" spans="1:50" hidden="1" x14ac:dyDescent="0.25">
      <c r="A62" s="16" t="s">
        <v>193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AU62" s="1" t="s">
        <v>2</v>
      </c>
      <c r="AV62" s="4" t="s">
        <v>1</v>
      </c>
      <c r="AW62" s="4" t="s">
        <v>1</v>
      </c>
      <c r="AX62" s="4" t="s">
        <v>1</v>
      </c>
    </row>
    <row r="63" spans="1:50" hidden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AU63" s="1" t="s">
        <v>2</v>
      </c>
      <c r="AV63" s="4" t="s">
        <v>1</v>
      </c>
      <c r="AW63" s="4" t="s">
        <v>1</v>
      </c>
      <c r="AX63" s="4" t="s">
        <v>1</v>
      </c>
    </row>
    <row r="64" spans="1:50" hidden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AU64" s="1" t="s">
        <v>2</v>
      </c>
      <c r="AV64" s="4" t="s">
        <v>1</v>
      </c>
      <c r="AW64" s="4" t="s">
        <v>1</v>
      </c>
      <c r="AX64" s="4" t="s">
        <v>1</v>
      </c>
    </row>
    <row r="65" spans="1:50" hidden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AU65" s="1" t="s">
        <v>2</v>
      </c>
      <c r="AV65" s="4" t="s">
        <v>1</v>
      </c>
      <c r="AW65" s="4" t="s">
        <v>1</v>
      </c>
      <c r="AX65" s="4" t="s">
        <v>1</v>
      </c>
    </row>
    <row r="66" spans="1:50" hidden="1" x14ac:dyDescent="0.25">
      <c r="A66" s="12" t="s">
        <v>194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AU66" s="1" t="s">
        <v>2</v>
      </c>
      <c r="AV66" s="4" t="s">
        <v>1</v>
      </c>
      <c r="AW66" s="4" t="s">
        <v>1</v>
      </c>
      <c r="AX66" s="4" t="s">
        <v>1</v>
      </c>
    </row>
    <row r="67" spans="1:50" hidden="1" x14ac:dyDescent="0.25">
      <c r="A67" s="12" t="s">
        <v>195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AU67" s="1" t="s">
        <v>2</v>
      </c>
      <c r="AV67" s="4" t="s">
        <v>1</v>
      </c>
      <c r="AW67" s="4" t="s">
        <v>1</v>
      </c>
      <c r="AX67" s="4" t="s">
        <v>1</v>
      </c>
    </row>
    <row r="68" spans="1:50" hidden="1" x14ac:dyDescent="0.25">
      <c r="A68" s="12" t="s">
        <v>196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AU68" s="1" t="s">
        <v>2</v>
      </c>
      <c r="AV68" s="4" t="s">
        <v>1</v>
      </c>
      <c r="AW68" s="4" t="s">
        <v>1</v>
      </c>
      <c r="AX68" s="4" t="s">
        <v>1</v>
      </c>
    </row>
    <row r="69" spans="1:50" hidden="1" x14ac:dyDescent="0.25">
      <c r="A69" s="12" t="s">
        <v>197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AU69" s="1" t="s">
        <v>2</v>
      </c>
      <c r="AV69" s="4" t="s">
        <v>1</v>
      </c>
      <c r="AW69" s="4" t="s">
        <v>1</v>
      </c>
      <c r="AX69" s="4" t="s">
        <v>1</v>
      </c>
    </row>
    <row r="70" spans="1:50" hidden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AU70" s="1" t="s">
        <v>2</v>
      </c>
      <c r="AV70" s="4" t="s">
        <v>1</v>
      </c>
      <c r="AW70" s="4" t="s">
        <v>1</v>
      </c>
      <c r="AX70" s="4" t="s">
        <v>1</v>
      </c>
    </row>
    <row r="71" spans="1:50" hidden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AU71" s="1" t="s">
        <v>2</v>
      </c>
      <c r="AV71" s="4" t="s">
        <v>1</v>
      </c>
      <c r="AW71" s="4" t="s">
        <v>1</v>
      </c>
      <c r="AX71" s="4" t="s">
        <v>1</v>
      </c>
    </row>
    <row r="72" spans="1:50" hidden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AU72" s="1" t="s">
        <v>2</v>
      </c>
      <c r="AV72" s="4" t="s">
        <v>1</v>
      </c>
      <c r="AW72" s="4" t="s">
        <v>1</v>
      </c>
      <c r="AX72" s="4" t="s">
        <v>1</v>
      </c>
    </row>
    <row r="73" spans="1:50" hidden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AU73" s="1" t="s">
        <v>2</v>
      </c>
      <c r="AV73" s="4" t="s">
        <v>1</v>
      </c>
      <c r="AW73" s="4" t="s">
        <v>1</v>
      </c>
      <c r="AX73" s="4" t="s">
        <v>1</v>
      </c>
    </row>
    <row r="74" spans="1:50" hidden="1" x14ac:dyDescent="0.25">
      <c r="A74" s="14" t="s">
        <v>2</v>
      </c>
      <c r="B74" s="14" t="s">
        <v>2</v>
      </c>
      <c r="C74" s="14" t="s">
        <v>2</v>
      </c>
      <c r="D74" s="14" t="s">
        <v>2</v>
      </c>
      <c r="E74" s="14" t="s">
        <v>2</v>
      </c>
      <c r="F74" s="14" t="s">
        <v>2</v>
      </c>
      <c r="G74" s="14" t="s">
        <v>2</v>
      </c>
      <c r="H74" s="14" t="s">
        <v>2</v>
      </c>
      <c r="I74" s="14" t="s">
        <v>2</v>
      </c>
      <c r="J74" s="14" t="s">
        <v>2</v>
      </c>
      <c r="K74" s="14" t="s">
        <v>2</v>
      </c>
      <c r="L74" s="1" t="s">
        <v>2</v>
      </c>
      <c r="M74" s="1" t="s">
        <v>2</v>
      </c>
      <c r="N74" s="1" t="s">
        <v>2</v>
      </c>
      <c r="O74" s="1" t="s">
        <v>2</v>
      </c>
      <c r="P74" s="1" t="s">
        <v>2</v>
      </c>
      <c r="Q74" s="1" t="s">
        <v>2</v>
      </c>
      <c r="R74" s="1" t="s">
        <v>2</v>
      </c>
      <c r="S74" s="1" t="s">
        <v>2</v>
      </c>
      <c r="T74" s="1" t="s">
        <v>2</v>
      </c>
      <c r="U74" s="1" t="s">
        <v>2</v>
      </c>
      <c r="V74" s="1" t="s">
        <v>2</v>
      </c>
      <c r="W74" s="1" t="s">
        <v>2</v>
      </c>
      <c r="X74" s="1" t="s">
        <v>2</v>
      </c>
      <c r="Y74" s="1" t="s">
        <v>2</v>
      </c>
      <c r="Z74" s="1" t="s">
        <v>2</v>
      </c>
      <c r="AA74" s="1" t="s">
        <v>2</v>
      </c>
      <c r="AB74" s="1" t="s">
        <v>2</v>
      </c>
      <c r="AC74" s="1" t="s">
        <v>2</v>
      </c>
      <c r="AD74" s="1" t="s">
        <v>2</v>
      </c>
      <c r="AE74" s="1" t="s">
        <v>2</v>
      </c>
      <c r="AF74" s="1" t="s">
        <v>2</v>
      </c>
      <c r="AG74" s="1" t="s">
        <v>2</v>
      </c>
      <c r="AH74" s="1" t="s">
        <v>2</v>
      </c>
      <c r="AI74" s="1" t="s">
        <v>2</v>
      </c>
      <c r="AJ74" s="1" t="s">
        <v>2</v>
      </c>
      <c r="AK74" s="1" t="s">
        <v>2</v>
      </c>
      <c r="AL74" s="1" t="s">
        <v>2</v>
      </c>
      <c r="AM74" s="1" t="s">
        <v>2</v>
      </c>
      <c r="AN74" s="1" t="s">
        <v>2</v>
      </c>
      <c r="AO74" s="1" t="s">
        <v>2</v>
      </c>
      <c r="AP74" s="1" t="s">
        <v>2</v>
      </c>
      <c r="AQ74" s="1" t="s">
        <v>2</v>
      </c>
      <c r="AR74" s="1" t="s">
        <v>2</v>
      </c>
      <c r="AS74" s="1" t="s">
        <v>2</v>
      </c>
      <c r="AT74" s="1" t="s">
        <v>2</v>
      </c>
      <c r="AU74" s="1" t="s">
        <v>2</v>
      </c>
      <c r="AV74" s="4" t="s">
        <v>1</v>
      </c>
      <c r="AW74" s="4" t="s">
        <v>1</v>
      </c>
      <c r="AX74" s="4" t="s">
        <v>1</v>
      </c>
    </row>
    <row r="75" spans="1:5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AV75" s="4" t="s">
        <v>1</v>
      </c>
      <c r="AW75" s="4" t="s">
        <v>1</v>
      </c>
      <c r="AX75" s="4" t="s">
        <v>1</v>
      </c>
    </row>
    <row r="76" spans="1:50" ht="30" customHeight="1" x14ac:dyDescent="0.25">
      <c r="A76" s="15" t="s">
        <v>1</v>
      </c>
      <c r="B76" s="15" t="s">
        <v>1</v>
      </c>
      <c r="C76" s="15" t="s">
        <v>1</v>
      </c>
      <c r="D76" s="15" t="s">
        <v>1</v>
      </c>
      <c r="E76" s="15" t="s">
        <v>1</v>
      </c>
      <c r="F76" s="15" t="s">
        <v>1</v>
      </c>
      <c r="G76" s="15" t="s">
        <v>1</v>
      </c>
      <c r="H76" s="15" t="s">
        <v>1</v>
      </c>
      <c r="I76" s="15" t="s">
        <v>1</v>
      </c>
      <c r="J76" s="15" t="s">
        <v>1</v>
      </c>
      <c r="K76" s="15" t="s">
        <v>1</v>
      </c>
      <c r="L76" s="4" t="s">
        <v>1</v>
      </c>
      <c r="M76" s="4" t="s">
        <v>1</v>
      </c>
      <c r="N76" s="4" t="s">
        <v>1</v>
      </c>
      <c r="O76" s="4" t="s">
        <v>1</v>
      </c>
      <c r="P76" s="4" t="s">
        <v>1</v>
      </c>
      <c r="Q76" s="4" t="s">
        <v>1</v>
      </c>
      <c r="R76" s="4" t="s">
        <v>1</v>
      </c>
      <c r="S76" s="4" t="s">
        <v>1</v>
      </c>
      <c r="T76" s="4" t="s">
        <v>1</v>
      </c>
      <c r="U76" s="4" t="s">
        <v>1</v>
      </c>
      <c r="V76" s="4" t="s">
        <v>1</v>
      </c>
      <c r="W76" s="4" t="s">
        <v>1</v>
      </c>
      <c r="X76" s="4" t="s">
        <v>1</v>
      </c>
      <c r="Y76" s="4" t="s">
        <v>1</v>
      </c>
      <c r="Z76" s="4" t="s">
        <v>1</v>
      </c>
      <c r="AA76" s="4" t="s">
        <v>1</v>
      </c>
      <c r="AB76" s="4" t="s">
        <v>1</v>
      </c>
      <c r="AC76" s="4" t="s">
        <v>1</v>
      </c>
      <c r="AD76" s="4" t="s">
        <v>1</v>
      </c>
      <c r="AE76" s="4" t="s">
        <v>1</v>
      </c>
      <c r="AF76" s="4" t="s">
        <v>1</v>
      </c>
      <c r="AG76" s="4" t="s">
        <v>1</v>
      </c>
      <c r="AH76" s="4" t="s">
        <v>1</v>
      </c>
      <c r="AI76" s="4" t="s">
        <v>1</v>
      </c>
      <c r="AJ76" s="4" t="s">
        <v>1</v>
      </c>
      <c r="AK76" s="4" t="s">
        <v>1</v>
      </c>
      <c r="AL76" s="4" t="s">
        <v>1</v>
      </c>
      <c r="AM76" s="4" t="s">
        <v>1</v>
      </c>
      <c r="AN76" s="4" t="s">
        <v>1</v>
      </c>
      <c r="AO76" s="4" t="s">
        <v>1</v>
      </c>
      <c r="AP76" s="4" t="s">
        <v>1</v>
      </c>
      <c r="AQ76" s="4" t="s">
        <v>1</v>
      </c>
      <c r="AR76" s="4" t="s">
        <v>1</v>
      </c>
      <c r="AS76" s="4" t="s">
        <v>1</v>
      </c>
      <c r="AT76" s="4" t="s">
        <v>1</v>
      </c>
      <c r="AU76" s="4" t="s">
        <v>1</v>
      </c>
      <c r="AV76" s="4" t="s">
        <v>1</v>
      </c>
      <c r="AW76" s="4" t="s">
        <v>1</v>
      </c>
      <c r="AX76" s="4" t="s">
        <v>1</v>
      </c>
    </row>
    <row r="77" spans="1:50" ht="30" customHeight="1" x14ac:dyDescent="0.25">
      <c r="A77" s="15" t="s">
        <v>1</v>
      </c>
      <c r="B77" s="15" t="s">
        <v>1</v>
      </c>
      <c r="C77" s="15" t="s">
        <v>1</v>
      </c>
      <c r="D77" s="15" t="s">
        <v>1</v>
      </c>
      <c r="E77" s="15" t="s">
        <v>1</v>
      </c>
      <c r="F77" s="15" t="s">
        <v>1</v>
      </c>
      <c r="G77" s="15" t="s">
        <v>1</v>
      </c>
      <c r="H77" s="15" t="s">
        <v>1</v>
      </c>
      <c r="I77" s="15" t="s">
        <v>1</v>
      </c>
      <c r="J77" s="15" t="s">
        <v>1</v>
      </c>
      <c r="K77" s="15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4" t="s">
        <v>1</v>
      </c>
      <c r="Q77" s="4" t="s">
        <v>1</v>
      </c>
      <c r="R77" s="4" t="s">
        <v>1</v>
      </c>
      <c r="S77" s="4" t="s">
        <v>1</v>
      </c>
      <c r="T77" s="4" t="s">
        <v>1</v>
      </c>
      <c r="U77" s="4" t="s">
        <v>1</v>
      </c>
      <c r="V77" s="4" t="s">
        <v>1</v>
      </c>
      <c r="W77" s="4" t="s">
        <v>1</v>
      </c>
      <c r="X77" s="4" t="s">
        <v>1</v>
      </c>
      <c r="Y77" s="4" t="s">
        <v>1</v>
      </c>
      <c r="Z77" s="4" t="s">
        <v>1</v>
      </c>
      <c r="AA77" s="4" t="s">
        <v>1</v>
      </c>
      <c r="AB77" s="4" t="s">
        <v>1</v>
      </c>
      <c r="AC77" s="4" t="s">
        <v>1</v>
      </c>
      <c r="AD77" s="4" t="s">
        <v>1</v>
      </c>
      <c r="AE77" s="4" t="s">
        <v>1</v>
      </c>
      <c r="AF77" s="4" t="s">
        <v>1</v>
      </c>
      <c r="AG77" s="4" t="s">
        <v>1</v>
      </c>
      <c r="AH77" s="4" t="s">
        <v>1</v>
      </c>
      <c r="AI77" s="4" t="s">
        <v>1</v>
      </c>
      <c r="AJ77" s="4" t="s">
        <v>1</v>
      </c>
      <c r="AK77" s="4" t="s">
        <v>1</v>
      </c>
      <c r="AL77" s="4" t="s">
        <v>1</v>
      </c>
      <c r="AM77" s="4" t="s">
        <v>1</v>
      </c>
      <c r="AN77" s="4" t="s">
        <v>1</v>
      </c>
      <c r="AO77" s="4" t="s">
        <v>1</v>
      </c>
      <c r="AP77" s="4" t="s">
        <v>1</v>
      </c>
      <c r="AQ77" s="4" t="s">
        <v>1</v>
      </c>
      <c r="AR77" s="4" t="s">
        <v>1</v>
      </c>
      <c r="AS77" s="4" t="s">
        <v>1</v>
      </c>
      <c r="AT77" s="4" t="s">
        <v>1</v>
      </c>
      <c r="AU77" s="4" t="s">
        <v>1</v>
      </c>
      <c r="AV77" s="4" t="s">
        <v>1</v>
      </c>
      <c r="AW77" s="4" t="s">
        <v>1</v>
      </c>
      <c r="AX77" s="4" t="s">
        <v>1</v>
      </c>
    </row>
    <row r="78" spans="1:50" ht="30" customHeight="1" x14ac:dyDescent="0.25">
      <c r="A78" s="15" t="s">
        <v>1</v>
      </c>
      <c r="B78" s="15" t="s">
        <v>1</v>
      </c>
      <c r="C78" s="15" t="s">
        <v>1</v>
      </c>
      <c r="D78" s="15" t="s">
        <v>1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5" t="s">
        <v>1</v>
      </c>
      <c r="L78" s="4" t="s">
        <v>1</v>
      </c>
      <c r="M78" s="4" t="s">
        <v>1</v>
      </c>
      <c r="N78" s="4" t="s">
        <v>1</v>
      </c>
      <c r="O78" s="4" t="s">
        <v>1</v>
      </c>
      <c r="P78" s="4" t="s">
        <v>1</v>
      </c>
      <c r="Q78" s="4" t="s">
        <v>1</v>
      </c>
      <c r="R78" s="4" t="s">
        <v>1</v>
      </c>
      <c r="S78" s="4" t="s">
        <v>1</v>
      </c>
      <c r="T78" s="4" t="s">
        <v>1</v>
      </c>
      <c r="U78" s="4" t="s">
        <v>1</v>
      </c>
      <c r="V78" s="4" t="s">
        <v>1</v>
      </c>
      <c r="W78" s="4" t="s">
        <v>1</v>
      </c>
      <c r="X78" s="4" t="s">
        <v>1</v>
      </c>
      <c r="Y78" s="4" t="s">
        <v>1</v>
      </c>
      <c r="Z78" s="4" t="s">
        <v>1</v>
      </c>
      <c r="AA78" s="4" t="s">
        <v>1</v>
      </c>
      <c r="AB78" s="4" t="s">
        <v>1</v>
      </c>
      <c r="AC78" s="4" t="s">
        <v>1</v>
      </c>
      <c r="AD78" s="4" t="s">
        <v>1</v>
      </c>
      <c r="AE78" s="4" t="s">
        <v>1</v>
      </c>
      <c r="AF78" s="4" t="s">
        <v>1</v>
      </c>
      <c r="AG78" s="4" t="s">
        <v>1</v>
      </c>
      <c r="AH78" s="4" t="s">
        <v>1</v>
      </c>
      <c r="AI78" s="4" t="s">
        <v>1</v>
      </c>
      <c r="AJ78" s="4" t="s">
        <v>1</v>
      </c>
      <c r="AK78" s="4" t="s">
        <v>1</v>
      </c>
      <c r="AL78" s="4" t="s">
        <v>1</v>
      </c>
      <c r="AM78" s="4" t="s">
        <v>1</v>
      </c>
      <c r="AN78" s="4" t="s">
        <v>1</v>
      </c>
      <c r="AO78" s="4" t="s">
        <v>1</v>
      </c>
      <c r="AP78" s="4" t="s">
        <v>1</v>
      </c>
      <c r="AQ78" s="4" t="s">
        <v>1</v>
      </c>
      <c r="AR78" s="4" t="s">
        <v>1</v>
      </c>
      <c r="AS78" s="4" t="s">
        <v>1</v>
      </c>
      <c r="AT78" s="4" t="s">
        <v>1</v>
      </c>
      <c r="AU78" s="4" t="s">
        <v>1</v>
      </c>
      <c r="AV78" s="4" t="s">
        <v>1</v>
      </c>
      <c r="AW78" s="4" t="s">
        <v>1</v>
      </c>
      <c r="AX78" s="4" t="s">
        <v>1</v>
      </c>
    </row>
    <row r="79" spans="1:50" ht="30" customHeight="1" x14ac:dyDescent="0.25">
      <c r="A79" s="15" t="s">
        <v>1</v>
      </c>
      <c r="B79" s="15" t="s">
        <v>1</v>
      </c>
      <c r="C79" s="15" t="s">
        <v>1</v>
      </c>
      <c r="D79" s="15" t="s">
        <v>1</v>
      </c>
      <c r="E79" s="15" t="s">
        <v>1</v>
      </c>
      <c r="F79" s="15" t="s">
        <v>1</v>
      </c>
      <c r="G79" s="15" t="s">
        <v>1</v>
      </c>
      <c r="H79" s="15" t="s">
        <v>1</v>
      </c>
      <c r="I79" s="15" t="s">
        <v>1</v>
      </c>
      <c r="J79" s="15" t="s">
        <v>1</v>
      </c>
      <c r="K79" s="15" t="s">
        <v>1</v>
      </c>
      <c r="L79" s="4" t="s">
        <v>1</v>
      </c>
      <c r="M79" s="4" t="s">
        <v>1</v>
      </c>
      <c r="N79" s="4" t="s">
        <v>1</v>
      </c>
      <c r="O79" s="4" t="s">
        <v>1</v>
      </c>
      <c r="P79" s="4" t="s">
        <v>1</v>
      </c>
      <c r="Q79" s="4" t="s">
        <v>1</v>
      </c>
      <c r="R79" s="4" t="s">
        <v>1</v>
      </c>
      <c r="S79" s="4" t="s">
        <v>1</v>
      </c>
      <c r="T79" s="4" t="s">
        <v>1</v>
      </c>
      <c r="U79" s="4" t="s">
        <v>1</v>
      </c>
      <c r="V79" s="4" t="s">
        <v>1</v>
      </c>
      <c r="W79" s="4" t="s">
        <v>1</v>
      </c>
      <c r="X79" s="4" t="s">
        <v>1</v>
      </c>
      <c r="Y79" s="4" t="s">
        <v>1</v>
      </c>
      <c r="Z79" s="4" t="s">
        <v>1</v>
      </c>
      <c r="AA79" s="4" t="s">
        <v>1</v>
      </c>
      <c r="AB79" s="4" t="s">
        <v>1</v>
      </c>
      <c r="AC79" s="4" t="s">
        <v>1</v>
      </c>
      <c r="AD79" s="4" t="s">
        <v>1</v>
      </c>
      <c r="AE79" s="4" t="s">
        <v>1</v>
      </c>
      <c r="AF79" s="4" t="s">
        <v>1</v>
      </c>
      <c r="AG79" s="4" t="s">
        <v>1</v>
      </c>
      <c r="AH79" s="4" t="s">
        <v>1</v>
      </c>
      <c r="AI79" s="4" t="s">
        <v>1</v>
      </c>
      <c r="AJ79" s="4" t="s">
        <v>1</v>
      </c>
      <c r="AK79" s="4" t="s">
        <v>1</v>
      </c>
      <c r="AL79" s="4" t="s">
        <v>1</v>
      </c>
      <c r="AM79" s="4" t="s">
        <v>1</v>
      </c>
      <c r="AN79" s="4" t="s">
        <v>1</v>
      </c>
      <c r="AO79" s="4" t="s">
        <v>1</v>
      </c>
      <c r="AP79" s="4" t="s">
        <v>1</v>
      </c>
      <c r="AQ79" s="4" t="s">
        <v>1</v>
      </c>
      <c r="AR79" s="4" t="s">
        <v>1</v>
      </c>
      <c r="AS79" s="4" t="s">
        <v>1</v>
      </c>
      <c r="AT79" s="4" t="s">
        <v>1</v>
      </c>
      <c r="AU79" s="4" t="s">
        <v>1</v>
      </c>
      <c r="AV79" s="4" t="s">
        <v>1</v>
      </c>
      <c r="AW79" s="4" t="s">
        <v>1</v>
      </c>
      <c r="AX79" s="4" t="s">
        <v>1</v>
      </c>
    </row>
    <row r="80" spans="1:50" ht="30" customHeight="1" x14ac:dyDescent="0.25">
      <c r="A80" s="15" t="s">
        <v>1</v>
      </c>
      <c r="B80" s="15" t="s">
        <v>1</v>
      </c>
      <c r="C80" s="15" t="s">
        <v>1</v>
      </c>
      <c r="D80" s="15" t="s">
        <v>1</v>
      </c>
      <c r="E80" s="15" t="s">
        <v>1</v>
      </c>
      <c r="F80" s="15" t="s">
        <v>1</v>
      </c>
      <c r="G80" s="15" t="s">
        <v>1</v>
      </c>
      <c r="H80" s="15" t="s">
        <v>1</v>
      </c>
      <c r="I80" s="15" t="s">
        <v>1</v>
      </c>
      <c r="J80" s="15" t="s">
        <v>1</v>
      </c>
      <c r="K80" s="15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1</v>
      </c>
      <c r="Q80" s="4" t="s">
        <v>1</v>
      </c>
      <c r="R80" s="4" t="s">
        <v>1</v>
      </c>
      <c r="S80" s="4" t="s">
        <v>1</v>
      </c>
      <c r="T80" s="4" t="s">
        <v>1</v>
      </c>
      <c r="U80" s="4" t="s">
        <v>1</v>
      </c>
      <c r="V80" s="4" t="s">
        <v>1</v>
      </c>
      <c r="W80" s="4" t="s">
        <v>1</v>
      </c>
      <c r="X80" s="4" t="s">
        <v>1</v>
      </c>
      <c r="Y80" s="4" t="s">
        <v>1</v>
      </c>
      <c r="Z80" s="4" t="s">
        <v>1</v>
      </c>
      <c r="AA80" s="4" t="s">
        <v>1</v>
      </c>
      <c r="AB80" s="4" t="s">
        <v>1</v>
      </c>
      <c r="AC80" s="4" t="s">
        <v>1</v>
      </c>
      <c r="AD80" s="4" t="s">
        <v>1</v>
      </c>
      <c r="AE80" s="4" t="s">
        <v>1</v>
      </c>
      <c r="AF80" s="4" t="s">
        <v>1</v>
      </c>
      <c r="AG80" s="4" t="s">
        <v>1</v>
      </c>
      <c r="AH80" s="4" t="s">
        <v>1</v>
      </c>
      <c r="AI80" s="4" t="s">
        <v>1</v>
      </c>
      <c r="AJ80" s="4" t="s">
        <v>1</v>
      </c>
      <c r="AK80" s="4" t="s">
        <v>1</v>
      </c>
      <c r="AL80" s="4" t="s">
        <v>1</v>
      </c>
      <c r="AM80" s="4" t="s">
        <v>1</v>
      </c>
      <c r="AN80" s="4" t="s">
        <v>1</v>
      </c>
      <c r="AO80" s="4" t="s">
        <v>1</v>
      </c>
      <c r="AP80" s="4" t="s">
        <v>1</v>
      </c>
      <c r="AQ80" s="4" t="s">
        <v>1</v>
      </c>
      <c r="AR80" s="4" t="s">
        <v>1</v>
      </c>
      <c r="AS80" s="4" t="s">
        <v>1</v>
      </c>
      <c r="AT80" s="4" t="s">
        <v>1</v>
      </c>
      <c r="AU80" s="4" t="s">
        <v>1</v>
      </c>
      <c r="AV80" s="4" t="s">
        <v>1</v>
      </c>
      <c r="AW80" s="4" t="s">
        <v>1</v>
      </c>
      <c r="AX80" s="4" t="s">
        <v>1</v>
      </c>
    </row>
    <row r="81" spans="1:50" ht="30" customHeight="1" x14ac:dyDescent="0.25">
      <c r="A81" s="15" t="s">
        <v>1</v>
      </c>
      <c r="B81" s="15" t="s">
        <v>1</v>
      </c>
      <c r="C81" s="15" t="s">
        <v>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4" t="s">
        <v>1</v>
      </c>
      <c r="M81" s="4" t="s">
        <v>1</v>
      </c>
      <c r="N81" s="4" t="s">
        <v>1</v>
      </c>
      <c r="O81" s="4" t="s">
        <v>1</v>
      </c>
      <c r="P81" s="4" t="s">
        <v>1</v>
      </c>
      <c r="Q81" s="4" t="s">
        <v>1</v>
      </c>
      <c r="R81" s="4" t="s">
        <v>1</v>
      </c>
      <c r="S81" s="4" t="s">
        <v>1</v>
      </c>
      <c r="T81" s="4" t="s">
        <v>1</v>
      </c>
      <c r="U81" s="4" t="s">
        <v>1</v>
      </c>
      <c r="V81" s="4" t="s">
        <v>1</v>
      </c>
      <c r="W81" s="4" t="s">
        <v>1</v>
      </c>
      <c r="X81" s="4" t="s">
        <v>1</v>
      </c>
      <c r="Y81" s="4" t="s">
        <v>1</v>
      </c>
      <c r="Z81" s="4" t="s">
        <v>1</v>
      </c>
      <c r="AA81" s="4" t="s">
        <v>1</v>
      </c>
      <c r="AB81" s="4" t="s">
        <v>1</v>
      </c>
      <c r="AC81" s="4" t="s">
        <v>1</v>
      </c>
      <c r="AD81" s="4" t="s">
        <v>1</v>
      </c>
      <c r="AE81" s="4" t="s">
        <v>1</v>
      </c>
      <c r="AF81" s="4" t="s">
        <v>1</v>
      </c>
      <c r="AG81" s="4" t="s">
        <v>1</v>
      </c>
      <c r="AH81" s="4" t="s">
        <v>1</v>
      </c>
      <c r="AI81" s="4" t="s">
        <v>1</v>
      </c>
      <c r="AJ81" s="4" t="s">
        <v>1</v>
      </c>
      <c r="AK81" s="4" t="s">
        <v>1</v>
      </c>
      <c r="AL81" s="4" t="s">
        <v>1</v>
      </c>
      <c r="AM81" s="4" t="s">
        <v>1</v>
      </c>
      <c r="AN81" s="4" t="s">
        <v>1</v>
      </c>
      <c r="AO81" s="4" t="s">
        <v>1</v>
      </c>
      <c r="AP81" s="4" t="s">
        <v>1</v>
      </c>
      <c r="AQ81" s="4" t="s">
        <v>1</v>
      </c>
      <c r="AR81" s="4" t="s">
        <v>1</v>
      </c>
      <c r="AS81" s="4" t="s">
        <v>1</v>
      </c>
      <c r="AT81" s="4" t="s">
        <v>1</v>
      </c>
      <c r="AU81" s="4" t="s">
        <v>1</v>
      </c>
      <c r="AV81" s="4" t="s">
        <v>1</v>
      </c>
      <c r="AW81" s="4" t="s">
        <v>1</v>
      </c>
      <c r="AX81" s="4" t="s">
        <v>1</v>
      </c>
    </row>
    <row r="82" spans="1:50" ht="30" customHeight="1" x14ac:dyDescent="0.25">
      <c r="A82" s="15" t="s">
        <v>1</v>
      </c>
      <c r="B82" s="15" t="s">
        <v>1</v>
      </c>
      <c r="C82" s="15" t="s">
        <v>1</v>
      </c>
      <c r="D82" s="15" t="s">
        <v>1</v>
      </c>
      <c r="E82" s="15" t="s">
        <v>1</v>
      </c>
      <c r="F82" s="15" t="s">
        <v>1</v>
      </c>
      <c r="G82" s="15" t="s">
        <v>1</v>
      </c>
      <c r="H82" s="15" t="s">
        <v>1</v>
      </c>
      <c r="I82" s="15" t="s">
        <v>1</v>
      </c>
      <c r="J82" s="15" t="s">
        <v>1</v>
      </c>
      <c r="K82" s="15" t="s">
        <v>1</v>
      </c>
      <c r="L82" s="4" t="s">
        <v>1</v>
      </c>
      <c r="M82" s="4" t="s">
        <v>1</v>
      </c>
      <c r="N82" s="4" t="s">
        <v>1</v>
      </c>
      <c r="O82" s="4" t="s">
        <v>1</v>
      </c>
      <c r="P82" s="4" t="s">
        <v>1</v>
      </c>
      <c r="Q82" s="4" t="s">
        <v>1</v>
      </c>
      <c r="R82" s="4" t="s">
        <v>1</v>
      </c>
      <c r="S82" s="4" t="s">
        <v>1</v>
      </c>
      <c r="T82" s="4" t="s">
        <v>1</v>
      </c>
      <c r="U82" s="4" t="s">
        <v>1</v>
      </c>
      <c r="V82" s="4" t="s">
        <v>1</v>
      </c>
      <c r="W82" s="4" t="s">
        <v>1</v>
      </c>
      <c r="X82" s="4" t="s">
        <v>1</v>
      </c>
      <c r="Y82" s="4" t="s">
        <v>1</v>
      </c>
      <c r="Z82" s="4" t="s">
        <v>1</v>
      </c>
      <c r="AA82" s="4" t="s">
        <v>1</v>
      </c>
      <c r="AB82" s="4" t="s">
        <v>1</v>
      </c>
      <c r="AC82" s="4" t="s">
        <v>1</v>
      </c>
      <c r="AD82" s="4" t="s">
        <v>1</v>
      </c>
      <c r="AE82" s="4" t="s">
        <v>1</v>
      </c>
      <c r="AF82" s="4" t="s">
        <v>1</v>
      </c>
      <c r="AG82" s="4" t="s">
        <v>1</v>
      </c>
      <c r="AH82" s="4" t="s">
        <v>1</v>
      </c>
      <c r="AI82" s="4" t="s">
        <v>1</v>
      </c>
      <c r="AJ82" s="4" t="s">
        <v>1</v>
      </c>
      <c r="AK82" s="4" t="s">
        <v>1</v>
      </c>
      <c r="AL82" s="4" t="s">
        <v>1</v>
      </c>
      <c r="AM82" s="4" t="s">
        <v>1</v>
      </c>
      <c r="AN82" s="4" t="s">
        <v>1</v>
      </c>
      <c r="AO82" s="4" t="s">
        <v>1</v>
      </c>
      <c r="AP82" s="4" t="s">
        <v>1</v>
      </c>
      <c r="AQ82" s="4" t="s">
        <v>1</v>
      </c>
      <c r="AR82" s="4" t="s">
        <v>1</v>
      </c>
      <c r="AS82" s="4" t="s">
        <v>1</v>
      </c>
      <c r="AT82" s="4" t="s">
        <v>1</v>
      </c>
      <c r="AU82" s="4" t="s">
        <v>1</v>
      </c>
      <c r="AV82" s="4" t="s">
        <v>1</v>
      </c>
      <c r="AW82" s="4" t="s">
        <v>1</v>
      </c>
      <c r="AX82" s="4" t="s">
        <v>1</v>
      </c>
    </row>
    <row r="86" spans="1:50" x14ac:dyDescent="0.25">
      <c r="C86" s="67"/>
    </row>
    <row r="90" spans="1:50" x14ac:dyDescent="0.25">
      <c r="E90" s="68"/>
      <c r="F90" s="43"/>
    </row>
    <row r="149" spans="4:4" x14ac:dyDescent="0.25">
      <c r="D149" s="43"/>
    </row>
  </sheetData>
  <mergeCells count="1">
    <mergeCell ref="B3:K3"/>
  </mergeCells>
  <pageMargins left="0.39370078740157483" right="0.39370078740157483" top="0.78740157480314965" bottom="0.23622047244094491" header="0.51181102362204722" footer="0.1574803149606299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Option 1 - Inc Stmt</vt:lpstr>
      <vt:lpstr>Option 1 - Bal Sheet</vt:lpstr>
      <vt:lpstr>Option 1 - Cash Flow</vt:lpstr>
      <vt:lpstr>Option 2 - Inc Stmt</vt:lpstr>
      <vt:lpstr>Option 2 - Bal Sheet</vt:lpstr>
      <vt:lpstr>Option 2 - Cash Flow</vt:lpstr>
      <vt:lpstr>Option 3 - Inc Stmt</vt:lpstr>
      <vt:lpstr>Option 3 - Bal Sheet</vt:lpstr>
      <vt:lpstr>Option 3 - Cash Flow</vt:lpstr>
      <vt:lpstr>'Option 1 - Bal Sheet'!Print_Area</vt:lpstr>
      <vt:lpstr>'Option 1 - Cash Flow'!Print_Area</vt:lpstr>
      <vt:lpstr>'Option 1 - Inc Stmt'!Print_Area</vt:lpstr>
      <vt:lpstr>'Option 2 - Bal Sheet'!Print_Area</vt:lpstr>
      <vt:lpstr>'Option 2 - Cash Flow'!Print_Area</vt:lpstr>
      <vt:lpstr>'Option 2 - Inc Stmt'!Print_Area</vt:lpstr>
      <vt:lpstr>'Option 3 - Bal Sheet'!Print_Area</vt:lpstr>
      <vt:lpstr>'Option 3 - Cash Flow'!Print_Area</vt:lpstr>
      <vt:lpstr>'Option 3 - Inc Stmt'!Print_Area</vt:lpstr>
    </vt:vector>
  </TitlesOfParts>
  <Company>Wollondilly 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Christie</dc:creator>
  <cp:lastModifiedBy>Marcello Chiodo</cp:lastModifiedBy>
  <dcterms:created xsi:type="dcterms:W3CDTF">2014-12-10T09:15:59Z</dcterms:created>
  <dcterms:modified xsi:type="dcterms:W3CDTF">2015-02-16T03:50:51Z</dcterms:modified>
</cp:coreProperties>
</file>