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ABA5AB29-93D4-4670-B031-1DC5CD682D47}" xr6:coauthVersionLast="47" xr6:coauthVersionMax="47" xr10:uidLastSave="{00000000-0000-0000-0000-000000000000}"/>
  <bookViews>
    <workbookView xWindow="-120" yWindow="-120" windowWidth="29040" windowHeight="15840" tabRatio="722" firstSheet="2" activeTab="2"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4" l="1"/>
  <c r="I23" i="14"/>
  <c r="K21" i="20"/>
  <c r="F23" i="16" l="1"/>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Q29"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D70" i="20"/>
  <c r="C41" i="19"/>
  <c r="D41" i="19" s="1"/>
  <c r="E69" i="20" s="1"/>
  <c r="T69" i="20" l="1"/>
  <c r="T68" i="20"/>
  <c r="Q68" i="20"/>
  <c r="Q69" i="20"/>
  <c r="L70" i="20"/>
  <c r="M70" i="20" s="1"/>
  <c r="D71" i="20"/>
  <c r="C42" i="19"/>
  <c r="D42" i="19" s="1"/>
  <c r="E70" i="20" s="1"/>
  <c r="T70" i="20" l="1"/>
  <c r="Q70" i="20"/>
  <c r="L71" i="20"/>
  <c r="M71" i="20" s="1"/>
  <c r="C43" i="19"/>
  <c r="D43" i="19" s="1"/>
  <c r="D72" i="20"/>
  <c r="N72" i="20" s="1"/>
  <c r="L72" i="20" l="1"/>
  <c r="M72" i="20" s="1"/>
  <c r="E71" i="20"/>
  <c r="D73" i="20"/>
  <c r="N73" i="20" s="1"/>
  <c r="C44" i="19"/>
  <c r="D44" i="19" s="1"/>
  <c r="T71" i="20" l="1"/>
  <c r="Q71" i="20"/>
  <c r="L73" i="20"/>
  <c r="M73" i="20" s="1"/>
  <c r="E72" i="20"/>
  <c r="T72" i="20" s="1"/>
  <c r="C45" i="19"/>
  <c r="D45" i="19" s="1"/>
  <c r="D74" i="20"/>
  <c r="Q72" i="20" l="1"/>
  <c r="E73" i="20"/>
  <c r="L74" i="20"/>
  <c r="M74" i="20" s="1"/>
  <c r="D75" i="20"/>
  <c r="N75" i="20" s="1"/>
  <c r="C46" i="19"/>
  <c r="D46" i="19" s="1"/>
  <c r="E74" i="20" s="1"/>
  <c r="T74" i="20" s="1"/>
  <c r="T73" i="20" l="1"/>
  <c r="Q74" i="20"/>
  <c r="Q73" i="20"/>
  <c r="L75" i="20"/>
  <c r="M75" i="20" s="1"/>
  <c r="D76" i="20"/>
  <c r="N76" i="20" s="1"/>
  <c r="C47" i="19"/>
  <c r="D47" i="19" s="1"/>
  <c r="E75" i="20" l="1"/>
  <c r="T75" i="20" s="1"/>
  <c r="L76" i="20"/>
  <c r="M76" i="20" s="1"/>
  <c r="D77" i="20"/>
  <c r="N77" i="20" s="1"/>
  <c r="C48" i="19"/>
  <c r="D48" i="19" s="1"/>
  <c r="E76" i="20" s="1"/>
  <c r="T76" i="20" l="1"/>
  <c r="Q76" i="20"/>
  <c r="Q75" i="20"/>
  <c r="L77" i="20"/>
  <c r="M77" i="20" s="1"/>
  <c r="D78" i="20"/>
  <c r="N78" i="20" s="1"/>
  <c r="C49" i="19"/>
  <c r="D49" i="19" s="1"/>
  <c r="E77" i="20" s="1"/>
  <c r="T77" i="20" s="1"/>
  <c r="Q77" i="20" l="1"/>
  <c r="L78" i="20"/>
  <c r="M78" i="20" s="1"/>
  <c r="D79" i="20"/>
  <c r="N79" i="20" s="1"/>
  <c r="C50" i="19"/>
  <c r="D50" i="19" s="1"/>
  <c r="E78" i="20" s="1"/>
  <c r="T78" i="20" s="1"/>
  <c r="Q78" i="20" l="1"/>
  <c r="L79" i="20"/>
  <c r="M79" i="20" s="1"/>
  <c r="C51" i="19"/>
  <c r="D51" i="19" s="1"/>
  <c r="E79" i="20" s="1"/>
  <c r="T79" i="20" s="1"/>
  <c r="D80" i="20"/>
  <c r="N80" i="20" s="1"/>
  <c r="Q79" i="20" l="1"/>
  <c r="L80" i="20"/>
  <c r="M80" i="20" s="1"/>
  <c r="D81" i="20"/>
  <c r="N81" i="20" s="1"/>
  <c r="C52" i="19"/>
  <c r="D52" i="19" s="1"/>
  <c r="L81" i="20" l="1"/>
  <c r="M81" i="20" s="1"/>
  <c r="E80" i="20"/>
  <c r="T80" i="20" s="1"/>
  <c r="D82" i="20"/>
  <c r="N82" i="20" s="1"/>
  <c r="C53" i="19"/>
  <c r="D53" i="19" s="1"/>
  <c r="E81" i="20" s="1"/>
  <c r="T81" i="20" s="1"/>
  <c r="Q81" i="20" l="1"/>
  <c r="Q80" i="20"/>
  <c r="L82" i="20"/>
  <c r="M82" i="20" s="1"/>
  <c r="D83" i="20"/>
  <c r="N83" i="20" s="1"/>
  <c r="C54" i="19"/>
  <c r="D54" i="19" s="1"/>
  <c r="E82" i="20" s="1"/>
  <c r="T82" i="20" s="1"/>
  <c r="Q82" i="20" l="1"/>
  <c r="L83" i="20"/>
  <c r="M83" i="20" s="1"/>
  <c r="D84" i="20"/>
  <c r="N84" i="20" s="1"/>
  <c r="C55" i="19"/>
  <c r="D55" i="19" s="1"/>
  <c r="L84" i="20" l="1"/>
  <c r="M84" i="20" s="1"/>
  <c r="E83" i="20"/>
  <c r="T83" i="20" s="1"/>
  <c r="D85" i="20"/>
  <c r="N85" i="20" s="1"/>
  <c r="C56" i="19"/>
  <c r="D56" i="19" s="1"/>
  <c r="Q83" i="20" l="1"/>
  <c r="L85" i="20"/>
  <c r="M85" i="20" s="1"/>
  <c r="E84" i="20"/>
  <c r="T84" i="20" s="1"/>
  <c r="D86" i="20"/>
  <c r="N86" i="20" s="1"/>
  <c r="C57" i="19"/>
  <c r="D57" i="19" s="1"/>
  <c r="E85" i="20" s="1"/>
  <c r="T85" i="20" s="1"/>
  <c r="Q85" i="20" l="1"/>
  <c r="Q84" i="20"/>
  <c r="L86" i="20"/>
  <c r="M86" i="20" s="1"/>
  <c r="D87" i="20"/>
  <c r="N87" i="20" s="1"/>
  <c r="C58" i="19"/>
  <c r="D58" i="19" s="1"/>
  <c r="L87" i="20" l="1"/>
  <c r="M87" i="20" s="1"/>
  <c r="E86" i="20"/>
  <c r="T86" i="20" s="1"/>
  <c r="D88" i="20"/>
  <c r="N88" i="20" s="1"/>
  <c r="C59" i="19"/>
  <c r="D59" i="19" s="1"/>
  <c r="E87" i="20" s="1"/>
  <c r="T87" i="20" s="1"/>
  <c r="Q87" i="20" l="1"/>
  <c r="Q86" i="20"/>
  <c r="L88" i="20"/>
  <c r="M88" i="20" s="1"/>
  <c r="D89" i="20"/>
  <c r="N89" i="20" s="1"/>
  <c r="C60" i="19"/>
  <c r="D60" i="19" s="1"/>
  <c r="E88" i="20" s="1"/>
  <c r="T88" i="20" s="1"/>
  <c r="Q88" i="20" l="1"/>
  <c r="L89" i="20"/>
  <c r="M89" i="20" s="1"/>
  <c r="C61" i="19"/>
  <c r="D61" i="19" s="1"/>
  <c r="E89" i="20" s="1"/>
  <c r="T89" i="20" s="1"/>
  <c r="D90" i="20"/>
  <c r="N90" i="20" s="1"/>
  <c r="Q89" i="20" l="1"/>
  <c r="L90" i="20"/>
  <c r="M90" i="20" s="1"/>
  <c r="D91" i="20"/>
  <c r="N91" i="20" s="1"/>
  <c r="C62" i="19"/>
  <c r="D62" i="19" s="1"/>
  <c r="E90" i="20" s="1"/>
  <c r="T90" i="20" s="1"/>
  <c r="Q90" i="20" l="1"/>
  <c r="L91" i="20"/>
  <c r="M91" i="20" s="1"/>
  <c r="D92" i="20"/>
  <c r="N92" i="20" s="1"/>
  <c r="C63" i="19"/>
  <c r="D63" i="19" s="1"/>
  <c r="E91" i="20" s="1"/>
  <c r="T91" i="20" s="1"/>
  <c r="Q91" i="20" l="1"/>
  <c r="L92" i="20"/>
  <c r="M92" i="20" s="1"/>
  <c r="D93" i="20"/>
  <c r="N93" i="20" s="1"/>
  <c r="C64" i="19"/>
  <c r="D64" i="19" s="1"/>
  <c r="L93" i="20" l="1"/>
  <c r="M93" i="20" s="1"/>
  <c r="E92" i="20"/>
  <c r="T92" i="20" s="1"/>
  <c r="D94" i="20"/>
  <c r="C65" i="19"/>
  <c r="D65" i="19" s="1"/>
  <c r="E93" i="20" s="1"/>
  <c r="T93" i="20" s="1"/>
  <c r="Q93" i="20" l="1"/>
  <c r="Q92" i="20"/>
  <c r="N94" i="20"/>
  <c r="L94" i="20"/>
  <c r="M94" i="20" s="1"/>
  <c r="C66" i="19"/>
  <c r="D95" i="20"/>
  <c r="N95" i="20" l="1"/>
  <c r="D66" i="19"/>
  <c r="E94" i="20" s="1"/>
  <c r="T94" i="20" s="1"/>
  <c r="L95" i="20"/>
  <c r="M95" i="20" s="1"/>
  <c r="D96" i="20"/>
  <c r="C67" i="19"/>
  <c r="Q94" i="20" l="1"/>
  <c r="N96" i="20"/>
  <c r="D67" i="19"/>
  <c r="E95" i="20" s="1"/>
  <c r="T95" i="20" s="1"/>
  <c r="L96" i="20"/>
  <c r="M96" i="20" s="1"/>
  <c r="C68" i="19"/>
  <c r="D68" i="19" s="1"/>
  <c r="E96" i="20" s="1"/>
  <c r="D97" i="20"/>
  <c r="T96" i="20" l="1"/>
  <c r="Q96" i="20"/>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Q37" i="14" s="1"/>
  <c r="J45" i="14"/>
  <c r="J53" i="14"/>
  <c r="J61" i="14"/>
  <c r="J69" i="14"/>
  <c r="J77" i="14"/>
  <c r="J85" i="14"/>
  <c r="J93" i="14"/>
  <c r="J101" i="14"/>
  <c r="P101" i="14" s="1"/>
  <c r="Q101" i="14" s="1"/>
  <c r="J109" i="14"/>
  <c r="J117" i="14"/>
  <c r="J125" i="14"/>
  <c r="J133" i="14"/>
  <c r="J141" i="14"/>
  <c r="J149" i="14"/>
  <c r="J157" i="14"/>
  <c r="J165" i="14"/>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Q62" i="14" s="1"/>
  <c r="J70" i="14"/>
  <c r="J78" i="14"/>
  <c r="J86" i="14"/>
  <c r="J94" i="14"/>
  <c r="J102" i="14"/>
  <c r="J110" i="14"/>
  <c r="J118" i="14"/>
  <c r="J126" i="14"/>
  <c r="P126" i="14" s="1"/>
  <c r="Q126" i="14" s="1"/>
  <c r="J134" i="14"/>
  <c r="J142" i="14"/>
  <c r="J150" i="14"/>
  <c r="J158" i="14"/>
  <c r="J166" i="14"/>
  <c r="J174" i="14"/>
  <c r="J182" i="14"/>
  <c r="J190" i="14"/>
  <c r="P190" i="14" s="1"/>
  <c r="Q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Q79" i="14" s="1"/>
  <c r="J87" i="14"/>
  <c r="J95" i="14"/>
  <c r="J103" i="14"/>
  <c r="J111" i="14"/>
  <c r="J119" i="14"/>
  <c r="J127" i="14"/>
  <c r="J135" i="14"/>
  <c r="J143" i="14"/>
  <c r="P143" i="14" s="1"/>
  <c r="Q143" i="14" s="1"/>
  <c r="J151" i="14"/>
  <c r="J159" i="14"/>
  <c r="J167" i="14"/>
  <c r="J175" i="14"/>
  <c r="J183" i="14"/>
  <c r="J191" i="14"/>
  <c r="J199" i="14"/>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Q40" i="14" s="1"/>
  <c r="J48" i="14"/>
  <c r="J56" i="14"/>
  <c r="J64" i="14"/>
  <c r="J72" i="14"/>
  <c r="J80" i="14"/>
  <c r="J88" i="14"/>
  <c r="J96" i="14"/>
  <c r="J104" i="14"/>
  <c r="P104" i="14" s="1"/>
  <c r="Q104" i="14" s="1"/>
  <c r="J112" i="14"/>
  <c r="J120" i="14"/>
  <c r="J128" i="14"/>
  <c r="J136" i="14"/>
  <c r="J144" i="14"/>
  <c r="J152" i="14"/>
  <c r="J160" i="14"/>
  <c r="J168" i="14"/>
  <c r="P168" i="14" s="1"/>
  <c r="Q168" i="14" s="1"/>
  <c r="J176" i="14"/>
  <c r="J184" i="14"/>
  <c r="J192" i="14"/>
  <c r="J200" i="14"/>
  <c r="J208" i="14"/>
  <c r="J216" i="14"/>
  <c r="J224" i="14"/>
  <c r="J232" i="14"/>
  <c r="P232" i="14" s="1"/>
  <c r="Q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Q25" i="14" s="1"/>
  <c r="J33" i="14"/>
  <c r="J41" i="14"/>
  <c r="J49" i="14"/>
  <c r="J57" i="14"/>
  <c r="J65" i="14"/>
  <c r="J73" i="14"/>
  <c r="J81" i="14"/>
  <c r="J89" i="14"/>
  <c r="P89" i="14" s="1"/>
  <c r="Q89" i="14" s="1"/>
  <c r="J97" i="14"/>
  <c r="J105" i="14"/>
  <c r="J113" i="14"/>
  <c r="J121" i="14"/>
  <c r="J129" i="14"/>
  <c r="J137" i="14"/>
  <c r="J145" i="14"/>
  <c r="J153" i="14"/>
  <c r="P153" i="14" s="1"/>
  <c r="Q153" i="14" s="1"/>
  <c r="J161" i="14"/>
  <c r="J169" i="14"/>
  <c r="J177" i="14"/>
  <c r="J185" i="14"/>
  <c r="J193" i="14"/>
  <c r="J201" i="14"/>
  <c r="J209" i="14"/>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Q42" i="14" s="1"/>
  <c r="J50" i="14"/>
  <c r="J58" i="14"/>
  <c r="J66" i="14"/>
  <c r="J74" i="14"/>
  <c r="J82" i="14"/>
  <c r="J90" i="14"/>
  <c r="J98" i="14"/>
  <c r="J106" i="14"/>
  <c r="P106" i="14" s="1"/>
  <c r="Q106" i="14" s="1"/>
  <c r="J114" i="14"/>
  <c r="J122" i="14"/>
  <c r="J130" i="14"/>
  <c r="J138" i="14"/>
  <c r="J146" i="14"/>
  <c r="J154" i="14"/>
  <c r="J162" i="14"/>
  <c r="J170" i="14"/>
  <c r="P170" i="14" s="1"/>
  <c r="Q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Q67" i="14" s="1"/>
  <c r="J75" i="14"/>
  <c r="J83" i="14"/>
  <c r="J91" i="14"/>
  <c r="J99" i="14"/>
  <c r="J107" i="14"/>
  <c r="J115" i="14"/>
  <c r="J123" i="14"/>
  <c r="J131" i="14"/>
  <c r="P131" i="14" s="1"/>
  <c r="Q131" i="14" s="1"/>
  <c r="J139" i="14"/>
  <c r="J147" i="14"/>
  <c r="J155" i="14"/>
  <c r="J163" i="14"/>
  <c r="J171" i="14"/>
  <c r="J179" i="14"/>
  <c r="J187" i="14"/>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Q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Q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Q29" i="14" s="1"/>
  <c r="P93" i="14"/>
  <c r="Q93" i="14" s="1"/>
  <c r="P157" i="14"/>
  <c r="Q157" i="14" s="1"/>
  <c r="P221" i="14"/>
  <c r="Q221" i="14" s="1"/>
  <c r="P349" i="14"/>
  <c r="Q349" i="14" s="1"/>
  <c r="P413" i="14"/>
  <c r="Q413" i="14" s="1"/>
  <c r="P477" i="14"/>
  <c r="Q477" i="14" s="1"/>
  <c r="P70" i="14"/>
  <c r="Q70" i="14" s="1"/>
  <c r="P134" i="14"/>
  <c r="Q134" i="14" s="1"/>
  <c r="P198" i="14"/>
  <c r="Q198" i="14" s="1"/>
  <c r="P254" i="14"/>
  <c r="Q254" i="14" s="1"/>
  <c r="P262" i="14"/>
  <c r="Q262" i="14" s="1"/>
  <c r="P326" i="14"/>
  <c r="Q326" i="14" s="1"/>
  <c r="P454" i="14"/>
  <c r="Q454" i="14" s="1"/>
  <c r="P582" i="14"/>
  <c r="Q582" i="14" s="1"/>
  <c r="P23" i="14"/>
  <c r="Q23" i="14" s="1"/>
  <c r="P87" i="14"/>
  <c r="Q87" i="14" s="1"/>
  <c r="P151" i="14"/>
  <c r="Q151" i="14" s="1"/>
  <c r="P215" i="14"/>
  <c r="Q215" i="14" s="1"/>
  <c r="P279" i="14"/>
  <c r="Q279" i="14" s="1"/>
  <c r="P343" i="14"/>
  <c r="Q343" i="14" s="1"/>
  <c r="P407" i="14"/>
  <c r="Q407" i="14" s="1"/>
  <c r="P471" i="14"/>
  <c r="Q471" i="14" s="1"/>
  <c r="P535" i="14"/>
  <c r="Q535" i="14" s="1"/>
  <c r="P599" i="14"/>
  <c r="Q599" i="14" s="1"/>
  <c r="P655" i="14"/>
  <c r="Q655" i="14" s="1"/>
  <c r="P663" i="14"/>
  <c r="Q663" i="14" s="1"/>
  <c r="P98" i="14"/>
  <c r="Q98"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Q64" i="14" s="1"/>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Q66" i="14" s="1"/>
  <c r="P112" i="14"/>
  <c r="Q112" i="14" s="1"/>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Q154"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Q73"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Q152"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Q22" i="14" s="1"/>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Q220"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8" i="14"/>
  <c r="Q148" i="14" s="1"/>
  <c r="P140" i="14"/>
  <c r="Q140" i="14" s="1"/>
  <c r="P124" i="14"/>
  <c r="Q124" i="14" s="1"/>
  <c r="P320" i="16"/>
  <c r="P312" i="16"/>
  <c r="P304" i="16"/>
  <c r="P296" i="16"/>
  <c r="P288" i="16"/>
  <c r="P213" i="14"/>
  <c r="Q213" i="14" s="1"/>
  <c r="P209" i="14"/>
  <c r="Q209" i="14" s="1"/>
  <c r="P205" i="14"/>
  <c r="Q205" i="14" s="1"/>
  <c r="P203" i="14"/>
  <c r="Q203" i="14" s="1"/>
  <c r="P201" i="14"/>
  <c r="Q201" i="14" s="1"/>
  <c r="P199" i="14"/>
  <c r="Q199" i="14" s="1"/>
  <c r="P197" i="14"/>
  <c r="Q197" i="14" s="1"/>
  <c r="P191" i="14"/>
  <c r="Q191" i="14" s="1"/>
  <c r="P189" i="14"/>
  <c r="Q189" i="14" s="1"/>
  <c r="P187" i="14"/>
  <c r="Q187" i="14" s="1"/>
  <c r="P185" i="14"/>
  <c r="Q185" i="14" s="1"/>
  <c r="P183" i="14"/>
  <c r="Q183" i="14" s="1"/>
  <c r="P181" i="14"/>
  <c r="Q181" i="14" s="1"/>
  <c r="P179" i="14"/>
  <c r="Q179" i="14" s="1"/>
  <c r="P177" i="14"/>
  <c r="Q177" i="14" s="1"/>
  <c r="P175" i="14"/>
  <c r="Q175" i="14" s="1"/>
  <c r="P173" i="14"/>
  <c r="Q173" i="14" s="1"/>
  <c r="P171" i="14"/>
  <c r="Q171" i="14" s="1"/>
  <c r="P169" i="14"/>
  <c r="Q169" i="14" s="1"/>
  <c r="P167" i="14"/>
  <c r="Q167" i="14" s="1"/>
  <c r="P165" i="14"/>
  <c r="Q165" i="14" s="1"/>
  <c r="P163" i="14"/>
  <c r="Q163" i="14" s="1"/>
  <c r="P161" i="14"/>
  <c r="Q161" i="14" s="1"/>
  <c r="P145" i="14"/>
  <c r="Q145" i="14" s="1"/>
  <c r="P129" i="14"/>
  <c r="Q129" i="14" s="1"/>
  <c r="P121" i="14"/>
  <c r="Q121" i="14" s="1"/>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Q158" i="14" s="1"/>
  <c r="P150" i="14"/>
  <c r="Q150" i="14" s="1"/>
  <c r="P142" i="14"/>
  <c r="Q142" i="14" s="1"/>
  <c r="P322" i="16"/>
  <c r="P314" i="16"/>
  <c r="P306" i="16"/>
  <c r="P298" i="16"/>
  <c r="P216" i="14"/>
  <c r="Q216" i="14" s="1"/>
  <c r="P214" i="14"/>
  <c r="Q214" i="14" s="1"/>
  <c r="P210" i="14"/>
  <c r="Q210" i="14" s="1"/>
  <c r="P208" i="14"/>
  <c r="Q208" i="14" s="1"/>
  <c r="P206" i="14"/>
  <c r="Q206" i="14" s="1"/>
  <c r="P204" i="14"/>
  <c r="Q204" i="14" s="1"/>
  <c r="P200" i="14"/>
  <c r="Q200" i="14" s="1"/>
  <c r="P194" i="14"/>
  <c r="Q194" i="14" s="1"/>
  <c r="P186" i="14"/>
  <c r="Q186" i="14" s="1"/>
  <c r="P184" i="14"/>
  <c r="Q184" i="14" s="1"/>
  <c r="P182" i="14"/>
  <c r="Q182" i="14" s="1"/>
  <c r="P180" i="14"/>
  <c r="Q180" i="14" s="1"/>
  <c r="P176" i="14"/>
  <c r="Q176" i="14" s="1"/>
  <c r="P174" i="14"/>
  <c r="Q174" i="14" s="1"/>
  <c r="P166" i="14"/>
  <c r="Q166" i="14" s="1"/>
  <c r="P164" i="14"/>
  <c r="Q164" i="14" s="1"/>
  <c r="P162" i="14"/>
  <c r="Q162" i="14" s="1"/>
  <c r="P149" i="14"/>
  <c r="Q149" i="14" s="1"/>
  <c r="P141" i="14"/>
  <c r="Q141" i="14" s="1"/>
  <c r="P133" i="14"/>
  <c r="Q133" i="14" s="1"/>
  <c r="P125" i="14"/>
  <c r="Q125" i="14" s="1"/>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Q144" i="14" s="1"/>
  <c r="P128" i="14"/>
  <c r="Q128" i="14" s="1"/>
  <c r="P316" i="16"/>
  <c r="P287" i="16"/>
  <c r="P138" i="14"/>
  <c r="Q138" i="14" s="1"/>
  <c r="P135" i="14"/>
  <c r="Q135" i="14" s="1"/>
  <c r="P122" i="14"/>
  <c r="Q122" i="14" s="1"/>
  <c r="P310" i="16"/>
  <c r="P307" i="16"/>
  <c r="P294" i="16"/>
  <c r="P291" i="16"/>
  <c r="P160" i="14"/>
  <c r="Q160" i="14" s="1"/>
  <c r="P303" i="16"/>
  <c r="P300" i="16"/>
  <c r="P290" i="16"/>
  <c r="P159" i="14"/>
  <c r="Q159" i="14" s="1"/>
  <c r="P146" i="14"/>
  <c r="Q146" i="14" s="1"/>
  <c r="P130" i="14"/>
  <c r="Q130" i="14" s="1"/>
  <c r="P127" i="14"/>
  <c r="Q127" i="14" s="1"/>
  <c r="P318" i="16"/>
  <c r="P315" i="16"/>
  <c r="P302" i="16"/>
  <c r="P299" i="16"/>
  <c r="P155" i="14"/>
  <c r="Q155" i="14" s="1"/>
  <c r="P139" i="14"/>
  <c r="Q139" i="14" s="1"/>
  <c r="P136" i="14"/>
  <c r="Q136" i="14" s="1"/>
  <c r="P123" i="14"/>
  <c r="Q123" i="14" s="1"/>
  <c r="P120" i="14"/>
  <c r="Q120" i="14" s="1"/>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128" i="16"/>
  <c r="P219" i="16"/>
  <c r="P205" i="16"/>
  <c r="P201" i="16"/>
  <c r="P197" i="16"/>
  <c r="P193" i="16"/>
  <c r="P189" i="16"/>
  <c r="P185" i="16"/>
  <c r="P177" i="16"/>
  <c r="P173" i="16"/>
  <c r="P165" i="16"/>
  <c r="P161" i="16"/>
  <c r="P157" i="16"/>
  <c r="P153" i="16"/>
  <c r="P137" i="16"/>
  <c r="P133" i="16"/>
  <c r="P129" i="16"/>
  <c r="P118" i="14"/>
  <c r="Q118" i="14" s="1"/>
  <c r="P116" i="14"/>
  <c r="Q116" i="14" s="1"/>
  <c r="P110" i="14"/>
  <c r="Q110" i="14" s="1"/>
  <c r="P108" i="14"/>
  <c r="Q108" i="14" s="1"/>
  <c r="P102" i="14"/>
  <c r="Q102" i="14" s="1"/>
  <c r="P100" i="14"/>
  <c r="Q100" i="14" s="1"/>
  <c r="P96" i="14"/>
  <c r="Q96" i="14" s="1"/>
  <c r="P94" i="14"/>
  <c r="Q94" i="14" s="1"/>
  <c r="P92" i="14"/>
  <c r="Q92" i="14" s="1"/>
  <c r="P90" i="14"/>
  <c r="Q90" i="14" s="1"/>
  <c r="P88" i="14"/>
  <c r="Q88" i="14" s="1"/>
  <c r="P86" i="14"/>
  <c r="Q86" i="14" s="1"/>
  <c r="P84" i="14"/>
  <c r="Q84" i="14" s="1"/>
  <c r="P82" i="14"/>
  <c r="Q82" i="14" s="1"/>
  <c r="P80" i="14"/>
  <c r="Q80" i="14" s="1"/>
  <c r="P78" i="14"/>
  <c r="Q78" i="14" s="1"/>
  <c r="P74" i="14"/>
  <c r="Q74" i="14" s="1"/>
  <c r="P72" i="14"/>
  <c r="Q72" i="14" s="1"/>
  <c r="P58" i="14"/>
  <c r="Q58" i="14" s="1"/>
  <c r="P56" i="14"/>
  <c r="Q56" i="14" s="1"/>
  <c r="P54" i="14"/>
  <c r="Q54" i="14" s="1"/>
  <c r="P52" i="14"/>
  <c r="Q52" i="14" s="1"/>
  <c r="P50" i="14"/>
  <c r="Q50" i="14" s="1"/>
  <c r="P48" i="14"/>
  <c r="Q48" i="14" s="1"/>
  <c r="P46" i="14"/>
  <c r="Q46" i="14" s="1"/>
  <c r="P44" i="14"/>
  <c r="Q44" i="14" s="1"/>
  <c r="P38" i="14"/>
  <c r="Q38" i="14" s="1"/>
  <c r="P36" i="14"/>
  <c r="Q36" i="14" s="1"/>
  <c r="P34" i="14"/>
  <c r="Q34" i="14" s="1"/>
  <c r="P32" i="14"/>
  <c r="Q32" i="14" s="1"/>
  <c r="P30" i="14"/>
  <c r="Q30" i="14" s="1"/>
  <c r="P28" i="14"/>
  <c r="Q28" i="14" s="1"/>
  <c r="P26" i="14"/>
  <c r="Q26" i="14" s="1"/>
  <c r="P24" i="14"/>
  <c r="Q24" i="14" s="1"/>
  <c r="P223" i="16"/>
  <c r="P215" i="16"/>
  <c r="P207" i="16"/>
  <c r="P203" i="16"/>
  <c r="P199" i="16"/>
  <c r="P195" i="16"/>
  <c r="P187" i="16"/>
  <c r="P183" i="16"/>
  <c r="P179" i="16"/>
  <c r="P175" i="16"/>
  <c r="P171" i="16"/>
  <c r="P167" i="16"/>
  <c r="P163" i="16"/>
  <c r="P159" i="16"/>
  <c r="P155" i="16"/>
  <c r="P151" i="16"/>
  <c r="P143" i="16"/>
  <c r="P139" i="16"/>
  <c r="P135" i="16"/>
  <c r="P131" i="16"/>
  <c r="P119" i="14"/>
  <c r="Q119" i="14" s="1"/>
  <c r="P117" i="14"/>
  <c r="Q117" i="14" s="1"/>
  <c r="P115" i="14"/>
  <c r="Q115" i="14" s="1"/>
  <c r="P113" i="14"/>
  <c r="Q113" i="14" s="1"/>
  <c r="P111" i="14"/>
  <c r="Q111" i="14" s="1"/>
  <c r="P109" i="14"/>
  <c r="Q109" i="14" s="1"/>
  <c r="P107" i="14"/>
  <c r="Q107" i="14" s="1"/>
  <c r="P105" i="14"/>
  <c r="Q105" i="14" s="1"/>
  <c r="P103" i="14"/>
  <c r="Q103" i="14" s="1"/>
  <c r="P99" i="14"/>
  <c r="Q99" i="14" s="1"/>
  <c r="P95" i="14"/>
  <c r="Q95" i="14" s="1"/>
  <c r="P91" i="14"/>
  <c r="Q91" i="14" s="1"/>
  <c r="P85" i="14"/>
  <c r="Q85" i="14" s="1"/>
  <c r="P81" i="14"/>
  <c r="Q81" i="14" s="1"/>
  <c r="P77" i="14"/>
  <c r="Q77" i="14" s="1"/>
  <c r="P75" i="14"/>
  <c r="Q75" i="14" s="1"/>
  <c r="P71" i="14"/>
  <c r="Q71" i="14" s="1"/>
  <c r="P69" i="14"/>
  <c r="Q69" i="14" s="1"/>
  <c r="P65" i="14"/>
  <c r="Q65" i="14" s="1"/>
  <c r="P63" i="14"/>
  <c r="Q63" i="14" s="1"/>
  <c r="P61" i="14"/>
  <c r="Q61" i="14" s="1"/>
  <c r="P59" i="14"/>
  <c r="Q59" i="14" s="1"/>
  <c r="P57" i="14"/>
  <c r="Q57" i="14" s="1"/>
  <c r="P55" i="14"/>
  <c r="Q55" i="14" s="1"/>
  <c r="P51" i="14"/>
  <c r="Q51" i="14" s="1"/>
  <c r="P47" i="14"/>
  <c r="Q47" i="14" s="1"/>
  <c r="P43" i="14"/>
  <c r="Q43" i="14" s="1"/>
  <c r="P39" i="14"/>
  <c r="Q39" i="14" s="1"/>
  <c r="P35" i="14"/>
  <c r="Q35" i="14" s="1"/>
  <c r="P31" i="14"/>
  <c r="Q31" i="14" s="1"/>
  <c r="P27" i="14"/>
  <c r="Q27" i="14" s="1"/>
  <c r="P53" i="14"/>
  <c r="Q53" i="14" s="1"/>
  <c r="P49" i="14"/>
  <c r="Q49" i="14" s="1"/>
  <c r="P45" i="14"/>
  <c r="Q45" i="14" s="1"/>
  <c r="P41" i="14"/>
  <c r="Q41" i="14" s="1"/>
  <c r="P33" i="14"/>
  <c r="Q33" i="14" s="1"/>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24" i="16" a="1"/>
  <c r="Q124" i="16" s="1"/>
  <c r="Q116" i="16" a="1"/>
  <c r="Q116" i="16" s="1"/>
  <c r="Q108" i="16" a="1"/>
  <c r="Q108" i="16" s="1"/>
  <c r="Q91" i="16" a="1"/>
  <c r="Q91" i="16" s="1"/>
  <c r="Q83" i="16" a="1"/>
  <c r="Q83" i="16" s="1"/>
  <c r="Q75" i="16" a="1"/>
  <c r="Q75" i="16" s="1"/>
  <c r="Q67" i="16" a="1"/>
  <c r="Q67" i="16" s="1"/>
  <c r="Q59" i="16" a="1"/>
  <c r="Q59" i="16" s="1"/>
  <c r="Q50" i="16" a="1"/>
  <c r="Q50" i="16" s="1"/>
  <c r="Q42" i="16" a="1"/>
  <c r="Q42" i="16" s="1"/>
  <c r="Q34" i="16" a="1"/>
  <c r="Q34" i="16" s="1"/>
  <c r="Q26" i="16" a="1"/>
  <c r="Q26" i="16" s="1"/>
  <c r="Q96" i="16" a="1"/>
  <c r="Q96"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23" i="16" a="1"/>
  <c r="Q123" i="16" s="1"/>
  <c r="Q115" i="16" a="1"/>
  <c r="Q115" i="16" s="1"/>
  <c r="Q107" i="16" a="1"/>
  <c r="Q107" i="16" s="1"/>
  <c r="Q90" i="16" a="1"/>
  <c r="Q90" i="16" s="1"/>
  <c r="Q82" i="16" a="1"/>
  <c r="Q82" i="16" s="1"/>
  <c r="Q74" i="16" a="1"/>
  <c r="Q74" i="16" s="1"/>
  <c r="Q66" i="16" a="1"/>
  <c r="Q66" i="16" s="1"/>
  <c r="Q57" i="16" a="1"/>
  <c r="Q57" i="16" s="1"/>
  <c r="Q49" i="16" a="1"/>
  <c r="Q49" i="16" s="1"/>
  <c r="Q41" i="16" a="1"/>
  <c r="Q41" i="16" s="1"/>
  <c r="Q33" i="16" a="1"/>
  <c r="Q33" i="16" s="1"/>
  <c r="Q25" i="16" a="1"/>
  <c r="Q25" i="16" s="1"/>
  <c r="Q95" i="16" a="1"/>
  <c r="Q95" i="16" s="1"/>
  <c r="Q143" i="16" a="1"/>
  <c r="Q143" i="16" s="1"/>
  <c r="Q179" i="16" a="1"/>
  <c r="Q179" i="16" s="1"/>
  <c r="Q151" i="16" a="1"/>
  <c r="Q151" i="16" s="1"/>
  <c r="Q183" i="16" a="1"/>
  <c r="Q183" i="16" s="1"/>
  <c r="Q223" i="16" a="1"/>
  <c r="Q223" i="16" s="1"/>
  <c r="Q153" i="16" a="1"/>
  <c r="Q153" i="16" s="1"/>
  <c r="Q185" i="16" a="1"/>
  <c r="Q185" i="16" s="1"/>
  <c r="Q128" i="16" a="1"/>
  <c r="Q128"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22" i="16" a="1"/>
  <c r="Q122" i="16" s="1"/>
  <c r="Q114" i="16" a="1"/>
  <c r="Q114" i="16" s="1"/>
  <c r="Q106" i="16" a="1"/>
  <c r="Q106" i="16" s="1"/>
  <c r="Q89" i="16" a="1"/>
  <c r="Q89" i="16" s="1"/>
  <c r="Q81" i="16" a="1"/>
  <c r="Q81" i="16" s="1"/>
  <c r="Q73" i="16" a="1"/>
  <c r="Q73" i="16" s="1"/>
  <c r="Q65" i="16" a="1"/>
  <c r="Q65" i="16" s="1"/>
  <c r="Q56" i="16" a="1"/>
  <c r="Q56" i="16" s="1"/>
  <c r="Q48" i="16" a="1"/>
  <c r="Q48" i="16" s="1"/>
  <c r="Q40" i="16" a="1"/>
  <c r="Q40" i="16" s="1"/>
  <c r="Q32" i="16" a="1"/>
  <c r="Q32" i="16" s="1"/>
  <c r="Q24" i="16" a="1"/>
  <c r="Q24" i="16" s="1"/>
  <c r="Q102" i="16" a="1"/>
  <c r="Q102"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21" i="16" a="1"/>
  <c r="Q121" i="16" s="1"/>
  <c r="Q113" i="16" a="1"/>
  <c r="Q113" i="16" s="1"/>
  <c r="Q105" i="16" a="1"/>
  <c r="Q105" i="16" s="1"/>
  <c r="Q88" i="16" a="1"/>
  <c r="Q88" i="16" s="1"/>
  <c r="Q80" i="16" a="1"/>
  <c r="Q80" i="16" s="1"/>
  <c r="Q72" i="16" a="1"/>
  <c r="Q72" i="16" s="1"/>
  <c r="Q64" i="16" a="1"/>
  <c r="Q64" i="16" s="1"/>
  <c r="Q55" i="16" a="1"/>
  <c r="Q55" i="16" s="1"/>
  <c r="Q47" i="16" a="1"/>
  <c r="Q47" i="16" s="1"/>
  <c r="Q39" i="16" a="1"/>
  <c r="Q39" i="16" s="1"/>
  <c r="Q31" i="16" a="1"/>
  <c r="Q31" i="16" s="1"/>
  <c r="Q23" i="16" a="1"/>
  <c r="Q23" i="16" s="1"/>
  <c r="Q94" i="16" a="1"/>
  <c r="Q94" i="16" s="1"/>
  <c r="Q191" i="16" a="1"/>
  <c r="Q191" i="16" s="1"/>
  <c r="Q129" i="16" a="1"/>
  <c r="Q129"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20" i="16" a="1"/>
  <c r="Q120" i="16" s="1"/>
  <c r="Q112" i="16" a="1"/>
  <c r="Q112" i="16" s="1"/>
  <c r="Q104" i="16" a="1"/>
  <c r="Q104" i="16" s="1"/>
  <c r="Q87" i="16" a="1"/>
  <c r="Q87" i="16" s="1"/>
  <c r="Q79" i="16" a="1"/>
  <c r="Q79" i="16" s="1"/>
  <c r="Q71" i="16" a="1"/>
  <c r="Q71" i="16" s="1"/>
  <c r="Q63" i="16" a="1"/>
  <c r="Q63" i="16" s="1"/>
  <c r="Q54" i="16" a="1"/>
  <c r="Q54" i="16" s="1"/>
  <c r="Q46" i="16" a="1"/>
  <c r="Q46" i="16" s="1"/>
  <c r="Q38" i="16" a="1"/>
  <c r="Q38" i="16" s="1"/>
  <c r="Q30" i="16" a="1"/>
  <c r="Q30" i="16" s="1"/>
  <c r="Q101" i="16" a="1"/>
  <c r="Q101"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127" i="16" a="1"/>
  <c r="Q127" i="16" s="1"/>
  <c r="Q119" i="16" a="1"/>
  <c r="Q119" i="16" s="1"/>
  <c r="Q111" i="16" a="1"/>
  <c r="Q111" i="16" s="1"/>
  <c r="Q103" i="16" a="1"/>
  <c r="Q103" i="16" s="1"/>
  <c r="Q86" i="16" a="1"/>
  <c r="Q86" i="16" s="1"/>
  <c r="Q78" i="16" a="1"/>
  <c r="Q78" i="16" s="1"/>
  <c r="Q70" i="16" a="1"/>
  <c r="Q70" i="16" s="1"/>
  <c r="Q62" i="16" a="1"/>
  <c r="Q62" i="16" s="1"/>
  <c r="Q53" i="16" a="1"/>
  <c r="Q53" i="16" s="1"/>
  <c r="Q45" i="16" a="1"/>
  <c r="Q45" i="16" s="1"/>
  <c r="Q37" i="16" a="1"/>
  <c r="Q37" i="16" s="1"/>
  <c r="Q29" i="16" a="1"/>
  <c r="Q29" i="16" s="1"/>
  <c r="Q408" i="16" a="1"/>
  <c r="Q408" i="16" s="1"/>
  <c r="Q58" i="16" a="1"/>
  <c r="Q5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26" i="16" a="1"/>
  <c r="Q126" i="16" s="1"/>
  <c r="Q118" i="16" a="1"/>
  <c r="Q118" i="16" s="1"/>
  <c r="Q110" i="16" a="1"/>
  <c r="Q110" i="16" s="1"/>
  <c r="Q93" i="16" a="1"/>
  <c r="Q93" i="16" s="1"/>
  <c r="Q85" i="16" a="1"/>
  <c r="Q85" i="16" s="1"/>
  <c r="Q77" i="16" a="1"/>
  <c r="Q77" i="16" s="1"/>
  <c r="Q69" i="16" a="1"/>
  <c r="Q69" i="16" s="1"/>
  <c r="Q61" i="16" a="1"/>
  <c r="Q61" i="16" s="1"/>
  <c r="Q52" i="16" a="1"/>
  <c r="Q52" i="16" s="1"/>
  <c r="Q44" i="16" a="1"/>
  <c r="Q44" i="16" s="1"/>
  <c r="Q36" i="16" a="1"/>
  <c r="Q36" i="16" s="1"/>
  <c r="Q28" i="16" a="1"/>
  <c r="Q28" i="16" s="1"/>
  <c r="Q98" i="16" a="1"/>
  <c r="Q98" i="16" s="1"/>
  <c r="Q100" i="16" a="1"/>
  <c r="Q100"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Q125" i="16" a="1"/>
  <c r="Q125" i="16" s="1"/>
  <c r="Q117" i="16" a="1"/>
  <c r="Q117" i="16" s="1"/>
  <c r="Q109" i="16" a="1"/>
  <c r="Q109" i="16" s="1"/>
  <c r="Q92" i="16" a="1"/>
  <c r="Q92" i="16" s="1"/>
  <c r="Q84" i="16" a="1"/>
  <c r="Q84" i="16" s="1"/>
  <c r="Q76" i="16" a="1"/>
  <c r="Q76" i="16" s="1"/>
  <c r="Q68" i="16" a="1"/>
  <c r="Q68" i="16" s="1"/>
  <c r="Q60" i="16" a="1"/>
  <c r="Q60" i="16" s="1"/>
  <c r="Q51" i="16" a="1"/>
  <c r="Q51" i="16" s="1"/>
  <c r="Q43" i="16" a="1"/>
  <c r="Q43" i="16" s="1"/>
  <c r="Q35" i="16" a="1"/>
  <c r="Q35" i="16" s="1"/>
  <c r="Q27" i="16" a="1"/>
  <c r="Q27" i="16" s="1"/>
  <c r="Q97" i="16" a="1"/>
  <c r="Q97" i="16" s="1"/>
  <c r="Q99" i="16" a="1"/>
  <c r="Q99" i="16" s="1"/>
  <c r="Q22" i="16" a="1"/>
  <c r="Q22"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473" i="16" l="1" a="1"/>
  <c r="Q473" i="16" s="1"/>
  <c r="Q564" i="16" a="1"/>
  <c r="Q564" i="16" s="1"/>
  <c r="P474" i="16"/>
  <c r="P1249" i="14"/>
  <c r="Q1249" i="14" s="1"/>
  <c r="P565" i="16"/>
  <c r="F63" i="20"/>
  <c r="C62" i="20"/>
  <c r="O63" i="20"/>
  <c r="G63" i="20"/>
  <c r="H69" i="20"/>
  <c r="R69" i="20"/>
  <c r="C70" i="20"/>
  <c r="O69" i="20"/>
  <c r="U69" i="20"/>
  <c r="F69" i="20"/>
  <c r="G69" i="20"/>
  <c r="Q474" i="16" l="1" a="1"/>
  <c r="Q474" i="16" s="1"/>
  <c r="Q565" i="16" a="1"/>
  <c r="Q565" i="16" s="1"/>
  <c r="P475" i="16"/>
  <c r="P1250" i="14"/>
  <c r="Q1250" i="14" s="1"/>
  <c r="P566" i="16"/>
  <c r="G62" i="20"/>
  <c r="F62" i="20"/>
  <c r="C61" i="20"/>
  <c r="H70" i="20"/>
  <c r="C71" i="20"/>
  <c r="U70" i="20"/>
  <c r="G70" i="20"/>
  <c r="R70" i="20"/>
  <c r="O70" i="20"/>
  <c r="F70" i="20"/>
  <c r="Q475" i="16" l="1" a="1"/>
  <c r="Q475" i="16" s="1"/>
  <c r="Q566" i="16" a="1"/>
  <c r="Q566" i="16" s="1"/>
  <c r="P476" i="16"/>
  <c r="P1251" i="14"/>
  <c r="Q1251" i="14" s="1"/>
  <c r="P567" i="16"/>
  <c r="F61" i="20"/>
  <c r="C60" i="20"/>
  <c r="G61" i="20"/>
  <c r="H71" i="20"/>
  <c r="R71" i="20"/>
  <c r="F71" i="20"/>
  <c r="C72" i="20"/>
  <c r="U71" i="20"/>
  <c r="G71" i="20"/>
  <c r="O71" i="20"/>
  <c r="Q476" i="16" l="1" a="1"/>
  <c r="Q476" i="16" s="1"/>
  <c r="Q567" i="16" a="1"/>
  <c r="Q567" i="16" s="1"/>
  <c r="P477" i="16"/>
  <c r="P1252" i="14"/>
  <c r="Q1252" i="14" s="1"/>
  <c r="P568" i="16"/>
  <c r="F60" i="20"/>
  <c r="C59" i="20"/>
  <c r="G60" i="20"/>
  <c r="H72" i="20"/>
  <c r="O72" i="20"/>
  <c r="U72" i="20"/>
  <c r="R72" i="20"/>
  <c r="G72" i="20"/>
  <c r="F72" i="20"/>
  <c r="C73" i="20"/>
  <c r="Q568" i="16" l="1" a="1"/>
  <c r="Q568" i="16" s="1"/>
  <c r="Q477" i="16" a="1"/>
  <c r="Q477" i="16" s="1"/>
  <c r="P478" i="16"/>
  <c r="P1253" i="14"/>
  <c r="Q1253" i="14" s="1"/>
  <c r="P569" i="16"/>
  <c r="G59" i="20"/>
  <c r="F59" i="20"/>
  <c r="C58" i="20"/>
  <c r="H73" i="20"/>
  <c r="G73" i="20"/>
  <c r="F73" i="20"/>
  <c r="O73" i="20"/>
  <c r="C74" i="20"/>
  <c r="U73" i="20"/>
  <c r="R73" i="20"/>
  <c r="Q478" i="16" l="1"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83" i="16" l="1"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587" i="16" l="1"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G22" i="25"/>
  <c r="C98" i="20"/>
  <c r="O97" i="20"/>
  <c r="L22" i="20" l="1"/>
  <c r="Q593" i="16" a="1"/>
  <c r="Q593" i="16" s="1"/>
  <c r="P1278" i="14"/>
  <c r="Q1278" i="14" s="1"/>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K22" i="20" s="1"/>
  <c r="O31" i="20"/>
  <c r="P1310" i="14"/>
  <c r="Q1310" i="14" s="1"/>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J22" i="20" l="1"/>
  <c r="C22" i="20" s="1"/>
  <c r="G19" i="25" s="1"/>
  <c r="J8" i="25" s="1"/>
  <c r="J10" i="25" s="1"/>
  <c r="G21" i="25"/>
  <c r="M3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<sst xmlns="http://schemas.openxmlformats.org/spreadsheetml/2006/main" count="469" uniqueCount="337">
  <si>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</si>
  <si>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</si>
  <si>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</si>
  <si>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</si>
  <si>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</si>
  <si>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</si>
  <si>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</si>
  <si>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</si>
  <si>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</si>
  <si>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</si>
  <si>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</si>
  <si>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</si>
  <si>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</si>
  <si>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</si>
  <si>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</si>
  <si>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</si>
  <si>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</si>
  <si>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</si>
  <si>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</si>
  <si>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</si>
  <si>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</si>
  <si>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</si>
  <si>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</si>
  <si>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</si>
  <si>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</si>
  <si>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</si>
  <si>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</si>
  <si>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</si>
  <si>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</si>
  <si>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</si>
  <si>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</si>
  <si>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</si>
  <si>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</si>
  <si>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</si>
  <si>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</si>
  <si>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</si>
  <si>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</si>
  <si>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</si>
  <si>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</si>
  <si>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</si>
  <si>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</si>
  <si>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</si>
  <si>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</si>
  <si>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</si>
  <si>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</si>
  <si>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</si>
  <si>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</si>
  <si>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</si>
  <si>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</si>
  <si>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</si>
  <si>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</si>
  <si>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</si>
  <si>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</si>
  <si>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</si>
  <si>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</si>
  <si>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</si>
  <si>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</si>
  <si>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</si>
  <si>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</si>
  <si>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</si>
  <si>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</si>
  <si>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</si>
  <si>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</si>
  <si>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</si>
  <si>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</si>
  <si>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</si>
  <si>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</si>
  <si>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</si>
  <si>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</si>
  <si>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</si>
  <si>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</si>
  <si>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</si>
  <si>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</si>
  <si>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</si>
  <si>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</si>
  <si>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</si>
  <si>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</si>
  <si>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</si>
  <si>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</si>
  <si>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</si>
  <si>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</si>
  <si>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</si>
  <si>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</si>
  <si>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</si>
  <si>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</si>
  <si>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</si>
  <si>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</si>
  <si>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</si>
  <si>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</si>
  <si>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</si>
  <si>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</si>
  <si>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</si>
  <si>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</si>
  <si>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</si>
  <si>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</si>
  <si>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</si>
  <si>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</si>
  <si>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</si>
  <si>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</si>
  <si>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</si>
  <si>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</si>
  <si>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</si>
  <si>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</si>
  <si>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</si>
  <si>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</si>
  <si>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</si>
  <si>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</si>
  <si>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</si>
  <si>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</si>
  <si>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</si>
  <si>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</si>
  <si>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</si>
  <si>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</si>
  <si>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</si>
  <si>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</si>
  <si>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</si>
  <si>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</si>
  <si>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</si>
  <si>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</si>
  <si>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</si>
  <si>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</si>
  <si>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</si>
  <si>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</si>
  <si>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</si>
  <si>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</si>
  <si>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</si>
  <si>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</si>
  <si>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</si>
  <si>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</si>
  <si>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</si>
  <si>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</si>
  <si>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</si>
  <si>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</si>
  <si>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</si>
  <si>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</si>
  <si>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</si>
  <si>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</si>
  <si>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</si>
  <si>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</si>
  <si>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</si>
  <si>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</si>
  <si>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</si>
  <si>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</si>
  <si>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</si>
  <si>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</si>
  <si>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</si>
  <si>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</si>
  <si>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</si>
  <si>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</si>
  <si>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</si>
  <si>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</si>
  <si>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</si>
  <si>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</si>
  <si>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</si>
  <si>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</si>
  <si>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</si>
  <si>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</si>
  <si>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</si>
  <si>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</si>
  <si>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</si>
  <si>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</si>
  <si>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</si>
  <si>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</si>
  <si>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</si>
  <si>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</si>
  <si>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</si>
  <si>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</si>
  <si>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</si>
  <si>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</si>
  <si>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</si>
  <si>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</si>
  <si>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</si>
  <si>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</si>
  <si>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</si>
  <si>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</si>
  <si>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</si>
  <si>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</si>
  <si>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</si>
  <si>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</si>
  <si>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</si>
  <si>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</si>
  <si>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</si>
  <si>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</si>
  <si>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</si>
  <si>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</si>
  <si>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</si>
  <si>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</si>
  <si>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</si>
  <si>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</si>
  <si>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</si>
  <si>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</si>
  <si>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</si>
  <si>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</si>
  <si>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</si>
  <si>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</si>
  <si>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</si>
  <si>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</si>
  <si>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</si>
  <si>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</si>
  <si>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</si>
  <si>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</si>
  <si>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</si>
  <si>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</si>
  <si>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</si>
  <si>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</si>
  <si>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</si>
  <si>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</si>
  <si>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</si>
  <si>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</si>
  <si>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</si>
  <si>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</si>
  <si>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</si>
  <si>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</si>
  <si>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</si>
  <si>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</si>
  <si>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</si>
  <si>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</si>
  <si>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</si>
  <si>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</si>
  <si>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</si>
  <si>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</si>
  <si>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</si>
  <si>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</si>
  <si>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</si>
  <si>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</si>
  <si>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</si>
  <si>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</si>
  <si>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</si>
  <si>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</si>
  <si>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</si>
  <si>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</si>
  <si>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</si>
  <si>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</si>
  <si>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</si>
  <si>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</si>
  <si>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</si>
  <si>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</si>
  <si>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</si>
  <si>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</si>
  <si>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</si>
  <si>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</si>
  <si>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</si>
  <si>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</si>
  <si>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</si>
  <si>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</si>
  <si>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</si>
  <si>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</si>
  <si>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</si>
  <si>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</si>
  <si>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</si>
  <si>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</si>
  <si>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</si>
  <si>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</si>
  <si>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</si>
  <si>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</si>
  <si>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</si>
  <si>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</si>
  <si>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</si>
  <si>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</si>
  <si>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</si>
  <si>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</si>
  <si>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</si>
  <si>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</si>
  <si>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</si>
  <si>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</si>
  <si>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</si>
  <si>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</si>
  <si>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</si>
  <si>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</si>
  <si>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</si>
  <si>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</si>
  <si>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</si>
  <si>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</si>
  <si>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</si>
  <si>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</si>
  <si>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</si>
  <si>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</si>
  <si>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</si>
  <si>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</si>
  <si>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</si>
  <si>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</si>
  <si>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</si>
  <si>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</si>
  <si>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</si>
  <si>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</si>
  <si>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</si>
  <si>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</si>
  <si>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</si>
  <si>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</si>
  <si>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</si>
  <si>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</si>
  <si>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</si>
  <si>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</si>
  <si>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</si>
  <si>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</si>
  <si>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</si>
  <si>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</si>
  <si>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</si>
  <si>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</si>
  <si>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</si>
  <si>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</si>
  <si>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</si>
  <si>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</si>
  <si>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</si>
  <si>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</si>
  <si>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</si>
  <si>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</si>
  <si>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</si>
  <si>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</si>
  <si>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</si>
  <si>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</si>
  <si>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</si>
  <si>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</si>
  <si>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</si>
  <si>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</si>
  <si>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</si>
  <si>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</si>
  <si>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</si>
  <si>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</si>
  <si>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</si>
  <si>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</si>
  <si>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</si>
  <si>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</si>
  <si>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</si>
  <si>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</si>
  <si>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</si>
  <si>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</si>
  <si>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Kings Hill</t>
  </si>
  <si>
    <t>Asset</t>
  </si>
  <si>
    <t>Kings Hill Sewer Scheme - Stage 1</t>
  </si>
  <si>
    <t>Kings Hill Pre 1996 SS-RAY-004</t>
  </si>
  <si>
    <t>Kings Hill Pre 1996 ST-RAY</t>
  </si>
  <si>
    <t>Kings Hill Post 1996 SS-RAY-004</t>
  </si>
  <si>
    <t>Kings Hill Post 1996 ST-RAY</t>
  </si>
  <si>
    <t>Raymond Terrace WWTW Stage 3 Upgrade - Kings Hill</t>
  </si>
  <si>
    <t>Kings Hill Sewer Scheme - Stage 2</t>
  </si>
  <si>
    <t>S.14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</si>
</sst>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2">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57">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0" fontId="0" fillId="13" borderId="2" xfId="0" applyFill="1" applyBorder="1" applyAlignment="1">
      <alignment horizontal="center"/>
    </xf>
    <xf numFmtId="174" fontId="1" fillId="4" borderId="7" xfId="1" applyNumberFormat="1" applyFill="1" applyBorder="1" applyAlignment="1" applyProtection="1">
      <alignment horizontal="center" vertical="top"/>
      <protection locked="0"/>
    </xf>
    <xf numFmtId="174" fontId="0" fillId="4" borderId="7" xfId="1" applyNumberFormat="1" applyFont="1" applyFill="1" applyBorder="1" applyAlignment="1" applyProtection="1">
      <alignment horizontal="center" vertical="top"/>
      <protection locked="0"/>
    </xf>
    <xf numFmtId="174" fontId="1" fillId="0" borderId="0" xfId="1" applyNumberFormat="1" applyFont="1"/>
    <xf numFmtId="164" fontId="0" fillId="0" borderId="0" xfId="21" applyNumberFormat="1" applyFont="1" applyFill="1" applyBorder="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xf numFmtId="4" fontId="1" fillId="4" borderId="5" xfId="6" applyNumberFormat="1" applyBorder="1" applyAlignment="1">
      <protection locked="0"/>
    </xf>
  </cellXfs>
  <cellStyles count="22">
    <cellStyle name="Change in Formula" xfId="3" xr:uid="{00000000-0005-0000-0000-000000000000}"/>
    <cellStyle name="Comma" xfId="1" builtinId="3" customBuiltin="1"/>
    <cellStyle name="Comma [0]" xfId="2" builtinId="6" customBuiltin="1"/>
    <cellStyle name="Comma 2" xfId="21" xr:uid="{402B1613-9019-4AF1-BA90-B19344D2FCD7}"/>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7" t="s">
        <v>205</v>
      </c>
      <c r="D12" s="247"/>
      <c r="E12" s="247"/>
      <c r="F12" s="8"/>
      <c r="G12" s="8"/>
      <c r="I12" s="8"/>
    </row>
    <row r="13" spans="3:9" x14ac:dyDescent="0.2">
      <c r="C13" s="33"/>
      <c r="D13" s="33"/>
      <c r="E13" s="33"/>
      <c r="F13" s="8"/>
      <c r="G13" s="8"/>
      <c r="I13" s="8"/>
    </row>
    <row r="14" spans="3:9" ht="35.450000000000003" customHeight="1" x14ac:dyDescent="0.2">
      <c r="C14" s="247" t="s">
        <v>238</v>
      </c>
      <c r="D14" s="247"/>
      <c r="E14" s="247"/>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7"/>
      <c r="E18" s="247"/>
      <c r="F18" s="8"/>
      <c r="G18" s="8"/>
      <c r="I18" s="8"/>
    </row>
    <row r="19" spans="2:9" ht="6" customHeight="1" x14ac:dyDescent="0.2">
      <c r="D19" s="12"/>
      <c r="E19" s="8"/>
      <c r="F19" s="8"/>
      <c r="G19" s="8"/>
      <c r="I19" s="8"/>
    </row>
    <row r="20" spans="2:9" ht="37.5" customHeight="1" x14ac:dyDescent="0.2">
      <c r="B20" s="95"/>
      <c r="C20" s="24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7"/>
      <c r="E20" s="247"/>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8" t="s">
        <v>79</v>
      </c>
      <c r="D26" s="248"/>
      <c r="E26" s="248"/>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7" t="s">
        <v>103</v>
      </c>
      <c r="D36" s="247"/>
      <c r="E36" s="247"/>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7"/>
      <c r="E40" s="247"/>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7" t="s">
        <v>105</v>
      </c>
      <c r="D46" s="247"/>
      <c r="E46" s="247"/>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8" t="s">
        <v>106</v>
      </c>
      <c r="D50" s="248"/>
      <c r="E50" s="248"/>
      <c r="F50" s="8"/>
      <c r="G50" s="8"/>
      <c r="H50" s="8"/>
      <c r="I50" s="8"/>
    </row>
    <row r="51" spans="3:9" ht="6" customHeight="1" x14ac:dyDescent="0.2">
      <c r="F51" s="8"/>
      <c r="G51" s="8"/>
      <c r="H51" s="8"/>
      <c r="I51" s="8"/>
    </row>
    <row r="52" spans="3:9" ht="24" customHeight="1" x14ac:dyDescent="0.2">
      <c r="C52" s="247" t="s">
        <v>84</v>
      </c>
      <c r="D52" s="247"/>
      <c r="E52" s="247"/>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7" t="s">
        <v>213</v>
      </c>
      <c r="D58" s="247"/>
      <c r="E58" s="247"/>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8" t="s">
        <v>214</v>
      </c>
      <c r="D62" s="248"/>
      <c r="E62" s="248"/>
      <c r="F62" s="8"/>
      <c r="G62" s="8"/>
      <c r="H62" s="8"/>
      <c r="I62" s="8"/>
    </row>
    <row r="63" spans="3:9" ht="6" customHeight="1" x14ac:dyDescent="0.2">
      <c r="F63" s="8"/>
      <c r="G63" s="8"/>
      <c r="H63" s="8"/>
      <c r="I63" s="8"/>
    </row>
    <row r="64" spans="3:9" ht="24" customHeight="1" x14ac:dyDescent="0.2">
      <c r="C64" s="247" t="s">
        <v>84</v>
      </c>
      <c r="D64" s="247"/>
      <c r="E64" s="247"/>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7" t="s">
        <v>196</v>
      </c>
      <c r="D75" s="247"/>
      <c r="E75" s="247"/>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tabSelected="1"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'Kings Hill' is:</v>
      </c>
      <c r="J8" s="64">
        <f>G19</f>
        <v>10438.760438427526</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150.45508487865223</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10438.760438427526</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961638.21500242618</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26050384.838629067</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2314.8479758512558</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1970.8713017873911</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1970.8713017873911</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15813164.995435659</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9220963.1016964372</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zoomScaleNormal="100" workbookViewId="0">
      <selection activeCell="H26" sqref="H26"/>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961638.21500242618</v>
      </c>
      <c r="I20" s="124"/>
      <c r="J20" s="125">
        <f>M30</f>
        <v>0</v>
      </c>
      <c r="K20" s="125">
        <f>O30</f>
        <v>26050384.838629067</v>
      </c>
      <c r="L20" s="122">
        <f>R30-U30</f>
        <v>6592201.8937392216</v>
      </c>
      <c r="M20" s="47"/>
    </row>
    <row r="21" spans="2:22" x14ac:dyDescent="0.2">
      <c r="B21" s="46"/>
      <c r="E21" s="6" t="s">
        <v>21</v>
      </c>
      <c r="F21" s="35"/>
      <c r="H21" s="122">
        <f>F30</f>
        <v>2314.8479758512558</v>
      </c>
      <c r="I21" s="124"/>
      <c r="J21" s="125">
        <f>G30</f>
        <v>1970.8713017873911</v>
      </c>
      <c r="K21" s="125">
        <f>G30</f>
        <v>1970.8713017873911</v>
      </c>
      <c r="L21" s="122">
        <f>H30</f>
        <v>1970.8713017873911</v>
      </c>
      <c r="M21" s="47"/>
    </row>
    <row r="22" spans="2:22" ht="12" customHeight="1" x14ac:dyDescent="0.2">
      <c r="B22" s="46"/>
      <c r="C22" s="246">
        <f>IF(SUM(F22:K22,-L22)&lt;0,0,SUM(F22:K22,-L22))</f>
        <v>10438.760438427526</v>
      </c>
      <c r="E22" s="6" t="s">
        <v>149</v>
      </c>
      <c r="F22" s="256">
        <v>150.45508487865223</v>
      </c>
      <c r="G22" s="123"/>
      <c r="H22" s="75">
        <f>H20/H21</f>
        <v>415.42175772851607</v>
      </c>
      <c r="I22" s="127"/>
      <c r="J22" s="126">
        <f>J20/J21</f>
        <v>0</v>
      </c>
      <c r="K22" s="126">
        <f>K20/K21</f>
        <v>13217.699610828909</v>
      </c>
      <c r="L22" s="75">
        <f>L20/L21</f>
        <v>3344.8160150085537</v>
      </c>
      <c r="M22" s="47"/>
    </row>
    <row r="23" spans="2:22" x14ac:dyDescent="0.2">
      <c r="B23" s="48"/>
      <c r="C23" s="51"/>
      <c r="D23" s="35"/>
      <c r="E23" s="35"/>
      <c r="F23" s="35"/>
      <c r="G23" s="35"/>
      <c r="H23" s="35"/>
      <c r="I23" s="35"/>
      <c r="J23" s="35"/>
      <c r="K23" s="35"/>
      <c r="L23" s="35"/>
      <c r="M23" s="49"/>
    </row>
    <row r="24" spans="2:22" x14ac:dyDescent="0.2">
      <c r="C24" s="187"/>
      <c r="D24" s="187"/>
      <c r="E24" s="187"/>
    </row>
    <row r="25" spans="2:22" x14ac:dyDescent="0.2">
      <c r="C25" s="244"/>
      <c r="D25" s="187"/>
      <c r="E25" s="187"/>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6"/>
      <c r="I28" s="196"/>
      <c r="J28" s="196"/>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7">
        <f>SUM(E40:E130)</f>
        <v>3618</v>
      </c>
      <c r="F30" s="75">
        <f t="shared" ref="F30:H30" si="0">SUM(F40:F130)</f>
        <v>2314.8479758512558</v>
      </c>
      <c r="G30" s="75">
        <f t="shared" si="0"/>
        <v>1970.8713017873911</v>
      </c>
      <c r="H30" s="71">
        <f t="shared" si="0"/>
        <v>1970.8713017873911</v>
      </c>
      <c r="K30" s="75">
        <f>K40</f>
        <v>961638.21500242618</v>
      </c>
      <c r="M30" s="75">
        <f>SUM(M40:M130)</f>
        <v>0</v>
      </c>
      <c r="O30" s="75">
        <f>SUM(O40:O130)</f>
        <v>26050384.838629067</v>
      </c>
      <c r="R30" s="75">
        <f>SUM(R40:R130)</f>
        <v>15813164.995435659</v>
      </c>
      <c r="U30" s="75">
        <f>SUM(U40:U130)</f>
        <v>9220963.1016964372</v>
      </c>
      <c r="V30" s="47"/>
    </row>
    <row r="31" spans="2:22" x14ac:dyDescent="0.2">
      <c r="B31" s="48"/>
      <c r="C31" s="35"/>
      <c r="D31" s="35"/>
      <c r="E31" s="35"/>
      <c r="F31" s="35"/>
      <c r="G31" s="35"/>
      <c r="H31" s="35"/>
      <c r="I31" s="35"/>
      <c r="J31" s="237" t="s">
        <v>282</v>
      </c>
      <c r="K31" s="238">
        <f>K30-'Pre-1996 assets'!$Q$3103</f>
        <v>0</v>
      </c>
      <c r="L31" s="238"/>
      <c r="M31" s="238">
        <f>M30-'Post-1996 commissioned assets'!$Q$2530</f>
        <v>0</v>
      </c>
      <c r="N31" s="238"/>
      <c r="O31" s="238">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8"/>
      <c r="K36" s="114"/>
      <c r="L36" s="114"/>
      <c r="M36" s="114"/>
      <c r="N36" s="114"/>
      <c r="O36" s="114"/>
      <c r="P36" s="1"/>
      <c r="Q36" s="114"/>
      <c r="R36" s="114"/>
      <c r="S36" s="1"/>
      <c r="T36" s="114"/>
      <c r="U36" s="114"/>
    </row>
    <row r="37" spans="2:27" ht="18" x14ac:dyDescent="0.25">
      <c r="B37" s="44"/>
      <c r="C37" s="73"/>
      <c r="D37" s="113"/>
      <c r="E37" s="113"/>
      <c r="F37" s="113"/>
      <c r="G37" s="113"/>
      <c r="H37" s="113"/>
      <c r="I37" s="113"/>
      <c r="J37" s="197"/>
      <c r="K37" s="197"/>
      <c r="L37" s="197"/>
      <c r="M37" s="197"/>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0</v>
      </c>
      <c r="F40" s="77">
        <f>IF(LEFT(D40,4)*1&gt;LEFT('General inputs'!$I$16,4)+'General inputs'!$H$38-1,"",E40/(1+'General inputs'!$H$30)^C40)</f>
        <v>0</v>
      </c>
      <c r="G40" s="77">
        <f>IF(LEFT(D40,4)*1&gt;LEFT('General inputs'!$I$16,4)+'General inputs'!$H$38-1,"",E40/(1+'General inputs'!$H$32)^C40)</f>
        <v>0</v>
      </c>
      <c r="H40" s="76" t="str">
        <f>IF(LEFT(D40,4)*1&lt;LEFT('General inputs'!$I$16,4)*1,"",IF(LEFT(D40,4)*1&gt;LEFT('General inputs'!$I$16,4)+'General inputs'!$H$38-1,"",E40/(1+'General inputs'!$H$34)^C40))</f>
        <v/>
      </c>
      <c r="J40" s="77">
        <f>'Pre-1996 assets'!P3103</f>
        <v>432919</v>
      </c>
      <c r="K40" s="77">
        <f>J40/(1+'General inputs'!$H$30)^C40</f>
        <v>961638.21500242618</v>
      </c>
      <c r="L40" s="138">
        <f>IF(LEFT(D40,4)*1&gt;LEFT('General inputs'!$I$18,4)*1,"",SUMIF('Post-1996 commissioned assets'!$F$22:$F$2529,$D40,'Post-1996 commissioned assets'!$P$22:$P$2529))</f>
        <v>0</v>
      </c>
      <c r="M40" s="138">
        <f>IF(L40="","",L40/(1+'General inputs'!$H$32)^C40)</f>
        <v>0</v>
      </c>
      <c r="N40" s="175"/>
      <c r="O40" s="175"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0</v>
      </c>
      <c r="F41" s="76">
        <f>IF(LEFT(D41,4)*1&gt;LEFT('General inputs'!$I$16,4)+'General inputs'!$H$38-1,"",E41/(1+'General inputs'!$H$30)^C41)</f>
        <v>0</v>
      </c>
      <c r="G41" s="76">
        <f>IF(LEFT(D41,4)*1&gt;LEFT('General inputs'!$I$16,4)+'General inputs'!$H$38-1,"",E41/(1+'General inputs'!$H$32)^C41)</f>
        <v>0</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6"/>
      <c r="O41" s="176"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0</v>
      </c>
      <c r="F42" s="76">
        <f>IF(LEFT(D42,4)*1&gt;LEFT('General inputs'!$I$16,4)+'General inputs'!$H$38-1,"",E42/(1+'General inputs'!$H$30)^C42)</f>
        <v>0</v>
      </c>
      <c r="G42" s="76">
        <f>IF(LEFT(D42,4)*1&gt;LEFT('General inputs'!$I$16,4)+'General inputs'!$H$38-1,"",E42/(1+'General inputs'!$H$32)^C42)</f>
        <v>0</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6"/>
      <c r="O42" s="176"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0</v>
      </c>
      <c r="F43" s="76">
        <f>IF(LEFT(D43,4)*1&gt;LEFT('General inputs'!$I$16,4)+'General inputs'!$H$38-1,"",E43/(1+'General inputs'!$H$30)^C43)</f>
        <v>0</v>
      </c>
      <c r="G43" s="76">
        <f>IF(LEFT(D43,4)*1&gt;LEFT('General inputs'!$I$16,4)+'General inputs'!$H$38-1,"",E43/(1+'General inputs'!$H$32)^C43)</f>
        <v>0</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6"/>
      <c r="O43" s="176"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0</v>
      </c>
      <c r="F44" s="76">
        <f>IF(LEFT(D44,4)*1&gt;LEFT('General inputs'!$I$16,4)+'General inputs'!$H$38-1,"",E44/(1+'General inputs'!$H$30)^C44)</f>
        <v>0</v>
      </c>
      <c r="G44" s="76">
        <f>IF(LEFT(D44,4)*1&gt;LEFT('General inputs'!$I$16,4)+'General inputs'!$H$38-1,"",E44/(1+'General inputs'!$H$32)^C44)</f>
        <v>0</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0</v>
      </c>
      <c r="M44" s="76">
        <f>IF(L44="","",L44/(1+'General inputs'!$H$32)^C44)</f>
        <v>0</v>
      </c>
      <c r="N44" s="176"/>
      <c r="O44" s="176"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0</v>
      </c>
      <c r="F45" s="76">
        <f>IF(LEFT(D45,4)*1&gt;LEFT('General inputs'!$I$16,4)+'General inputs'!$H$38-1,"",E45/(1+'General inputs'!$H$30)^C45)</f>
        <v>0</v>
      </c>
      <c r="G45" s="76">
        <f>IF(LEFT(D45,4)*1&gt;LEFT('General inputs'!$I$16,4)+'General inputs'!$H$38-1,"",E45/(1+'General inputs'!$H$32)^C45)</f>
        <v>0</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6"/>
      <c r="O45" s="176"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0</v>
      </c>
      <c r="F46" s="76">
        <f>IF(LEFT(D46,4)*1&gt;LEFT('General inputs'!$I$16,4)+'General inputs'!$H$38-1,"",E46/(1+'General inputs'!$H$30)^C46)</f>
        <v>0</v>
      </c>
      <c r="G46" s="76">
        <f>IF(LEFT(D46,4)*1&gt;LEFT('General inputs'!$I$16,4)+'General inputs'!$H$38-1,"",E46/(1+'General inputs'!$H$32)^C46)</f>
        <v>0</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0</v>
      </c>
      <c r="M46" s="76">
        <f>IF(L46="","",L46/(1+'General inputs'!$H$32)^C46)</f>
        <v>0</v>
      </c>
      <c r="N46" s="176"/>
      <c r="O46" s="176"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0</v>
      </c>
      <c r="F47" s="76">
        <f>IF(LEFT(D47,4)*1&gt;LEFT('General inputs'!$I$16,4)+'General inputs'!$H$38-1,"",E47/(1+'General inputs'!$H$30)^C47)</f>
        <v>0</v>
      </c>
      <c r="G47" s="76">
        <f>IF(LEFT(D47,4)*1&gt;LEFT('General inputs'!$I$16,4)+'General inputs'!$H$38-1,"",E47/(1+'General inputs'!$H$32)^C47)</f>
        <v>0</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0</v>
      </c>
      <c r="M47" s="76">
        <f>IF(L47="","",L47/(1+'General inputs'!$H$32)^C47)</f>
        <v>0</v>
      </c>
      <c r="N47" s="176"/>
      <c r="O47" s="176"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0</v>
      </c>
      <c r="F48" s="76">
        <f>IF(LEFT(D48,4)*1&gt;LEFT('General inputs'!$I$16,4)+'General inputs'!$H$38-1,"",E48/(1+'General inputs'!$H$30)^C48)</f>
        <v>0</v>
      </c>
      <c r="G48" s="76">
        <f>IF(LEFT(D48,4)*1&gt;LEFT('General inputs'!$I$16,4)+'General inputs'!$H$38-1,"",E48/(1+'General inputs'!$H$32)^C48)</f>
        <v>0</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0</v>
      </c>
      <c r="M48" s="76">
        <f>IF(L48="","",L48/(1+'General inputs'!$H$32)^C48)</f>
        <v>0</v>
      </c>
      <c r="N48" s="176"/>
      <c r="O48" s="176"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0</v>
      </c>
      <c r="F49" s="76">
        <f>IF(LEFT(D49,4)*1&gt;LEFT('General inputs'!$I$16,4)+'General inputs'!$H$38-1,"",E49/(1+'General inputs'!$H$30)^C49)</f>
        <v>0</v>
      </c>
      <c r="G49" s="76">
        <f>IF(LEFT(D49,4)*1&gt;LEFT('General inputs'!$I$16,4)+'General inputs'!$H$38-1,"",E49/(1+'General inputs'!$H$32)^C49)</f>
        <v>0</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6"/>
      <c r="O49" s="176"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0</v>
      </c>
      <c r="F50" s="76">
        <f>IF(LEFT(D50,4)*1&gt;LEFT('General inputs'!$I$16,4)+'General inputs'!$H$38-1,"",E50/(1+'General inputs'!$H$30)^C50)</f>
        <v>0</v>
      </c>
      <c r="G50" s="76">
        <f>IF(LEFT(D50,4)*1&gt;LEFT('General inputs'!$I$16,4)+'General inputs'!$H$38-1,"",E50/(1+'General inputs'!$H$32)^C50)</f>
        <v>0</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0</v>
      </c>
      <c r="M50" s="76">
        <f>IF(L50="","",L50/(1+'General inputs'!$H$32)^C50)</f>
        <v>0</v>
      </c>
      <c r="N50" s="176"/>
      <c r="O50" s="176"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0</v>
      </c>
      <c r="F51" s="76">
        <f>IF(LEFT(D51,4)*1&gt;LEFT('General inputs'!$I$16,4)+'General inputs'!$H$38-1,"",E51/(1+'General inputs'!$H$30)^C51)</f>
        <v>0</v>
      </c>
      <c r="G51" s="76">
        <f>IF(LEFT(D51,4)*1&gt;LEFT('General inputs'!$I$16,4)+'General inputs'!$H$38-1,"",E51/(1+'General inputs'!$H$32)^C51)</f>
        <v>0</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0</v>
      </c>
      <c r="M51" s="76">
        <f>IF(L51="","",L51/(1+'General inputs'!$H$32)^C51)</f>
        <v>0</v>
      </c>
      <c r="N51" s="176"/>
      <c r="O51" s="176"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0</v>
      </c>
      <c r="F52" s="76">
        <f>IF(LEFT(D52,4)*1&gt;LEFT('General inputs'!$I$16,4)+'General inputs'!$H$38-1,"",E52/(1+'General inputs'!$H$30)^C52)</f>
        <v>0</v>
      </c>
      <c r="G52" s="76">
        <f>IF(LEFT(D52,4)*1&gt;LEFT('General inputs'!$I$16,4)+'General inputs'!$H$38-1,"",E52/(1+'General inputs'!$H$32)^C52)</f>
        <v>0</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0</v>
      </c>
      <c r="M52" s="76">
        <f>IF(L52="","",L52/(1+'General inputs'!$H$32)^C52)</f>
        <v>0</v>
      </c>
      <c r="N52" s="176"/>
      <c r="O52" s="176"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0</v>
      </c>
      <c r="F53" s="76">
        <f>IF(LEFT(D53,4)*1&gt;LEFT('General inputs'!$I$16,4)+'General inputs'!$H$38-1,"",E53/(1+'General inputs'!$H$30)^C53)</f>
        <v>0</v>
      </c>
      <c r="G53" s="76">
        <f>IF(LEFT(D53,4)*1&gt;LEFT('General inputs'!$I$16,4)+'General inputs'!$H$38-1,"",E53/(1+'General inputs'!$H$32)^C53)</f>
        <v>0</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0</v>
      </c>
      <c r="M53" s="76">
        <f>IF(L53="","",L53/(1+'General inputs'!$H$32)^C53)</f>
        <v>0</v>
      </c>
      <c r="N53" s="176"/>
      <c r="O53" s="176"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0</v>
      </c>
      <c r="F54" s="76">
        <f>IF(LEFT(D54,4)*1&gt;LEFT('General inputs'!$I$16,4)+'General inputs'!$H$38-1,"",E54/(1+'General inputs'!$H$30)^C54)</f>
        <v>0</v>
      </c>
      <c r="G54" s="76">
        <f>IF(LEFT(D54,4)*1&gt;LEFT('General inputs'!$I$16,4)+'General inputs'!$H$38-1,"",E54/(1+'General inputs'!$H$32)^C54)</f>
        <v>0</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0</v>
      </c>
      <c r="M54" s="76">
        <f>IF(L54="","",L54/(1+'General inputs'!$H$32)^C54)</f>
        <v>0</v>
      </c>
      <c r="N54" s="176"/>
      <c r="O54" s="176"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0</v>
      </c>
      <c r="F55" s="76">
        <f>IF(LEFT(D55,4)*1&gt;LEFT('General inputs'!$I$16,4)+'General inputs'!$H$38-1,"",E55/(1+'General inputs'!$H$30)^C55)</f>
        <v>0</v>
      </c>
      <c r="G55" s="76">
        <f>IF(LEFT(D55,4)*1&gt;LEFT('General inputs'!$I$16,4)+'General inputs'!$H$38-1,"",E55/(1+'General inputs'!$H$32)^C55)</f>
        <v>0</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0</v>
      </c>
      <c r="M55" s="76">
        <f>IF(L55="","",L55/(1+'General inputs'!$H$32)^C55)</f>
        <v>0</v>
      </c>
      <c r="N55" s="176"/>
      <c r="O55" s="176"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0</v>
      </c>
      <c r="F56" s="76">
        <f>IF(LEFT(D56,4)*1&gt;LEFT('General inputs'!$I$16,4)+'General inputs'!$H$38-1,"",E56/(1+'General inputs'!$H$30)^C56)</f>
        <v>0</v>
      </c>
      <c r="G56" s="76">
        <f>IF(LEFT(D56,4)*1&gt;LEFT('General inputs'!$I$16,4)+'General inputs'!$H$38-1,"",E56/(1+'General inputs'!$H$32)^C56)</f>
        <v>0</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6"/>
      <c r="O56" s="176"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0</v>
      </c>
      <c r="F57" s="76">
        <f>IF(LEFT(D57,4)*1&gt;LEFT('General inputs'!$I$16,4)+'General inputs'!$H$38-1,"",E57/(1+'General inputs'!$H$30)^C57)</f>
        <v>0</v>
      </c>
      <c r="G57" s="76">
        <f>IF(LEFT(D57,4)*1&gt;LEFT('General inputs'!$I$16,4)+'General inputs'!$H$38-1,"",E57/(1+'General inputs'!$H$32)^C57)</f>
        <v>0</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6"/>
      <c r="O57" s="176"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0</v>
      </c>
      <c r="F58" s="76">
        <f>IF(LEFT(D58,4)*1&gt;LEFT('General inputs'!$I$16,4)+'General inputs'!$H$38-1,"",E58/(1+'General inputs'!$H$30)^C58)</f>
        <v>0</v>
      </c>
      <c r="G58" s="76">
        <f>IF(LEFT(D58,4)*1&gt;LEFT('General inputs'!$I$16,4)+'General inputs'!$H$38-1,"",E58/(1+'General inputs'!$H$32)^C58)</f>
        <v>0</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0</v>
      </c>
      <c r="M58" s="76">
        <f>IF(L58="","",L58/(1+'General inputs'!$H$32)^C58)</f>
        <v>0</v>
      </c>
      <c r="N58" s="176"/>
      <c r="O58" s="176"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0</v>
      </c>
      <c r="F59" s="76">
        <f>IF(LEFT(D59,4)*1&gt;LEFT('General inputs'!$I$16,4)+'General inputs'!$H$38-1,"",E59/(1+'General inputs'!$H$30)^C59)</f>
        <v>0</v>
      </c>
      <c r="G59" s="76">
        <f>IF(LEFT(D59,4)*1&gt;LEFT('General inputs'!$I$16,4)+'General inputs'!$H$38-1,"",E59/(1+'General inputs'!$H$32)^C59)</f>
        <v>0</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0</v>
      </c>
      <c r="M59" s="76">
        <f>IF(L59="","",L59/(1+'General inputs'!$H$32)^C59)</f>
        <v>0</v>
      </c>
      <c r="N59" s="176"/>
      <c r="O59" s="176"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0</v>
      </c>
      <c r="F60" s="76">
        <f>IF(LEFT(D60,4)*1&gt;LEFT('General inputs'!$I$16,4)+'General inputs'!$H$38-1,"",E60/(1+'General inputs'!$H$30)^C60)</f>
        <v>0</v>
      </c>
      <c r="G60" s="76">
        <f>IF(LEFT(D60,4)*1&gt;LEFT('General inputs'!$I$16,4)+'General inputs'!$H$38-1,"",E60/(1+'General inputs'!$H$32)^C60)</f>
        <v>0</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0</v>
      </c>
      <c r="M60" s="76">
        <f>IF(L60="","",L60/(1+'General inputs'!$H$32)^C60)</f>
        <v>0</v>
      </c>
      <c r="N60" s="176"/>
      <c r="O60" s="176"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0</v>
      </c>
      <c r="F61" s="76">
        <f>IF(LEFT(D61,4)*1&gt;LEFT('General inputs'!$I$16,4)+'General inputs'!$H$38-1,"",E61/(1+'General inputs'!$H$30)^C61)</f>
        <v>0</v>
      </c>
      <c r="G61" s="76">
        <f>IF(LEFT(D61,4)*1&gt;LEFT('General inputs'!$I$16,4)+'General inputs'!$H$38-1,"",E61/(1+'General inputs'!$H$32)^C61)</f>
        <v>0</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0</v>
      </c>
      <c r="M61" s="76">
        <f>IF(L61="","",L61/(1+'General inputs'!$H$32)^C61)</f>
        <v>0</v>
      </c>
      <c r="N61" s="176" t="str">
        <f>IF(LEFT(D61,4)*1&lt;LEFT('General inputs'!$I$18,4)*1+1,"",SUMIF('Uncommissioned assets'!$F$22:$F$28,$D61,'Uncommissioned assets'!$P$22:$P$28))</f>
        <v/>
      </c>
      <c r="O61" s="176"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0</v>
      </c>
      <c r="F62" s="76">
        <f>IF(LEFT(D62,4)*1&gt;LEFT('General inputs'!$I$16,4)+'General inputs'!$H$38-1,"",E62/(1+'General inputs'!$H$30)^C62)</f>
        <v>0</v>
      </c>
      <c r="G62" s="76">
        <f>IF(LEFT(D62,4)*1&gt;LEFT('General inputs'!$I$16,4)+'General inputs'!$H$38-1,"",E62/(1+'General inputs'!$H$32)^C62)</f>
        <v>0</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0</v>
      </c>
      <c r="M62" s="76">
        <f>IF(L62="","",L62/(1+'General inputs'!$H$32)^C62)</f>
        <v>0</v>
      </c>
      <c r="N62" s="176" t="str">
        <f>IF(LEFT(D62,4)*1&lt;LEFT('General inputs'!$I$18,4)*1+1,"",SUMIF('Uncommissioned assets'!$F$22:$F$28,$D62,'Uncommissioned assets'!$P$22:$P$28))</f>
        <v/>
      </c>
      <c r="O62" s="176"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0</v>
      </c>
      <c r="F63" s="76">
        <f>IF(LEFT(D63,4)*1&gt;LEFT('General inputs'!$I$16,4)+'General inputs'!$H$38-1,"",E63/(1+'General inputs'!$H$30)^C63)</f>
        <v>0</v>
      </c>
      <c r="G63" s="76">
        <f>IF(LEFT(D63,4)*1&gt;LEFT('General inputs'!$I$16,4)+'General inputs'!$H$38-1,"",E63/(1+'General inputs'!$H$32)^C63)</f>
        <v>0</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0</v>
      </c>
      <c r="M63" s="76">
        <f>IF(L63="","",L63/(1+'General inputs'!$H$32)^C63)</f>
        <v>0</v>
      </c>
      <c r="N63" s="176" t="str">
        <f>IF(LEFT(D63,4)*1&lt;LEFT('General inputs'!$I$18,4)*1+1,"",SUMIF('Uncommissioned assets'!$F$22:$F$28,$D63,'Uncommissioned assets'!$P$22:$P$28))</f>
        <v/>
      </c>
      <c r="O63" s="176"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0</v>
      </c>
      <c r="F64" s="76">
        <f>IF(LEFT(D64,4)*1&gt;LEFT('General inputs'!$I$16,4)+'General inputs'!$H$38-1,"",E64/(1+'General inputs'!$H$30)^C64)</f>
        <v>0</v>
      </c>
      <c r="G64" s="76">
        <f>IF(LEFT(D64,4)*1&gt;LEFT('General inputs'!$I$16,4)+'General inputs'!$H$38-1,"",E64/(1+'General inputs'!$H$32)^C64)</f>
        <v>0</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0</v>
      </c>
      <c r="M64" s="76">
        <f>IF(L64="","",L64/(1+'General inputs'!$H$32)^C64)</f>
        <v>0</v>
      </c>
      <c r="N64" s="176" t="str">
        <f>IF(LEFT(D64,4)*1&lt;LEFT('General inputs'!$I$18,4)*1+1,"",SUMIF('Uncommissioned assets'!$F$22:$F$28,$D64,'Uncommissioned assets'!$P$22:$P$28))</f>
        <v/>
      </c>
      <c r="O64" s="176"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0</v>
      </c>
      <c r="F65" s="76">
        <f>IF(LEFT(D65,4)*1&gt;LEFT('General inputs'!$I$16,4)+'General inputs'!$H$38-1,"",E65/(1+'General inputs'!$H$30)^C65)</f>
        <v>0</v>
      </c>
      <c r="G65" s="76">
        <f>IF(LEFT(D65,4)*1&gt;LEFT('General inputs'!$I$16,4)+'General inputs'!$H$38-1,"",E65/(1+'General inputs'!$H$32)^C65)</f>
        <v>0</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6" t="str">
        <f>IF(LEFT(D65,4)*1&lt;LEFT('General inputs'!$I$18,4)*1+1,"",SUMIF('Uncommissioned assets'!$F$22:$F$28,$D65,'Uncommissioned assets'!$P$22:$P$28))</f>
        <v/>
      </c>
      <c r="O65" s="176"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0</v>
      </c>
      <c r="F66" s="76">
        <f>IF(LEFT(D66,4)*1&gt;LEFT('General inputs'!$I$16,4)+'General inputs'!$H$38-1,"",E66/(1+'General inputs'!$H$30)^C66)</f>
        <v>0</v>
      </c>
      <c r="G66" s="76">
        <f>IF(LEFT(D66,4)*1&gt;LEFT('General inputs'!$I$16,4)+'General inputs'!$H$38-1,"",E66/(1+'General inputs'!$H$32)^C66)</f>
        <v>0</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0">
        <f>IF(LEFT(D66,4)*1&lt;LEFT('General inputs'!$I$18,4)*1,"",SUMIF('Uncommissioned assets'!$F$22:$F$28,$D66,'Uncommissioned assets'!$P$22:$P$28))</f>
        <v>0</v>
      </c>
      <c r="O66" s="220">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0</v>
      </c>
      <c r="F67" s="76">
        <f>IF(LEFT(D67,4)*1&gt;LEFT('General inputs'!$I$16,4)+'General inputs'!$H$38-1,"",E67/(1+'General inputs'!$H$30)^C67)</f>
        <v>0</v>
      </c>
      <c r="G67" s="76">
        <f>IF(LEFT(D67,4)*1&gt;LEFT('General inputs'!$I$16,4)+'General inputs'!$H$38-1,"",E67/(1+'General inputs'!$H$32)^C67)</f>
        <v>0</v>
      </c>
      <c r="H67" s="76">
        <f>IF(LEFT(D67,4)*1&lt;LEFT('General inputs'!$I$16,4)*1,"",IF(LEFT(D67,4)*1&gt;LEFT('General inputs'!$I$16,4)+'General inputs'!$H$38-1,"",E67/(1+'General inputs'!$H$34)^C67))</f>
        <v>0</v>
      </c>
      <c r="J67" s="93"/>
      <c r="K67" s="93"/>
      <c r="L67" s="76" t="str">
        <f>IF(LEFT(D67,4)*1&gt;LEFT('General inputs'!$I$18,4)*1,"",SUMIF('Post-1996 commissioned assets'!$F$128:$F$2529,$D67,'Post-1996 commissioned assets'!$P$128:$P$2529))</f>
        <v/>
      </c>
      <c r="M67" s="76" t="str">
        <f>IF(L67="","",L67/(1+'General inputs'!$H$32)^C67)</f>
        <v/>
      </c>
      <c r="N67" s="176">
        <f>IF(LEFT(D67,4)*1&lt;LEFT('General inputs'!$I$18,4)*1+1,"",SUMIF('Uncommissioned assets'!$F$22:$F$28,$D67,'Uncommissioned assets'!$P$22:$P$28))</f>
        <v>10415194</v>
      </c>
      <c r="O67" s="176">
        <f>IF(N67="","",N67/(1+'General inputs'!$H$32)^C67)</f>
        <v>10415194</v>
      </c>
      <c r="Q67" s="81">
        <f>'Reduction amount'!E40*SUM($E$67:E67)</f>
        <v>0</v>
      </c>
      <c r="R67" s="76">
        <f>IF(OR(LEFT(D67,4)*1&lt;LEFT('General inputs'!$I$16,4)*1,LEFT(D67,4)*1&gt;LEFT('General inputs'!$I$16,4)+'General inputs'!$H$38-1),"",Q67/(1+'General inputs'!$H$34)^C67)</f>
        <v>0</v>
      </c>
      <c r="T67" s="81">
        <f>('Reduction amount'!V40+'Reduction amount'!Z40)*SUM($E$67:E67)</f>
        <v>0</v>
      </c>
      <c r="U67" s="76">
        <f>IF(OR(LEFT(D67,4)*1&lt;LEFT('General inputs'!$I$16,4)*1,LEFT(D67,4)*1&gt;LEFT('General inputs'!$I$16,4)+'General inputs'!$H$38-1),"",T67/(1+'General inputs'!$H$34)^C67)</f>
        <v>0</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0</v>
      </c>
      <c r="F68" s="76">
        <f>IF(LEFT(D68,4)*1&gt;LEFT('General inputs'!$I$16,4)+'General inputs'!$H$38-1,"",E68/(1+'General inputs'!$H$30)^C68)</f>
        <v>0</v>
      </c>
      <c r="G68" s="76">
        <f>IF(LEFT(D68,4)*1&gt;LEFT('General inputs'!$I$16,4)+'General inputs'!$H$38-1,"",E68/(1+'General inputs'!$H$32)^C68)</f>
        <v>0</v>
      </c>
      <c r="H68" s="76">
        <f>IF(LEFT(D68,4)*1&lt;LEFT('General inputs'!$I$16,4)*1,"",IF(LEFT(D68,4)*1&gt;LEFT('General inputs'!$I$16,4)+'General inputs'!$H$38-1,"",E68/(1+'General inputs'!$H$34)^C68))</f>
        <v>0</v>
      </c>
      <c r="J68" s="93"/>
      <c r="K68" s="93"/>
      <c r="L68" s="76" t="str">
        <f>IF(LEFT(D68,4)*1&gt;LEFT('General inputs'!$I$18,4)*1,"",SUMIF('Post-1996 commissioned assets'!$F$128:$F$2529,$D68,'Post-1996 commissioned assets'!$P$128:$P$2529))</f>
        <v/>
      </c>
      <c r="M68" s="76" t="str">
        <f>IF(L68="","",L68/(1+'General inputs'!$H$32)^C68)</f>
        <v/>
      </c>
      <c r="N68" s="176">
        <f>IF(LEFT(D68,4)*1&lt;LEFT('General inputs'!$I$18,4)*1+1,"",SUMIF('Uncommissioned assets'!$F$22:$F$28,$D68,'Uncommissioned assets'!$P$22:$P$28))</f>
        <v>10000000</v>
      </c>
      <c r="O68" s="176">
        <f>IF(N68="","",N68/(1+'General inputs'!$H$32)^C68)</f>
        <v>9596928.9827255271</v>
      </c>
      <c r="Q68" s="81">
        <f>'Reduction amount'!E41*SUM($E$67:E68)</f>
        <v>0</v>
      </c>
      <c r="R68" s="76">
        <f>IF(OR(LEFT(D68,4)*1&lt;LEFT('General inputs'!$I$16,4)*1,LEFT(D68,4)*1&gt;LEFT('General inputs'!$I$16,4)+'General inputs'!$H$38-1),"",Q68/(1+'General inputs'!$H$34)^C68)</f>
        <v>0</v>
      </c>
      <c r="T68" s="81">
        <f>('Reduction amount'!V41+'Reduction amount'!Z41)*SUM($E$67:E68)</f>
        <v>0</v>
      </c>
      <c r="U68" s="76">
        <f>IF(OR(LEFT(D68,4)*1&lt;LEFT('General inputs'!$I$16,4)*1,LEFT(D68,4)*1&gt;LEFT('General inputs'!$I$16,4)+'General inputs'!$H$38-1),"",T68/(1+'General inputs'!$H$34)^C68)</f>
        <v>0</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0</v>
      </c>
      <c r="F69" s="76">
        <f>IF(LEFT(D69,4)*1&gt;LEFT('General inputs'!$I$16,4)+'General inputs'!$H$38-1,"",E69/(1+'General inputs'!$H$30)^C69)</f>
        <v>0</v>
      </c>
      <c r="G69" s="76">
        <f>IF(LEFT(D69,4)*1&gt;LEFT('General inputs'!$I$16,4)+'General inputs'!$H$38-1,"",E69/(1+'General inputs'!$H$32)^C69)</f>
        <v>0</v>
      </c>
      <c r="H69" s="76">
        <f>IF(LEFT(D69,4)*1&lt;LEFT('General inputs'!$I$16,4)*1,"",IF(LEFT(D69,4)*1&gt;LEFT('General inputs'!$I$16,4)+'General inputs'!$H$38-1,"",E69/(1+'General inputs'!$H$34)^C69))</f>
        <v>0</v>
      </c>
      <c r="J69" s="93"/>
      <c r="K69" s="93"/>
      <c r="L69" s="76" t="str">
        <f>IF(LEFT(D69,4)*1&gt;LEFT('General inputs'!$I$18,4)*1,"",SUMIF('Post-1996 commissioned assets'!$F$128:$F$2529,$D69,'Post-1996 commissioned assets'!$P$128:$P$2529))</f>
        <v/>
      </c>
      <c r="M69" s="76" t="str">
        <f>IF(L69="","",L69/(1+'General inputs'!$H$32)^C69)</f>
        <v/>
      </c>
      <c r="N69" s="176">
        <f>IF(LEFT(D69,4)*1&lt;LEFT('General inputs'!$I$18,4)*1+1,"",SUMIF('Uncommissioned assets'!$F$22:$F$28,$D69,'Uncommissioned assets'!$P$22:$P$28))</f>
        <v>450607.2</v>
      </c>
      <c r="O69" s="176">
        <f>IF(N69="","",N69/(1+'General inputs'!$H$32)^C69)</f>
        <v>415013.94409834914</v>
      </c>
      <c r="Q69" s="81">
        <f>'Reduction amount'!E42*SUM($E$67:E69)</f>
        <v>0</v>
      </c>
      <c r="R69" s="76">
        <f>IF(OR(LEFT(D69,4)*1&lt;LEFT('General inputs'!$I$16,4)*1,LEFT(D69,4)*1&gt;LEFT('General inputs'!$I$16,4)+'General inputs'!$H$38-1),"",Q69/(1+'General inputs'!$H$34)^C69)</f>
        <v>0</v>
      </c>
      <c r="T69" s="81">
        <f>('Reduction amount'!V42+'Reduction amount'!Z42)*SUM($E$67:E69)</f>
        <v>0</v>
      </c>
      <c r="U69" s="76">
        <f>IF(OR(LEFT(D69,4)*1&lt;LEFT('General inputs'!$I$16,4)*1,LEFT(D69,4)*1&gt;LEFT('General inputs'!$I$16,4)+'General inputs'!$H$38-1),"",T69/(1+'General inputs'!$H$34)^C69)</f>
        <v>0</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134</v>
      </c>
      <c r="F70" s="76">
        <f>IF(LEFT(D70,4)*1&gt;LEFT('General inputs'!$I$16,4)+'General inputs'!$H$38-1,"",E70/(1+'General inputs'!$H$30)^C70)</f>
        <v>122.62898235332338</v>
      </c>
      <c r="G70" s="76">
        <f>IF(LEFT(D70,4)*1&gt;LEFT('General inputs'!$I$16,4)+'General inputs'!$H$38-1,"",E70/(1+'General inputs'!$H$32)^C70)</f>
        <v>118.44088436209162</v>
      </c>
      <c r="H70" s="76">
        <f>IF(LEFT(D70,4)*1&lt;LEFT('General inputs'!$I$16,4)*1,"",IF(LEFT(D70,4)*1&gt;LEFT('General inputs'!$I$16,4)+'General inputs'!$H$38-1,"",E70/(1+'General inputs'!$H$34)^C70))</f>
        <v>118.44088436209162</v>
      </c>
      <c r="J70" s="93"/>
      <c r="K70" s="93"/>
      <c r="L70" s="76" t="str">
        <f>IF(LEFT(D70,4)*1&gt;LEFT('General inputs'!$I$18,4)*1,"",SUMIF('Post-1996 commissioned assets'!$F$128:$F$2529,$D70,'Post-1996 commissioned assets'!$P$128:$P$2529))</f>
        <v/>
      </c>
      <c r="M70" s="76" t="str">
        <f>IF(L70="","",L70/(1+'General inputs'!$H$32)^C70)</f>
        <v/>
      </c>
      <c r="N70" s="176">
        <f>IF(LEFT(D70,4)*1&lt;LEFT('General inputs'!$I$18,4)*1+1,"",SUMIF('Uncommissioned assets'!$F$22:$F$28,$D70,'Uncommissioned assets'!$P$22:$P$28))</f>
        <v>0</v>
      </c>
      <c r="O70" s="176">
        <f>IF(N70="","",N70/(1+'General inputs'!$H$32)^C70)</f>
        <v>0</v>
      </c>
      <c r="Q70" s="81">
        <f>'Reduction amount'!E43*SUM($E$67:E70)</f>
        <v>93053.62</v>
      </c>
      <c r="R70" s="76">
        <f>IF(OR(LEFT(D70,4)*1&lt;LEFT('General inputs'!$I$16,4)*1,LEFT(D70,4)*1&gt;LEFT('General inputs'!$I$16,4)+'General inputs'!$H$38-1),"",Q70/(1+'General inputs'!$H$34)^C70)</f>
        <v>82248.903327567285</v>
      </c>
      <c r="T70" s="81">
        <f>('Reduction amount'!V43+'Reduction amount'!Z43)*SUM($E$67:E70)</f>
        <v>57405.599999999999</v>
      </c>
      <c r="U70" s="76">
        <f>IF(OR(LEFT(D70,4)*1&lt;LEFT('General inputs'!$I$16,4)*1,LEFT(D70,4)*1&gt;LEFT('General inputs'!$I$16,4)+'General inputs'!$H$38-1),"",T70/(1+'General inputs'!$H$34)^C70)</f>
        <v>50740.074860720044</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134</v>
      </c>
      <c r="F71" s="76">
        <f>IF(LEFT(D71,4)*1&gt;LEFT('General inputs'!$I$16,4)+'General inputs'!$H$38-1,"",E71/(1+'General inputs'!$H$30)^C71)</f>
        <v>119.05726442070232</v>
      </c>
      <c r="G71" s="76">
        <f>IF(LEFT(D71,4)*1&gt;LEFT('General inputs'!$I$16,4)+'General inputs'!$H$38-1,"",E71/(1+'General inputs'!$H$32)^C71)</f>
        <v>113.66687558741997</v>
      </c>
      <c r="H71" s="76">
        <f>IF(LEFT(D71,4)*1&lt;LEFT('General inputs'!$I$16,4)*1,"",IF(LEFT(D71,4)*1&gt;LEFT('General inputs'!$I$16,4)+'General inputs'!$H$38-1,"",E71/(1+'General inputs'!$H$34)^C71))</f>
        <v>113.66687558741997</v>
      </c>
      <c r="J71" s="93"/>
      <c r="K71" s="93"/>
      <c r="L71" s="76" t="str">
        <f>IF(LEFT(D71,4)*1&gt;LEFT('General inputs'!$I$18,4)*1,"",SUMIF('Post-1996 commissioned assets'!$F$128:$F$2529,$D71,'Post-1996 commissioned assets'!$P$128:$P$2529))</f>
        <v/>
      </c>
      <c r="M71" s="76" t="str">
        <f>IF(L71="","",L71/(1+'General inputs'!$H$32)^C71)</f>
        <v/>
      </c>
      <c r="N71" s="176">
        <f>IF(LEFT(D71,4)*1&lt;LEFT('General inputs'!$I$18,4)*1+1,"",SUMIF('Uncommissioned assets'!$F$22:$F$28,$D71,'Uncommissioned assets'!$P$22:$P$28))</f>
        <v>0</v>
      </c>
      <c r="O71" s="176">
        <f>IF(N71="","",N71/(1+'General inputs'!$H$32)^C71)</f>
        <v>0</v>
      </c>
      <c r="Q71" s="81">
        <f>'Reduction amount'!E44*SUM($E$67:E71)</f>
        <v>186107.24</v>
      </c>
      <c r="R71" s="76">
        <f>IF(OR(LEFT(D71,4)*1&lt;LEFT('General inputs'!$I$16,4)*1,LEFT(D71,4)*1&gt;LEFT('General inputs'!$I$16,4)+'General inputs'!$H$38-1),"",Q71/(1+'General inputs'!$H$34)^C71)</f>
        <v>157867.3768283441</v>
      </c>
      <c r="T71" s="81">
        <f>('Reduction amount'!V44+'Reduction amount'!Z44)*SUM($E$67:E71)</f>
        <v>111289.68</v>
      </c>
      <c r="U71" s="76">
        <f>IF(OR(LEFT(D71,4)*1&lt;LEFT('General inputs'!$I$16,4)*1,LEFT(D71,4)*1&gt;LEFT('General inputs'!$I$16,4)+'General inputs'!$H$38-1),"",T71/(1+'General inputs'!$H$34)^C71)</f>
        <v>94402.613512864031</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134</v>
      </c>
      <c r="F72" s="76">
        <f>IF(LEFT(D72,4)*1&gt;LEFT('General inputs'!$I$16,4)+'General inputs'!$H$38-1,"",E72/(1+'General inputs'!$H$30)^C72)</f>
        <v>115.58957710747799</v>
      </c>
      <c r="G72" s="76">
        <f>IF(LEFT(D72,4)*1&gt;LEFT('General inputs'!$I$16,4)+'General inputs'!$H$38-1,"",E72/(1+'General inputs'!$H$32)^C72)</f>
        <v>109.08529327007675</v>
      </c>
      <c r="H72" s="76">
        <f>IF(LEFT(D72,4)*1&lt;LEFT('General inputs'!$I$16,4)*1,"",IF(LEFT(D72,4)*1&gt;LEFT('General inputs'!$I$16,4)+'General inputs'!$H$38-1,"",E72/(1+'General inputs'!$H$34)^C72))</f>
        <v>109.08529327007675</v>
      </c>
      <c r="J72" s="93"/>
      <c r="K72" s="93"/>
      <c r="L72" s="76" t="str">
        <f>IF(LEFT(D72,4)*1&gt;LEFT('General inputs'!$I$18,4)*1,"",SUMIF('Post-1996 commissioned assets'!$F$128:$F$2529,$D72,'Post-1996 commissioned assets'!$P$128:$P$2529))</f>
        <v/>
      </c>
      <c r="M72" s="76" t="str">
        <f>IF(L72="","",L72/(1+'General inputs'!$H$32)^C72)</f>
        <v/>
      </c>
      <c r="N72" s="176">
        <f>IF(LEFT(D72,4)*1&lt;LEFT('General inputs'!$I$18,4)*1+1,"",SUMIF('Uncommissioned assets'!$F$22:$F$28,$D72,'Uncommissioned assets'!$P$22:$P$28))</f>
        <v>0</v>
      </c>
      <c r="O72" s="176">
        <f>IF(N72="","",N72/(1+'General inputs'!$H$32)^C72)</f>
        <v>0</v>
      </c>
      <c r="Q72" s="81">
        <f>'Reduction amount'!E45*SUM($E$67:E72)</f>
        <v>279160.86</v>
      </c>
      <c r="R72" s="76">
        <f>IF(OR(LEFT(D72,4)*1&lt;LEFT('General inputs'!$I$16,4)*1,LEFT(D72,4)*1&gt;LEFT('General inputs'!$I$16,4)+'General inputs'!$H$38-1),"",Q72/(1+'General inputs'!$H$34)^C72)</f>
        <v>227256.30061661816</v>
      </c>
      <c r="T72" s="81">
        <f>('Reduction amount'!V45+'Reduction amount'!Z45)*SUM($E$67:E72)</f>
        <v>162745.68</v>
      </c>
      <c r="U72" s="76">
        <f>IF(OR(LEFT(D72,4)*1&lt;LEFT('General inputs'!$I$16,4)*1,LEFT(D72,4)*1&gt;LEFT('General inputs'!$I$16,4)+'General inputs'!$H$38-1),"",T72/(1+'General inputs'!$H$34)^C72)</f>
        <v>132486.27038237359</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134</v>
      </c>
      <c r="F73" s="76">
        <f>IF(LEFT(D73,4)*1&gt;LEFT('General inputs'!$I$16,4)+'General inputs'!$H$38-1,"",E73/(1+'General inputs'!$H$30)^C73)</f>
        <v>112.2228903956097</v>
      </c>
      <c r="G73" s="76">
        <f>IF(LEFT(D73,4)*1&gt;LEFT('General inputs'!$I$16,4)+'General inputs'!$H$38-1,"",E73/(1+'General inputs'!$H$32)^C73)</f>
        <v>104.68838125727133</v>
      </c>
      <c r="H73" s="76">
        <f>IF(LEFT(D73,4)*1&lt;LEFT('General inputs'!$I$16,4)*1,"",IF(LEFT(D73,4)*1&gt;LEFT('General inputs'!$I$16,4)+'General inputs'!$H$38-1,"",E73/(1+'General inputs'!$H$34)^C73))</f>
        <v>104.68838125727133</v>
      </c>
      <c r="J73" s="93"/>
      <c r="K73" s="93"/>
      <c r="L73" s="76" t="str">
        <f>IF(LEFT(D73,4)*1&gt;LEFT('General inputs'!$I$18,4)*1,"",SUMIF('Post-1996 commissioned assets'!$F$128:$F$2529,$D73,'Post-1996 commissioned assets'!$P$128:$P$2529))</f>
        <v/>
      </c>
      <c r="M73" s="76" t="str">
        <f>IF(L73="","",L73/(1+'General inputs'!$H$32)^C73)</f>
        <v/>
      </c>
      <c r="N73" s="176">
        <f>IF(LEFT(D73,4)*1&lt;LEFT('General inputs'!$I$18,4)*1+1,"",SUMIF('Uncommissioned assets'!$F$22:$F$28,$D73,'Uncommissioned assets'!$P$22:$P$28))</f>
        <v>0</v>
      </c>
      <c r="O73" s="176">
        <f>IF(N73="","",N73/(1+'General inputs'!$H$32)^C73)</f>
        <v>0</v>
      </c>
      <c r="Q73" s="81">
        <f>'Reduction amount'!E46*SUM($E$67:E73)</f>
        <v>372214.48</v>
      </c>
      <c r="R73" s="76">
        <f>IF(OR(LEFT(D73,4)*1&lt;LEFT('General inputs'!$I$16,4)*1,LEFT(D73,4)*1&gt;LEFT('General inputs'!$I$16,4)+'General inputs'!$H$38-1),"",Q73/(1+'General inputs'!$H$34)^C73)</f>
        <v>290795.01038594771</v>
      </c>
      <c r="T73" s="81">
        <f>('Reduction amount'!V46+'Reduction amount'!Z46)*SUM($E$67:E73)</f>
        <v>216962.08</v>
      </c>
      <c r="U73" s="76">
        <f>IF(OR(LEFT(D73,4)*1&lt;LEFT('General inputs'!$I$16,4)*1,LEFT(D73,4)*1&gt;LEFT('General inputs'!$I$16,4)+'General inputs'!$H$38-1),"",T73/(1+'General inputs'!$H$34)^C73)</f>
        <v>169503.05186127312</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134</v>
      </c>
      <c r="F74" s="76">
        <f>IF(LEFT(D74,4)*1&gt;LEFT('General inputs'!$I$16,4)+'General inputs'!$H$38-1,"",E74/(1+'General inputs'!$H$30)^C74)</f>
        <v>108.95426252000941</v>
      </c>
      <c r="G74" s="76">
        <f>IF(LEFT(D74,4)*1&gt;LEFT('General inputs'!$I$16,4)+'General inputs'!$H$38-1,"",E74/(1+'General inputs'!$H$32)^C74)</f>
        <v>100.46869602425272</v>
      </c>
      <c r="H74" s="76">
        <f>IF(LEFT(D74,4)*1&lt;LEFT('General inputs'!$I$16,4)*1,"",IF(LEFT(D74,4)*1&gt;LEFT('General inputs'!$I$16,4)+'General inputs'!$H$38-1,"",E74/(1+'General inputs'!$H$34)^C74))</f>
        <v>100.46869602425272</v>
      </c>
      <c r="J74" s="93"/>
      <c r="K74" s="93"/>
      <c r="L74" s="76" t="str">
        <f>IF(LEFT(D74,4)*1&gt;LEFT('General inputs'!$I$18,4)*1,"",SUMIF('Post-1996 commissioned assets'!$F$128:$F$2529,$D74,'Post-1996 commissioned assets'!$P$128:$P$2529))</f>
        <v/>
      </c>
      <c r="M74" s="76" t="str">
        <f>IF(L74="","",L74/(1+'General inputs'!$H$32)^C74)</f>
        <v/>
      </c>
      <c r="N74" s="176">
        <f>IF(LEFT(D74,4)*1&lt;LEFT('General inputs'!$I$18,4)*1+1,"",SUMIF('Uncommissioned assets'!$F$22:$F$28,$D74,'Uncommissioned assets'!$P$22:$P$28))</f>
        <v>7500000</v>
      </c>
      <c r="O74" s="176">
        <f>IF(N74="","",N74/(1+'General inputs'!$H$32)^C74)</f>
        <v>5623247.9118051892</v>
      </c>
      <c r="Q74" s="81">
        <f>'Reduction amount'!E47*SUM($E$67:E74)</f>
        <v>465268.1</v>
      </c>
      <c r="R74" s="76">
        <f>IF(OR(LEFT(D74,4)*1&lt;LEFT('General inputs'!$I$16,4)*1,LEFT(D74,4)*1&gt;LEFT('General inputs'!$I$16,4)+'General inputs'!$H$38-1),"",Q74/(1+'General inputs'!$H$34)^C74)</f>
        <v>348842.38290060905</v>
      </c>
      <c r="T74" s="81">
        <f>('Reduction amount'!V47+'Reduction amount'!Z47)*SUM($E$67:E74)</f>
        <v>271162.39999999997</v>
      </c>
      <c r="U74" s="76">
        <f>IF(OR(LEFT(D74,4)*1&lt;LEFT('General inputs'!$I$16,4)*1,LEFT(D74,4)*1&gt;LEFT('General inputs'!$I$16,4)+'General inputs'!$H$38-1),"",T74/(1+'General inputs'!$H$34)^C74)</f>
        <v>203308.45327467777</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134</v>
      </c>
      <c r="F75" s="76">
        <f>IF(LEFT(D75,4)*1&gt;LEFT('General inputs'!$I$16,4)+'General inputs'!$H$38-1,"",E75/(1+'General inputs'!$H$30)^C75)</f>
        <v>105.78083739806739</v>
      </c>
      <c r="G75" s="76">
        <f>IF(LEFT(D75,4)*1&gt;LEFT('General inputs'!$I$16,4)+'General inputs'!$H$38-1,"",E75/(1+'General inputs'!$H$32)^C75)</f>
        <v>96.419094073179181</v>
      </c>
      <c r="H75" s="76">
        <f>IF(LEFT(D75,4)*1&lt;LEFT('General inputs'!$I$16,4)*1,"",IF(LEFT(D75,4)*1&gt;LEFT('General inputs'!$I$16,4)+'General inputs'!$H$38-1,"",E75/(1+'General inputs'!$H$34)^C75))</f>
        <v>96.419094073179181</v>
      </c>
      <c r="J75" s="93"/>
      <c r="K75" s="93"/>
      <c r="L75" s="76" t="str">
        <f>IF(LEFT(D75,4)*1&gt;LEFT('General inputs'!$I$18,4)*1,"",SUMIF('Post-1996 commissioned assets'!$F$128:$F$2529,$D75,'Post-1996 commissioned assets'!$P$128:$P$2529))</f>
        <v/>
      </c>
      <c r="M75" s="76" t="str">
        <f>IF(L75="","",L75/(1+'General inputs'!$H$32)^C75)</f>
        <v/>
      </c>
      <c r="N75" s="176">
        <f>IF(LEFT(D75,4)*1&lt;LEFT('General inputs'!$I$18,4)*1+1,"",SUMIF('Uncommissioned assets'!$F$22:$F$28,$D75,'Uncommissioned assets'!$P$22:$P$28))</f>
        <v>0</v>
      </c>
      <c r="O75" s="176">
        <f>IF(N75="","",N75/(1+'General inputs'!$H$32)^C75)</f>
        <v>0</v>
      </c>
      <c r="Q75" s="81">
        <f>'Reduction amount'!E48*SUM($E$67:E75)</f>
        <v>558321.72</v>
      </c>
      <c r="R75" s="76">
        <f>IF(OR(LEFT(D75,4)*1&lt;LEFT('General inputs'!$I$16,4)*1,LEFT(D75,4)*1&gt;LEFT('General inputs'!$I$16,4)+'General inputs'!$H$38-1),"",Q75/(1+'General inputs'!$H$34)^C75)</f>
        <v>401737.86898342689</v>
      </c>
      <c r="T75" s="81">
        <f>('Reduction amount'!V48+'Reduction amount'!Z48)*SUM($E$67:E75)</f>
        <v>325419</v>
      </c>
      <c r="U75" s="76">
        <f>IF(OR(LEFT(D75,4)*1&lt;LEFT('General inputs'!$I$16,4)*1,LEFT(D75,4)*1&gt;LEFT('General inputs'!$I$16,4)+'General inputs'!$H$38-1),"",T75/(1+'General inputs'!$H$34)^C75)</f>
        <v>234153.76995671564</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134</v>
      </c>
      <c r="F76" s="76">
        <f>IF(LEFT(D76,4)*1&gt;LEFT('General inputs'!$I$16,4)+'General inputs'!$H$38-1,"",E76/(1+'General inputs'!$H$30)^C76)</f>
        <v>102.69984213404601</v>
      </c>
      <c r="G76" s="76">
        <f>IF(LEFT(D76,4)*1&gt;LEFT('General inputs'!$I$16,4)+'General inputs'!$H$38-1,"",E76/(1+'General inputs'!$H$32)^C76)</f>
        <v>92.532719839903237</v>
      </c>
      <c r="H76" s="76">
        <f>IF(LEFT(D76,4)*1&lt;LEFT('General inputs'!$I$16,4)*1,"",IF(LEFT(D76,4)*1&gt;LEFT('General inputs'!$I$16,4)+'General inputs'!$H$38-1,"",E76/(1+'General inputs'!$H$34)^C76))</f>
        <v>92.532719839903237</v>
      </c>
      <c r="J76" s="93"/>
      <c r="K76" s="93"/>
      <c r="L76" s="76" t="str">
        <f>IF(LEFT(D76,4)*1&gt;LEFT('General inputs'!$I$18,4)*1,"",SUMIF('Post-1996 commissioned assets'!$F$128:$F$2529,$D76,'Post-1996 commissioned assets'!$P$128:$P$2529))</f>
        <v/>
      </c>
      <c r="M76" s="76" t="str">
        <f>IF(L76="","",L76/(1+'General inputs'!$H$32)^C76)</f>
        <v/>
      </c>
      <c r="N76" s="176">
        <f>IF(LEFT(D76,4)*1&lt;LEFT('General inputs'!$I$18,4)*1+1,"",SUMIF('Uncommissioned assets'!$F$22:$F$28,$D76,'Uncommissioned assets'!$P$22:$P$28))</f>
        <v>0</v>
      </c>
      <c r="O76" s="176">
        <f>IF(N76="","",N76/(1+'General inputs'!$H$32)^C76)</f>
        <v>0</v>
      </c>
      <c r="Q76" s="81">
        <f>'Reduction amount'!E49*SUM($E$67:E76)</f>
        <v>651375.34</v>
      </c>
      <c r="R76" s="76">
        <f>IF(OR(LEFT(D76,4)*1&lt;LEFT('General inputs'!$I$16,4)*1,LEFT(D76,4)*1&gt;LEFT('General inputs'!$I$16,4)+'General inputs'!$H$38-1),"",Q76/(1+'General inputs'!$H$34)^C76)</f>
        <v>449802.47646896803</v>
      </c>
      <c r="T76" s="81">
        <f>('Reduction amount'!V49+'Reduction amount'!Z49)*SUM($E$67:E76)</f>
        <v>379674.26</v>
      </c>
      <c r="U76" s="76">
        <f>IF(OR(LEFT(D76,4)*1&lt;LEFT('General inputs'!$I$16,4)*1,LEFT(D76,4)*1&gt;LEFT('General inputs'!$I$16,4)+'General inputs'!$H$38-1),"",T76/(1+'General inputs'!$H$34)^C76)</f>
        <v>262181.28306718345</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134</v>
      </c>
      <c r="F77" s="76">
        <f>IF(LEFT(D77,4)*1&gt;LEFT('General inputs'!$I$16,4)+'General inputs'!$H$38-1,"",E77/(1+'General inputs'!$H$30)^C77)</f>
        <v>99.708584596161174</v>
      </c>
      <c r="G77" s="76">
        <f>IF(LEFT(D77,4)*1&gt;LEFT('General inputs'!$I$16,4)+'General inputs'!$H$38-1,"",E77/(1+'General inputs'!$H$32)^C77)</f>
        <v>88.802994088198886</v>
      </c>
      <c r="H77" s="76">
        <f>IF(LEFT(D77,4)*1&lt;LEFT('General inputs'!$I$16,4)*1,"",IF(LEFT(D77,4)*1&gt;LEFT('General inputs'!$I$16,4)+'General inputs'!$H$38-1,"",E77/(1+'General inputs'!$H$34)^C77))</f>
        <v>88.802994088198886</v>
      </c>
      <c r="J77" s="93"/>
      <c r="K77" s="93"/>
      <c r="L77" s="76" t="str">
        <f>IF(LEFT(D77,4)*1&gt;LEFT('General inputs'!$I$18,4)*1,"",SUMIF('Post-1996 commissioned assets'!$F$128:$F$2529,$D77,'Post-1996 commissioned assets'!$P$128:$P$2529))</f>
        <v/>
      </c>
      <c r="M77" s="76" t="str">
        <f>IF(L77="","",L77/(1+'General inputs'!$H$32)^C77)</f>
        <v/>
      </c>
      <c r="N77" s="176">
        <f>IF(LEFT(D77,4)*1&lt;LEFT('General inputs'!$I$18,4)*1+1,"",SUMIF('Uncommissioned assets'!$F$22:$F$28,$D77,'Uncommissioned assets'!$P$22:$P$28))</f>
        <v>0</v>
      </c>
      <c r="O77" s="176">
        <f>IF(N77="","",N77/(1+'General inputs'!$H$32)^C77)</f>
        <v>0</v>
      </c>
      <c r="Q77" s="81">
        <f>'Reduction amount'!E50*SUM($E$67:E77)</f>
        <v>744428.96</v>
      </c>
      <c r="R77" s="76">
        <f>IF(OR(LEFT(D77,4)*1&lt;LEFT('General inputs'!$I$16,4)*1,LEFT(D77,4)*1&gt;LEFT('General inputs'!$I$16,4)+'General inputs'!$H$38-1),"",Q77/(1+'General inputs'!$H$34)^C77)</f>
        <v>493339.70547734358</v>
      </c>
      <c r="T77" s="81">
        <f>('Reduction amount'!V50+'Reduction amount'!Z50)*SUM($E$67:E77)</f>
        <v>433870.55999999994</v>
      </c>
      <c r="U77" s="76">
        <f>IF(OR(LEFT(D77,4)*1&lt;LEFT('General inputs'!$I$16,4)*1,LEFT(D77,4)*1&gt;LEFT('General inputs'!$I$16,4)+'General inputs'!$H$38-1),"",T77/(1+'General inputs'!$H$34)^C77)</f>
        <v>287529.88637853385</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134</v>
      </c>
      <c r="F78" s="76">
        <f>IF(LEFT(D78,4)*1&gt;LEFT('General inputs'!$I$16,4)+'General inputs'!$H$38-1,"",E78/(1+'General inputs'!$H$30)^C78)</f>
        <v>96.804451064234144</v>
      </c>
      <c r="G78" s="76">
        <f>IF(LEFT(D78,4)*1&gt;LEFT('General inputs'!$I$16,4)+'General inputs'!$H$38-1,"",E78/(1+'General inputs'!$H$32)^C78)</f>
        <v>85.223602771783945</v>
      </c>
      <c r="H78" s="76">
        <f>IF(LEFT(D78,4)*1&lt;LEFT('General inputs'!$I$16,4)*1,"",IF(LEFT(D78,4)*1&gt;LEFT('General inputs'!$I$16,4)+'General inputs'!$H$38-1,"",E78/(1+'General inputs'!$H$34)^C78))</f>
        <v>85.223602771783945</v>
      </c>
      <c r="J78" s="93"/>
      <c r="K78" s="93"/>
      <c r="L78" s="76" t="str">
        <f>IF(LEFT(D78,4)*1&gt;LEFT('General inputs'!$I$18,4)*1,"",SUMIF('Post-1996 commissioned assets'!$F$128:$F$2529,$D78,'Post-1996 commissioned assets'!$P$128:$P$2529))</f>
        <v/>
      </c>
      <c r="M78" s="76" t="str">
        <f>IF(L78="","",L78/(1+'General inputs'!$H$32)^C78)</f>
        <v/>
      </c>
      <c r="N78" s="176">
        <f>IF(LEFT(D78,4)*1&lt;LEFT('General inputs'!$I$18,4)*1+1,"",SUMIF('Uncommissioned assets'!$F$22:$F$28,$D78,'Uncommissioned assets'!$P$22:$P$28))</f>
        <v>0</v>
      </c>
      <c r="O78" s="176">
        <f>IF(N78="","",N78/(1+'General inputs'!$H$32)^C78)</f>
        <v>0</v>
      </c>
      <c r="Q78" s="81">
        <f>'Reduction amount'!E51*SUM($E$67:E78)</f>
        <v>837482.58</v>
      </c>
      <c r="R78" s="76">
        <f>IF(OR(LEFT(D78,4)*1&lt;LEFT('General inputs'!$I$16,4)*1,LEFT(D78,4)*1&gt;LEFT('General inputs'!$I$16,4)+'General inputs'!$H$38-1),"",Q78/(1+'General inputs'!$H$34)^C78)</f>
        <v>532636.43825528934</v>
      </c>
      <c r="T78" s="81">
        <f>('Reduction amount'!V51+'Reduction amount'!Z51)*SUM($E$67:E78)</f>
        <v>488068.2</v>
      </c>
      <c r="U78" s="76">
        <f>IF(OR(LEFT(D78,4)*1&lt;LEFT('General inputs'!$I$16,4)*1,LEFT(D78,4)*1&gt;LEFT('General inputs'!$I$16,4)+'General inputs'!$H$38-1),"",T78/(1+'General inputs'!$H$34)^C78)</f>
        <v>310409.92837566865</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134</v>
      </c>
      <c r="F79" s="76">
        <f>IF(LEFT(D79,4)*1&gt;LEFT('General inputs'!$I$16,4)+'General inputs'!$H$38-1,"",E79/(1+'General inputs'!$H$30)^C79)</f>
        <v>93.984903945858406</v>
      </c>
      <c r="G79" s="76">
        <f>IF(LEFT(D79,4)*1&gt;LEFT('General inputs'!$I$16,4)+'General inputs'!$H$38-1,"",E79/(1+'General inputs'!$H$32)^C79)</f>
        <v>81.788486345282095</v>
      </c>
      <c r="H79" s="76">
        <f>IF(LEFT(D79,4)*1&lt;LEFT('General inputs'!$I$16,4)*1,"",IF(LEFT(D79,4)*1&gt;LEFT('General inputs'!$I$16,4)+'General inputs'!$H$38-1,"",E79/(1+'General inputs'!$H$34)^C79))</f>
        <v>81.788486345282095</v>
      </c>
      <c r="J79" s="93"/>
      <c r="K79" s="93"/>
      <c r="L79" s="76" t="str">
        <f>IF(LEFT(D79,4)*1&gt;LEFT('General inputs'!$I$18,4)*1,"",SUMIF('Post-1996 commissioned assets'!$F$128:$F$2529,$D79,'Post-1996 commissioned assets'!$P$128:$P$2529))</f>
        <v/>
      </c>
      <c r="M79" s="76" t="str">
        <f>IF(L79="","",L79/(1+'General inputs'!$H$32)^C79)</f>
        <v/>
      </c>
      <c r="N79" s="176">
        <f>IF(LEFT(D79,4)*1&lt;LEFT('General inputs'!$I$18,4)*1+1,"",SUMIF('Uncommissioned assets'!$F$22:$F$28,$D79,'Uncommissioned assets'!$P$22:$P$28))</f>
        <v>0</v>
      </c>
      <c r="O79" s="176">
        <f>IF(N79="","",N79/(1+'General inputs'!$H$32)^C79)</f>
        <v>0</v>
      </c>
      <c r="Q79" s="81">
        <f>'Reduction amount'!E52*SUM($E$67:E79)</f>
        <v>930536.2</v>
      </c>
      <c r="R79" s="76">
        <f>IF(OR(LEFT(D79,4)*1&lt;LEFT('General inputs'!$I$16,4)*1,LEFT(D79,4)*1&gt;LEFT('General inputs'!$I$16,4)+'General inputs'!$H$38-1),"",Q79/(1+'General inputs'!$H$34)^C79)</f>
        <v>567963.78572754236</v>
      </c>
      <c r="T79" s="81">
        <f>('Reduction amount'!V52+'Reduction amount'!Z52)*SUM($E$67:E79)</f>
        <v>542217.6</v>
      </c>
      <c r="U79" s="76">
        <f>IF(OR(LEFT(D79,4)*1&lt;LEFT('General inputs'!$I$16,4)*1,LEFT(D79,4)*1&gt;LEFT('General inputs'!$I$16,4)+'General inputs'!$H$38-1),"",T79/(1+'General inputs'!$H$34)^C79)</f>
        <v>330948.93114754942</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134</v>
      </c>
      <c r="F80" s="76">
        <f>IF(LEFT(D80,4)*1&gt;LEFT('General inputs'!$I$16,4)+'General inputs'!$H$38-1,"",E80/(1+'General inputs'!$H$30)^C80)</f>
        <v>91.247479559085846</v>
      </c>
      <c r="G80" s="76">
        <f>IF(LEFT(D80,4)*1&gt;LEFT('General inputs'!$I$16,4)+'General inputs'!$H$38-1,"",E80/(1+'General inputs'!$H$32)^C80)</f>
        <v>78.491829506028864</v>
      </c>
      <c r="H80" s="76">
        <f>IF(LEFT(D80,4)*1&lt;LEFT('General inputs'!$I$16,4)*1,"",IF(LEFT(D80,4)*1&gt;LEFT('General inputs'!$I$16,4)+'General inputs'!$H$38-1,"",E80/(1+'General inputs'!$H$34)^C80))</f>
        <v>78.491829506028864</v>
      </c>
      <c r="J80" s="93"/>
      <c r="K80" s="93"/>
      <c r="L80" s="76" t="str">
        <f>IF(LEFT(D80,4)*1&gt;LEFT('General inputs'!$I$18,4)*1,"",SUMIF('Post-1996 commissioned assets'!$F$128:$F$2529,$D80,'Post-1996 commissioned assets'!$P$128:$P$2529))</f>
        <v/>
      </c>
      <c r="M80" s="76" t="str">
        <f>IF(L80="","",L80/(1+'General inputs'!$H$32)^C80)</f>
        <v/>
      </c>
      <c r="N80" s="176">
        <f>IF(LEFT(D80,4)*1&lt;LEFT('General inputs'!$I$18,4)*1+1,"",SUMIF('Uncommissioned assets'!$F$22:$F$28,$D80,'Uncommissioned assets'!$P$22:$P$28))</f>
        <v>0</v>
      </c>
      <c r="O80" s="176">
        <f>IF(N80="","",N80/(1+'General inputs'!$H$32)^C80)</f>
        <v>0</v>
      </c>
      <c r="Q80" s="81">
        <f>'Reduction amount'!E53*SUM($E$67:E80)</f>
        <v>1023589.82</v>
      </c>
      <c r="R80" s="76">
        <f>IF(OR(LEFT(D80,4)*1&lt;LEFT('General inputs'!$I$16,4)*1,LEFT(D80,4)*1&gt;LEFT('General inputs'!$I$16,4)+'General inputs'!$H$38-1),"",Q80/(1+'General inputs'!$H$34)^C80)</f>
        <v>599577.89280258794</v>
      </c>
      <c r="T80" s="81">
        <f>('Reduction amount'!V53+'Reduction amount'!Z53)*SUM($E$67:E80)</f>
        <v>596424.62</v>
      </c>
      <c r="U80" s="76">
        <f>IF(OR(LEFT(D80,4)*1&lt;LEFT('General inputs'!$I$16,4)*1,LEFT(D80,4)*1&gt;LEFT('General inputs'!$I$16,4)+'General inputs'!$H$38-1),"",T80/(1+'General inputs'!$H$34)^C80)</f>
        <v>349361.63870326907</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134</v>
      </c>
      <c r="F81" s="76">
        <f>IF(LEFT(D81,4)*1&gt;LEFT('General inputs'!$I$16,4)+'General inputs'!$H$38-1,"",E81/(1+'General inputs'!$H$30)^C81)</f>
        <v>88.58978597969498</v>
      </c>
      <c r="G81" s="76">
        <f>IF(LEFT(D81,4)*1&gt;LEFT('General inputs'!$I$16,4)+'General inputs'!$H$38-1,"",E81/(1+'General inputs'!$H$32)^C81)</f>
        <v>75.328051349355917</v>
      </c>
      <c r="H81" s="76">
        <f>IF(LEFT(D81,4)*1&lt;LEFT('General inputs'!$I$16,4)*1,"",IF(LEFT(D81,4)*1&gt;LEFT('General inputs'!$I$16,4)+'General inputs'!$H$38-1,"",E81/(1+'General inputs'!$H$34)^C81))</f>
        <v>75.328051349355917</v>
      </c>
      <c r="J81" s="93"/>
      <c r="K81" s="93"/>
      <c r="L81" s="76" t="str">
        <f>IF(LEFT(D81,4)*1&gt;LEFT('General inputs'!$I$18,4)*1,"",SUMIF('Post-1996 commissioned assets'!$F$128:$F$2529,$D81,'Post-1996 commissioned assets'!$P$128:$P$2529))</f>
        <v/>
      </c>
      <c r="M81" s="76" t="str">
        <f>IF(L81="","",L81/(1+'General inputs'!$H$32)^C81)</f>
        <v/>
      </c>
      <c r="N81" s="176">
        <f>IF(LEFT(D81,4)*1&lt;LEFT('General inputs'!$I$18,4)*1+1,"",SUMIF('Uncommissioned assets'!$F$22:$F$28,$D81,'Uncommissioned assets'!$P$22:$P$28))</f>
        <v>0</v>
      </c>
      <c r="O81" s="176">
        <f>IF(N81="","",N81/(1+'General inputs'!$H$32)^C81)</f>
        <v>0</v>
      </c>
      <c r="Q81" s="81">
        <f>'Reduction amount'!E54*SUM($E$67:E81)</f>
        <v>1116643.44</v>
      </c>
      <c r="R81" s="76">
        <f>IF(OR(LEFT(D81,4)*1&lt;LEFT('General inputs'!$I$16,4)*1,LEFT(D81,4)*1&gt;LEFT('General inputs'!$I$16,4)+'General inputs'!$H$38-1),"",Q81/(1+'General inputs'!$H$34)^C81)</f>
        <v>627720.70438239875</v>
      </c>
      <c r="T81" s="81">
        <f>('Reduction amount'!V54+'Reduction amount'!Z54)*SUM($E$67:E81)</f>
        <v>650628.96</v>
      </c>
      <c r="U81" s="76">
        <f>IF(OR(LEFT(D81,4)*1&lt;LEFT('General inputs'!$I$16,4)*1,LEFT(D81,4)*1&gt;LEFT('General inputs'!$I$16,4)+'General inputs'!$H$38-1),"",T81/(1+'General inputs'!$H$34)^C81)</f>
        <v>365750.83364371664</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134</v>
      </c>
      <c r="F82" s="76">
        <f>IF(LEFT(D82,4)*1&gt;LEFT('General inputs'!$I$16,4)+'General inputs'!$H$38-1,"",E82/(1+'General inputs'!$H$30)^C82)</f>
        <v>86.009500951160163</v>
      </c>
      <c r="G82" s="76">
        <f>IF(LEFT(D82,4)*1&gt;LEFT('General inputs'!$I$16,4)+'General inputs'!$H$38-1,"",E82/(1+'General inputs'!$H$32)^C82)</f>
        <v>72.291795920687051</v>
      </c>
      <c r="H82" s="76">
        <f>IF(LEFT(D82,4)*1&lt;LEFT('General inputs'!$I$16,4)*1,"",IF(LEFT(D82,4)*1&gt;LEFT('General inputs'!$I$16,4)+'General inputs'!$H$38-1,"",E82/(1+'General inputs'!$H$34)^C82))</f>
        <v>72.291795920687051</v>
      </c>
      <c r="J82" s="93"/>
      <c r="K82" s="93"/>
      <c r="L82" s="76" t="str">
        <f>IF(LEFT(D82,4)*1&gt;LEFT('General inputs'!$I$18,4)*1,"",SUMIF('Post-1996 commissioned assets'!$F$128:$F$2529,$D82,'Post-1996 commissioned assets'!$P$128:$P$2529))</f>
        <v/>
      </c>
      <c r="M82" s="76" t="str">
        <f>IF(L82="","",L82/(1+'General inputs'!$H$32)^C82)</f>
        <v/>
      </c>
      <c r="N82" s="176">
        <f>IF(LEFT(D82,4)*1&lt;LEFT('General inputs'!$I$18,4)*1+1,"",SUMIF('Uncommissioned assets'!$F$22:$F$28,$D82,'Uncommissioned assets'!$P$22:$P$28))</f>
        <v>0</v>
      </c>
      <c r="O82" s="176">
        <f>IF(N82="","",N82/(1+'General inputs'!$H$32)^C82)</f>
        <v>0</v>
      </c>
      <c r="Q82" s="81">
        <f>'Reduction amount'!E55*SUM($E$67:E82)</f>
        <v>1209697.0599999998</v>
      </c>
      <c r="R82" s="76">
        <f>IF(OR(LEFT(D82,4)*1&lt;LEFT('General inputs'!$I$16,4)*1,LEFT(D82,4)*1&gt;LEFT('General inputs'!$I$16,4)+'General inputs'!$H$38-1),"",Q82/(1+'General inputs'!$H$34)^C82)</f>
        <v>652620.69393563515</v>
      </c>
      <c r="T82" s="81">
        <f>('Reduction amount'!V55+'Reduction amount'!Z55)*SUM($E$67:E82)</f>
        <v>704848.03999999992</v>
      </c>
      <c r="U82" s="76">
        <f>IF(OR(LEFT(D82,4)*1&lt;LEFT('General inputs'!$I$16,4)*1,LEFT(D82,4)*1&gt;LEFT('General inputs'!$I$16,4)+'General inputs'!$H$38-1),"",T82/(1+'General inputs'!$H$34)^C82)</f>
        <v>380259.18405056908</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134</v>
      </c>
      <c r="F83" s="76">
        <f>IF(LEFT(D83,4)*1&gt;LEFT('General inputs'!$I$16,4)+'General inputs'!$H$38-1,"",E83/(1+'General inputs'!$H$30)^C83)</f>
        <v>83.504369855495327</v>
      </c>
      <c r="G83" s="76">
        <f>IF(LEFT(D83,4)*1&gt;LEFT('General inputs'!$I$16,4)+'General inputs'!$H$38-1,"",E83/(1+'General inputs'!$H$32)^C83)</f>
        <v>69.377923148452055</v>
      </c>
      <c r="H83" s="76">
        <f>IF(LEFT(D83,4)*1&lt;LEFT('General inputs'!$I$16,4)*1,"",IF(LEFT(D83,4)*1&gt;LEFT('General inputs'!$I$16,4)+'General inputs'!$H$38-1,"",E83/(1+'General inputs'!$H$34)^C83))</f>
        <v>69.377923148452055</v>
      </c>
      <c r="J83" s="93"/>
      <c r="K83" s="93"/>
      <c r="L83" s="76" t="str">
        <f>IF(LEFT(D83,4)*1&gt;LEFT('General inputs'!$I$18,4)*1,"",SUMIF('Post-1996 commissioned assets'!$F$128:$F$2529,$D83,'Post-1996 commissioned assets'!$P$128:$P$2529))</f>
        <v/>
      </c>
      <c r="M83" s="76" t="str">
        <f>IF(L83="","",L83/(1+'General inputs'!$H$32)^C83)</f>
        <v/>
      </c>
      <c r="N83" s="176">
        <f>IF(LEFT(D83,4)*1&lt;LEFT('General inputs'!$I$18,4)*1+1,"",SUMIF('Uncommissioned assets'!$F$22:$F$28,$D83,'Uncommissioned assets'!$P$22:$P$28))</f>
        <v>0</v>
      </c>
      <c r="O83" s="176">
        <f>IF(N83="","",N83/(1+'General inputs'!$H$32)^C83)</f>
        <v>0</v>
      </c>
      <c r="Q83" s="81">
        <f>'Reduction amount'!E56*SUM($E$67:E83)</f>
        <v>1302750.68</v>
      </c>
      <c r="R83" s="76">
        <f>IF(OR(LEFT(D83,4)*1&lt;LEFT('General inputs'!$I$16,4)*1,LEFT(D83,4)*1&gt;LEFT('General inputs'!$I$16,4)+'General inputs'!$H$38-1),"",Q83/(1+'General inputs'!$H$34)^C83)</f>
        <v>674493.55640771391</v>
      </c>
      <c r="T83" s="81">
        <f>('Reduction amount'!V56+'Reduction amount'!Z56)*SUM($E$67:E83)</f>
        <v>759067.11999999988</v>
      </c>
      <c r="U83" s="76">
        <f>IF(OR(LEFT(D83,4)*1&lt;LEFT('General inputs'!$I$16,4)*1,LEFT(D83,4)*1&gt;LEFT('General inputs'!$I$16,4)+'General inputs'!$H$38-1),"",T83/(1+'General inputs'!$H$34)^C83)</f>
        <v>393003.73370057339</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134</v>
      </c>
      <c r="F84" s="76">
        <f>IF(LEFT(D84,4)*1&gt;LEFT('General inputs'!$I$16,4)+'General inputs'!$H$38-1,"",E84/(1+'General inputs'!$H$30)^C84)</f>
        <v>81.072203743199339</v>
      </c>
      <c r="G84" s="76">
        <f>IF(LEFT(D84,4)*1&gt;LEFT('General inputs'!$I$16,4)+'General inputs'!$H$38-1,"",E84/(1+'General inputs'!$H$32)^C84)</f>
        <v>66.581500142468386</v>
      </c>
      <c r="H84" s="76">
        <f>IF(LEFT(D84,4)*1&lt;LEFT('General inputs'!$I$16,4)*1,"",IF(LEFT(D84,4)*1&gt;LEFT('General inputs'!$I$16,4)+'General inputs'!$H$38-1,"",E84/(1+'General inputs'!$H$34)^C84))</f>
        <v>66.581500142468386</v>
      </c>
      <c r="J84" s="93"/>
      <c r="K84" s="93"/>
      <c r="L84" s="76" t="str">
        <f>IF(LEFT(D84,4)*1&gt;LEFT('General inputs'!$I$18,4)*1,"",SUMIF('Post-1996 commissioned assets'!$F$128:$F$2529,$D84,'Post-1996 commissioned assets'!$P$128:$P$2529))</f>
        <v/>
      </c>
      <c r="M84" s="76" t="str">
        <f>IF(L84="","",L84/(1+'General inputs'!$H$32)^C84)</f>
        <v/>
      </c>
      <c r="N84" s="176">
        <f>IF(LEFT(D84,4)*1&lt;LEFT('General inputs'!$I$18,4)*1+1,"",SUMIF('Uncommissioned assets'!$F$22:$F$28,$D84,'Uncommissioned assets'!$P$22:$P$28))</f>
        <v>0</v>
      </c>
      <c r="O84" s="176">
        <f>IF(N84="","",N84/(1+'General inputs'!$H$32)^C84)</f>
        <v>0</v>
      </c>
      <c r="Q84" s="81">
        <f>'Reduction amount'!E57*SUM($E$67:E84)</f>
        <v>1395804.2999999998</v>
      </c>
      <c r="R84" s="76">
        <f>IF(OR(LEFT(D84,4)*1&lt;LEFT('General inputs'!$I$16,4)*1,LEFT(D84,4)*1&gt;LEFT('General inputs'!$I$16,4)+'General inputs'!$H$38-1),"",Q84/(1+'General inputs'!$H$34)^C84)</f>
        <v>693542.8671590148</v>
      </c>
      <c r="T84" s="81">
        <f>('Reduction amount'!V57+'Reduction amount'!Z57)*SUM($E$67:E84)</f>
        <v>813286.19999999984</v>
      </c>
      <c r="U84" s="76">
        <f>IF(OR(LEFT(D84,4)*1&lt;LEFT('General inputs'!$I$16,4)*1,LEFT(D84,4)*1&gt;LEFT('General inputs'!$I$16,4)+'General inputs'!$H$38-1),"",T84/(1+'General inputs'!$H$34)^C84)</f>
        <v>404103.09881468333</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134</v>
      </c>
      <c r="F85" s="76">
        <f>IF(LEFT(D85,4)*1&gt;LEFT('General inputs'!$I$16,4)+'General inputs'!$H$38-1,"",E85/(1+'General inputs'!$H$30)^C85)</f>
        <v>78.71087742058188</v>
      </c>
      <c r="G85" s="76">
        <f>IF(LEFT(D85,4)*1&gt;LEFT('General inputs'!$I$16,4)+'General inputs'!$H$38-1,"",E85/(1+'General inputs'!$H$32)^C85)</f>
        <v>63.897792843059861</v>
      </c>
      <c r="H85" s="76">
        <f>IF(LEFT(D85,4)*1&lt;LEFT('General inputs'!$I$16,4)*1,"",IF(LEFT(D85,4)*1&gt;LEFT('General inputs'!$I$16,4)+'General inputs'!$H$38-1,"",E85/(1+'General inputs'!$H$34)^C85))</f>
        <v>63.897792843059861</v>
      </c>
      <c r="J85" s="93"/>
      <c r="K85" s="93"/>
      <c r="L85" s="76" t="str">
        <f>IF(LEFT(D85,4)*1&gt;LEFT('General inputs'!$I$18,4)*1,"",SUMIF('Post-1996 commissioned assets'!$F$128:$F$2529,$D85,'Post-1996 commissioned assets'!$P$128:$P$2529))</f>
        <v/>
      </c>
      <c r="M85" s="76" t="str">
        <f>IF(L85="","",L85/(1+'General inputs'!$H$32)^C85)</f>
        <v/>
      </c>
      <c r="N85" s="176">
        <f>IF(LEFT(D85,4)*1&lt;LEFT('General inputs'!$I$18,4)*1+1,"",SUMIF('Uncommissioned assets'!$F$22:$F$28,$D85,'Uncommissioned assets'!$P$22:$P$28))</f>
        <v>0</v>
      </c>
      <c r="O85" s="176">
        <f>IF(N85="","",N85/(1+'General inputs'!$H$32)^C85)</f>
        <v>0</v>
      </c>
      <c r="Q85" s="81">
        <f>'Reduction amount'!E58*SUM($E$67:E85)</f>
        <v>1488857.92</v>
      </c>
      <c r="R85" s="76">
        <f>IF(OR(LEFT(D85,4)*1&lt;LEFT('General inputs'!$I$16,4)*1,LEFT(D85,4)*1&gt;LEFT('General inputs'!$I$16,4)+'General inputs'!$H$38-1),"",Q85/(1+'General inputs'!$H$34)^C85)</f>
        <v>709960.70854409691</v>
      </c>
      <c r="T85" s="81">
        <f>('Reduction amount'!V58+'Reduction amount'!Z58)*SUM($E$67:E85)</f>
        <v>867526.72</v>
      </c>
      <c r="U85" s="76">
        <f>IF(OR(LEFT(D85,4)*1&lt;LEFT('General inputs'!$I$16,4)*1,LEFT(D85,4)*1&gt;LEFT('General inputs'!$I$16,4)+'General inputs'!$H$38-1),"",T85/(1+'General inputs'!$H$34)^C85)</f>
        <v>413679.42268939695</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134</v>
      </c>
      <c r="F86" s="76">
        <f>IF(LEFT(D86,4)*1&gt;LEFT('General inputs'!$I$16,4)+'General inputs'!$H$38-1,"",E86/(1+'General inputs'!$H$30)^C86)</f>
        <v>76.418327592797951</v>
      </c>
      <c r="G86" s="76">
        <f>IF(LEFT(D86,4)*1&gt;LEFT('General inputs'!$I$16,4)+'General inputs'!$H$38-1,"",E86/(1+'General inputs'!$H$32)^C86)</f>
        <v>61.322258006775293</v>
      </c>
      <c r="H86" s="76">
        <f>IF(LEFT(D86,4)*1&lt;LEFT('General inputs'!$I$16,4)*1,"",IF(LEFT(D86,4)*1&gt;LEFT('General inputs'!$I$16,4)+'General inputs'!$H$38-1,"",E86/(1+'General inputs'!$H$34)^C86))</f>
        <v>61.322258006775293</v>
      </c>
      <c r="J86" s="93"/>
      <c r="K86" s="93"/>
      <c r="L86" s="76" t="str">
        <f>IF(LEFT(D86,4)*1&gt;LEFT('General inputs'!$I$18,4)*1,"",SUMIF('Post-1996 commissioned assets'!$F$128:$F$2529,$D86,'Post-1996 commissioned assets'!$P$128:$P$2529))</f>
        <v/>
      </c>
      <c r="M86" s="76" t="str">
        <f>IF(L86="","",L86/(1+'General inputs'!$H$32)^C86)</f>
        <v/>
      </c>
      <c r="N86" s="176">
        <f>IF(LEFT(D86,4)*1&lt;LEFT('General inputs'!$I$18,4)*1+1,"",SUMIF('Uncommissioned assets'!$F$22:$F$28,$D86,'Uncommissioned assets'!$P$22:$P$28))</f>
        <v>0</v>
      </c>
      <c r="O86" s="176">
        <f>IF(N86="","",N86/(1+'General inputs'!$H$32)^C86)</f>
        <v>0</v>
      </c>
      <c r="Q86" s="81">
        <f>'Reduction amount'!E59*SUM($E$67:E86)</f>
        <v>1581911.5399999998</v>
      </c>
      <c r="R86" s="76">
        <f>IF(OR(LEFT(D86,4)*1&lt;LEFT('General inputs'!$I$16,4)*1,LEFT(D86,4)*1&gt;LEFT('General inputs'!$I$16,4)+'General inputs'!$H$38-1),"",Q86/(1+'General inputs'!$H$34)^C86)</f>
        <v>723928.26566996437</v>
      </c>
      <c r="T86" s="81">
        <f>('Reduction amount'!V59+'Reduction amount'!Z59)*SUM($E$67:E86)</f>
        <v>921769.91999999993</v>
      </c>
      <c r="U86" s="76">
        <f>IF(OR(LEFT(D86,4)*1&lt;LEFT('General inputs'!$I$16,4)*1,LEFT(D86,4)*1&gt;LEFT('General inputs'!$I$16,4)+'General inputs'!$H$38-1),"",T86/(1+'General inputs'!$H$34)^C86)</f>
        <v>421828.4541576464</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134</v>
      </c>
      <c r="F87" s="76">
        <f>IF(LEFT(D87,4)*1&gt;LEFT('General inputs'!$I$16,4)+'General inputs'!$H$38-1,"",E87/(1+'General inputs'!$H$30)^C87)</f>
        <v>74.192551060968881</v>
      </c>
      <c r="G87" s="76">
        <f>IF(LEFT(D87,4)*1&gt;LEFT('General inputs'!$I$16,4)+'General inputs'!$H$38-1,"",E87/(1+'General inputs'!$H$32)^C87)</f>
        <v>58.850535515139427</v>
      </c>
      <c r="H87" s="76">
        <f>IF(LEFT(D87,4)*1&lt;LEFT('General inputs'!$I$16,4)*1,"",IF(LEFT(D87,4)*1&gt;LEFT('General inputs'!$I$16,4)+'General inputs'!$H$38-1,"",E87/(1+'General inputs'!$H$34)^C87))</f>
        <v>58.850535515139427</v>
      </c>
      <c r="J87" s="93"/>
      <c r="K87" s="93"/>
      <c r="L87" s="76" t="str">
        <f>IF(LEFT(D87,4)*1&gt;LEFT('General inputs'!$I$18,4)*1,"",SUMIF('Post-1996 commissioned assets'!$F$128:$F$2529,$D87,'Post-1996 commissioned assets'!$P$128:$P$2529))</f>
        <v/>
      </c>
      <c r="M87" s="76" t="str">
        <f>IF(L87="","",L87/(1+'General inputs'!$H$32)^C87)</f>
        <v/>
      </c>
      <c r="N87" s="176">
        <f>IF(LEFT(D87,4)*1&lt;LEFT('General inputs'!$I$18,4)*1+1,"",SUMIF('Uncommissioned assets'!$F$22:$F$28,$D87,'Uncommissioned assets'!$P$22:$P$28))</f>
        <v>0</v>
      </c>
      <c r="O87" s="176">
        <f>IF(N87="","",N87/(1+'General inputs'!$H$32)^C87)</f>
        <v>0</v>
      </c>
      <c r="Q87" s="81">
        <f>'Reduction amount'!E60*SUM($E$67:E87)</f>
        <v>1674965.16</v>
      </c>
      <c r="R87" s="76">
        <f>IF(OR(LEFT(D87,4)*1&lt;LEFT('General inputs'!$I$16,4)*1,LEFT(D87,4)*1&gt;LEFT('General inputs'!$I$16,4)+'General inputs'!$H$38-1),"",Q87/(1+'General inputs'!$H$34)^C87)</f>
        <v>735616.39280000888</v>
      </c>
      <c r="T87" s="81">
        <f>('Reduction amount'!V60+'Reduction amount'!Z60)*SUM($E$67:E87)</f>
        <v>976015.79999999993</v>
      </c>
      <c r="U87" s="76">
        <f>IF(OR(LEFT(D87,4)*1&lt;LEFT('General inputs'!$I$16,4)*1,LEFT(D87,4)*1&gt;LEFT('General inputs'!$I$16,4)+'General inputs'!$H$38-1),"",T87/(1+'General inputs'!$H$34)^C87)</f>
        <v>428649.645531621</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134</v>
      </c>
      <c r="F88" s="76">
        <f>IF(LEFT(D88,4)*1&gt;LEFT('General inputs'!$I$16,4)+'General inputs'!$H$38-1,"",E88/(1+'General inputs'!$H$30)^C88)</f>
        <v>72.031602971814465</v>
      </c>
      <c r="G88" s="76">
        <f>IF(LEFT(D88,4)*1&gt;LEFT('General inputs'!$I$16,4)+'General inputs'!$H$38-1,"",E88/(1+'General inputs'!$H$32)^C88)</f>
        <v>56.478440993415958</v>
      </c>
      <c r="H88" s="76">
        <f>IF(LEFT(D88,4)*1&lt;LEFT('General inputs'!$I$16,4)*1,"",IF(LEFT(D88,4)*1&gt;LEFT('General inputs'!$I$16,4)+'General inputs'!$H$38-1,"",E88/(1+'General inputs'!$H$34)^C88))</f>
        <v>56.478440993415958</v>
      </c>
      <c r="J88" s="93"/>
      <c r="K88" s="93"/>
      <c r="L88" s="76" t="str">
        <f>IF(LEFT(D88,4)*1&gt;LEFT('General inputs'!$I$18,4)*1,"",SUMIF('Post-1996 commissioned assets'!$F$128:$F$2529,$D88,'Post-1996 commissioned assets'!$P$128:$P$2529))</f>
        <v/>
      </c>
      <c r="M88" s="76" t="str">
        <f>IF(L88="","",L88/(1+'General inputs'!$H$32)^C88)</f>
        <v/>
      </c>
      <c r="N88" s="176">
        <f>IF(LEFT(D88,4)*1&lt;LEFT('General inputs'!$I$18,4)*1+1,"",SUMIF('Uncommissioned assets'!$F$22:$F$28,$D88,'Uncommissioned assets'!$P$22:$P$28))</f>
        <v>0</v>
      </c>
      <c r="O88" s="176">
        <f>IF(N88="","",N88/(1+'General inputs'!$H$32)^C88)</f>
        <v>0</v>
      </c>
      <c r="Q88" s="81">
        <f>'Reduction amount'!E61*SUM($E$67:E88)</f>
        <v>1768018.7799999998</v>
      </c>
      <c r="R88" s="76">
        <f>IF(OR(LEFT(D88,4)*1&lt;LEFT('General inputs'!$I$16,4)*1,LEFT(D88,4)*1&gt;LEFT('General inputs'!$I$16,4)+'General inputs'!$H$38-1),"",Q88/(1+'General inputs'!$H$34)^C88)</f>
        <v>745186.15180209896</v>
      </c>
      <c r="T88" s="81">
        <f>('Reduction amount'!V61+'Reduction amount'!Z61)*SUM($E$67:E88)</f>
        <v>1030264.3599999999</v>
      </c>
      <c r="U88" s="76">
        <f>IF(OR(LEFT(D88,4)*1&lt;LEFT('General inputs'!$I$16,4)*1,LEFT(D88,4)*1&gt;LEFT('General inputs'!$I$16,4)+'General inputs'!$H$38-1),"",T88/(1+'General inputs'!$H$34)^C88)</f>
        <v>434236.75271551829</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134</v>
      </c>
      <c r="F89" s="76">
        <f>IF(LEFT(D89,4)*1&gt;LEFT('General inputs'!$I$16,4)+'General inputs'!$H$38-1,"",E89/(1+'General inputs'!$H$30)^C89)</f>
        <v>69.933595118266467</v>
      </c>
      <c r="G89" s="76">
        <f>IF(LEFT(D89,4)*1&gt;LEFT('General inputs'!$I$16,4)+'General inputs'!$H$38-1,"",E89/(1+'General inputs'!$H$32)^C89)</f>
        <v>54.201958726886708</v>
      </c>
      <c r="H89" s="76">
        <f>IF(LEFT(D89,4)*1&lt;LEFT('General inputs'!$I$16,4)*1,"",IF(LEFT(D89,4)*1&gt;LEFT('General inputs'!$I$16,4)+'General inputs'!$H$38-1,"",E89/(1+'General inputs'!$H$34)^C89))</f>
        <v>54.201958726886708</v>
      </c>
      <c r="J89" s="93"/>
      <c r="K89" s="93"/>
      <c r="L89" s="76" t="str">
        <f>IF(LEFT(D89,4)*1&gt;LEFT('General inputs'!$I$18,4)*1,"",SUMIF('Post-1996 commissioned assets'!$F$128:$F$2529,$D89,'Post-1996 commissioned assets'!$P$128:$P$2529))</f>
        <v/>
      </c>
      <c r="M89" s="76" t="str">
        <f>IF(L89="","",L89/(1+'General inputs'!$H$32)^C89)</f>
        <v/>
      </c>
      <c r="N89" s="176">
        <f>IF(LEFT(D89,4)*1&lt;LEFT('General inputs'!$I$18,4)*1+1,"",SUMIF('Uncommissioned assets'!$F$22:$F$28,$D89,'Uncommissioned assets'!$P$22:$P$28))</f>
        <v>0</v>
      </c>
      <c r="O89" s="176">
        <f>IF(N89="","",N89/(1+'General inputs'!$H$32)^C89)</f>
        <v>0</v>
      </c>
      <c r="Q89" s="81">
        <f>'Reduction amount'!E62*SUM($E$67:E89)</f>
        <v>1861072.4</v>
      </c>
      <c r="R89" s="76">
        <f>IF(OR(LEFT(D89,4)*1&lt;LEFT('General inputs'!$I$16,4)*1,LEFT(D89,4)*1&gt;LEFT('General inputs'!$I$16,4)+'General inputs'!$H$38-1),"",Q89/(1+'General inputs'!$H$34)^C89)</f>
        <v>752789.32397423871</v>
      </c>
      <c r="T89" s="81">
        <f>('Reduction amount'!V62+'Reduction amount'!Z62)*SUM($E$67:E89)</f>
        <v>1084515.5999999999</v>
      </c>
      <c r="U89" s="76">
        <f>IF(OR(LEFT(D89,4)*1&lt;LEFT('General inputs'!$I$16,4)*1,LEFT(D89,4)*1&gt;LEFT('General inputs'!$I$16,4)+'General inputs'!$H$38-1),"",T89/(1+'General inputs'!$H$34)^C89)</f>
        <v>438678.13276018482</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134</v>
      </c>
      <c r="F90" s="76">
        <f>IF(LEFT(D90,4)*1&gt;LEFT('General inputs'!$I$16,4)+'General inputs'!$H$38-1,"",E90/(1+'General inputs'!$H$30)^C90)</f>
        <v>67.896694289579088</v>
      </c>
      <c r="G90" s="76">
        <f>IF(LEFT(D90,4)*1&gt;LEFT('General inputs'!$I$16,4)+'General inputs'!$H$38-1,"",E90/(1+'General inputs'!$H$32)^C90)</f>
        <v>52.017234862655194</v>
      </c>
      <c r="H90" s="76">
        <f>IF(LEFT(D90,4)*1&lt;LEFT('General inputs'!$I$16,4)*1,"",IF(LEFT(D90,4)*1&gt;LEFT('General inputs'!$I$16,4)+'General inputs'!$H$38-1,"",E90/(1+'General inputs'!$H$34)^C90))</f>
        <v>52.017234862655194</v>
      </c>
      <c r="J90" s="93"/>
      <c r="K90" s="93"/>
      <c r="L90" s="76" t="str">
        <f>IF(LEFT(D90,4)*1&gt;LEFT('General inputs'!$I$18,4)*1,"",SUMIF('Post-1996 commissioned assets'!$F$128:$F$2529,$D90,'Post-1996 commissioned assets'!$P$128:$P$2529))</f>
        <v/>
      </c>
      <c r="M90" s="76" t="str">
        <f>IF(L90="","",L90/(1+'General inputs'!$H$32)^C90)</f>
        <v/>
      </c>
      <c r="N90" s="176">
        <f>IF(LEFT(D90,4)*1&lt;LEFT('General inputs'!$I$18,4)*1+1,"",SUMIF('Uncommissioned assets'!$F$22:$F$28,$D90,'Uncommissioned assets'!$P$22:$P$28))</f>
        <v>0</v>
      </c>
      <c r="O90" s="176">
        <f>IF(N90="","",N90/(1+'General inputs'!$H$32)^C90)</f>
        <v>0</v>
      </c>
      <c r="Q90" s="81">
        <f>'Reduction amount'!E63*SUM($E$67:E90)</f>
        <v>1954126.0199999998</v>
      </c>
      <c r="R90" s="76">
        <f>IF(OR(LEFT(D90,4)*1&lt;LEFT('General inputs'!$I$16,4)*1,LEFT(D90,4)*1&gt;LEFT('General inputs'!$I$16,4)+'General inputs'!$H$38-1),"",Q90/(1+'General inputs'!$H$34)^C90)</f>
        <v>758568.89651914651</v>
      </c>
      <c r="T90" s="81">
        <f>('Reduction amount'!V63+'Reduction amount'!Z63)*SUM($E$67:E90)</f>
        <v>1138797.6599999999</v>
      </c>
      <c r="U90" s="76">
        <f>IF(OR(LEFT(D90,4)*1&lt;LEFT('General inputs'!$I$16,4)*1,LEFT(D90,4)*1&gt;LEFT('General inputs'!$I$16,4)+'General inputs'!$H$38-1),"",T90/(1+'General inputs'!$H$34)^C90)</f>
        <v>442067.95030792651</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134</v>
      </c>
      <c r="F91" s="76">
        <f>IF(LEFT(D91,4)*1&gt;LEFT('General inputs'!$I$16,4)+'General inputs'!$H$38-1,"",E91/(1+'General inputs'!$H$30)^C91)</f>
        <v>65.919120669494262</v>
      </c>
      <c r="G91" s="76">
        <f>IF(LEFT(D91,4)*1&gt;LEFT('General inputs'!$I$16,4)+'General inputs'!$H$38-1,"",E91/(1+'General inputs'!$H$32)^C91)</f>
        <v>49.920570885465636</v>
      </c>
      <c r="H91" s="76">
        <f>IF(LEFT(D91,4)*1&lt;LEFT('General inputs'!$I$16,4)*1,"",IF(LEFT(D91,4)*1&gt;LEFT('General inputs'!$I$16,4)+'General inputs'!$H$38-1,"",E91/(1+'General inputs'!$H$34)^C91))</f>
        <v>49.920570885465636</v>
      </c>
      <c r="J91" s="93"/>
      <c r="K91" s="93"/>
      <c r="L91" s="76" t="str">
        <f>IF(LEFT(D91,4)*1&gt;LEFT('General inputs'!$I$18,4)*1,"",SUMIF('Post-1996 commissioned assets'!$F$128:$F$2529,$D91,'Post-1996 commissioned assets'!$P$128:$P$2529))</f>
        <v/>
      </c>
      <c r="M91" s="76" t="str">
        <f>IF(L91="","",L91/(1+'General inputs'!$H$32)^C91)</f>
        <v/>
      </c>
      <c r="N91" s="176">
        <f>IF(LEFT(D91,4)*1&lt;LEFT('General inputs'!$I$18,4)*1+1,"",SUMIF('Uncommissioned assets'!$F$22:$F$28,$D91,'Uncommissioned assets'!$P$22:$P$28))</f>
        <v>0</v>
      </c>
      <c r="O91" s="176">
        <f>IF(N91="","",N91/(1+'General inputs'!$H$32)^C91)</f>
        <v>0</v>
      </c>
      <c r="Q91" s="81">
        <f>'Reduction amount'!E64*SUM($E$67:E91)</f>
        <v>2047179.64</v>
      </c>
      <c r="R91" s="76">
        <f>IF(OR(LEFT(D91,4)*1&lt;LEFT('General inputs'!$I$16,4)*1,LEFT(D91,4)*1&gt;LEFT('General inputs'!$I$16,4)+'General inputs'!$H$38-1),"",Q91/(1+'General inputs'!$H$34)^C91)</f>
        <v>762659.52487986581</v>
      </c>
      <c r="T91" s="81">
        <f>('Reduction amount'!V64+'Reduction amount'!Z64)*SUM($E$67:E91)</f>
        <v>1193114.5599999998</v>
      </c>
      <c r="U91" s="76">
        <f>IF(OR(LEFT(D91,4)*1&lt;LEFT('General inputs'!$I$16,4)*1,LEFT(D91,4)*1&gt;LEFT('General inputs'!$I$16,4)+'General inputs'!$H$38-1),"",T91/(1+'General inputs'!$H$34)^C91)</f>
        <v>444484.77587284427</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134</v>
      </c>
      <c r="F92" s="76">
        <f>IF(LEFT(D92,4)*1&gt;LEFT('General inputs'!$I$16,4)+'General inputs'!$H$38-1,"",E92/(1+'General inputs'!$H$30)^C92)</f>
        <v>63.999146281062394</v>
      </c>
      <c r="G92" s="76">
        <f>IF(LEFT(D92,4)*1&gt;LEFT('General inputs'!$I$16,4)+'General inputs'!$H$38-1,"",E92/(1+'General inputs'!$H$32)^C92)</f>
        <v>47.908417356492933</v>
      </c>
      <c r="H92" s="76">
        <f>IF(LEFT(D92,4)*1&lt;LEFT('General inputs'!$I$16,4)*1,"",IF(LEFT(D92,4)*1&gt;LEFT('General inputs'!$I$16,4)+'General inputs'!$H$38-1,"",E92/(1+'General inputs'!$H$34)^C92))</f>
        <v>47.908417356492933</v>
      </c>
      <c r="J92" s="93"/>
      <c r="K92" s="93"/>
      <c r="L92" s="76" t="str">
        <f>IF(LEFT(D92,4)*1&gt;LEFT('General inputs'!$I$18,4)*1,"",SUMIF('Post-1996 commissioned assets'!$F$128:$F$2529,$D92,'Post-1996 commissioned assets'!$P$128:$P$2529))</f>
        <v/>
      </c>
      <c r="M92" s="76" t="str">
        <f>IF(L92="","",L92/(1+'General inputs'!$H$32)^C92)</f>
        <v/>
      </c>
      <c r="N92" s="176">
        <f>IF(LEFT(D92,4)*1&lt;LEFT('General inputs'!$I$18,4)*1+1,"",SUMIF('Uncommissioned assets'!$F$22:$F$28,$D92,'Uncommissioned assets'!$P$22:$P$28))</f>
        <v>0</v>
      </c>
      <c r="O92" s="176">
        <f>IF(N92="","",N92/(1+'General inputs'!$H$32)^C92)</f>
        <v>0</v>
      </c>
      <c r="Q92" s="81">
        <f>'Reduction amount'!E65*SUM($E$67:E92)</f>
        <v>2140233.2599999998</v>
      </c>
      <c r="R92" s="76">
        <f>IF(OR(LEFT(D92,4)*1&lt;LEFT('General inputs'!$I$16,4)*1,LEFT(D92,4)*1&gt;LEFT('General inputs'!$I$16,4)+'General inputs'!$H$38-1),"",Q92/(1+'General inputs'!$H$34)^C92)</f>
        <v>765187.97209199588</v>
      </c>
      <c r="T92" s="81">
        <f>('Reduction amount'!V65+'Reduction amount'!Z65)*SUM($E$67:E92)</f>
        <v>1247439.5</v>
      </c>
      <c r="U92" s="76">
        <f>IF(OR(LEFT(D92,4)*1&lt;LEFT('General inputs'!$I$16,4)*1,LEFT(D92,4)*1&gt;LEFT('General inputs'!$I$16,4)+'General inputs'!$H$38-1),"",T92/(1+'General inputs'!$H$34)^C92)</f>
        <v>445991.43427593185</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134</v>
      </c>
      <c r="F93" s="76">
        <f>IF(LEFT(D93,4)*1&gt;LEFT('General inputs'!$I$16,4)+'General inputs'!$H$38-1,"",E93/(1+'General inputs'!$H$30)^C93)</f>
        <v>62.1350934767596</v>
      </c>
      <c r="G93" s="76">
        <f>IF(LEFT(D93,4)*1&gt;LEFT('General inputs'!$I$16,4)+'General inputs'!$H$38-1,"",E93/(1+'General inputs'!$H$32)^C93)</f>
        <v>45.977367904503765</v>
      </c>
      <c r="H93" s="76">
        <f>IF(LEFT(D93,4)*1&lt;LEFT('General inputs'!$I$16,4)*1,"",IF(LEFT(D93,4)*1&gt;LEFT('General inputs'!$I$16,4)+'General inputs'!$H$38-1,"",E93/(1+'General inputs'!$H$34)^C93))</f>
        <v>45.977367904503765</v>
      </c>
      <c r="J93" s="93"/>
      <c r="K93" s="93"/>
      <c r="L93" s="76" t="str">
        <f>IF(LEFT(D93,4)*1&gt;LEFT('General inputs'!$I$18,4)*1,"",SUMIF('Post-1996 commissioned assets'!$F$128:$F$2529,$D93,'Post-1996 commissioned assets'!$P$128:$P$2529))</f>
        <v/>
      </c>
      <c r="M93" s="76" t="str">
        <f>IF(L93="","",L93/(1+'General inputs'!$H$32)^C93)</f>
        <v/>
      </c>
      <c r="N93" s="176">
        <f>IF(LEFT(D93,4)*1&lt;LEFT('General inputs'!$I$18,4)*1+1,"",SUMIF('Uncommissioned assets'!$F$22:$F$28,$D93,'Uncommissioned assets'!$P$22:$P$28))</f>
        <v>0</v>
      </c>
      <c r="O93" s="176">
        <f>IF(N93="","",N93/(1+'General inputs'!$H$32)^C93)</f>
        <v>0</v>
      </c>
      <c r="Q93" s="81">
        <f>'Reduction amount'!E66*SUM($E$67:E93)</f>
        <v>2233286.88</v>
      </c>
      <c r="R93" s="76">
        <f>IF(OR(LEFT(D93,4)*1&lt;LEFT('General inputs'!$I$16,4)*1,LEFT(D93,4)*1&gt;LEFT('General inputs'!$I$16,4)+'General inputs'!$H$38-1),"",Q93/(1+'General inputs'!$H$34)^C93)</f>
        <v>766273.5262541892</v>
      </c>
      <c r="T93" s="81">
        <f>('Reduction amount'!V66+'Reduction amount'!Z66)*SUM($E$67:E93)</f>
        <v>1301772.48</v>
      </c>
      <c r="U93" s="76">
        <f>IF(OR(LEFT(D93,4)*1&lt;LEFT('General inputs'!$I$16,4)*1,LEFT(D93,4)*1&gt;LEFT('General inputs'!$I$16,4)+'General inputs'!$H$38-1),"",T93/(1+'General inputs'!$H$34)^C93)</f>
        <v>446657.25552924082</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134</v>
      </c>
      <c r="F94" s="76">
        <f>IF(LEFT(D94,4)*1&gt;LEFT('General inputs'!$I$16,4)+'General inputs'!$H$38-1,"",E94/(1+'General inputs'!$H$30)^C94)</f>
        <v>60.325333472582138</v>
      </c>
      <c r="G94" s="76">
        <f>IF(LEFT(D94,4)*1&gt;LEFT('General inputs'!$I$16,4)+'General inputs'!$H$38-1,"",E94/(1+'General inputs'!$H$32)^C94)</f>
        <v>44.124153459216664</v>
      </c>
      <c r="H94" s="76">
        <f>IF(LEFT(D94,4)*1&lt;LEFT('General inputs'!$I$16,4)*1,"",IF(LEFT(D94,4)*1&gt;LEFT('General inputs'!$I$16,4)+'General inputs'!$H$38-1,"",E94/(1+'General inputs'!$H$34)^C94))</f>
        <v>44.124153459216664</v>
      </c>
      <c r="J94" s="93"/>
      <c r="K94" s="93"/>
      <c r="L94" s="76" t="str">
        <f>IF(LEFT(D94,4)*1&gt;LEFT('General inputs'!$I$18,4)*1,"",SUMIF('Post-1996 commissioned assets'!$F$128:$F$2529,$D94,'Post-1996 commissioned assets'!$P$128:$P$2529))</f>
        <v/>
      </c>
      <c r="M94" s="76" t="str">
        <f>IF(L94="","",L94/(1+'General inputs'!$H$32)^C94)</f>
        <v/>
      </c>
      <c r="N94" s="176">
        <f>IF(LEFT(D94,4)*1&lt;LEFT('General inputs'!$I$18,4)*1+1,"",SUMIF('Uncommissioned assets'!$F$22:$F$28,$D94,'Uncommissioned assets'!$P$22:$P$28))</f>
        <v>0</v>
      </c>
      <c r="O94" s="176">
        <f>IF(N94="","",N94/(1+'General inputs'!$H$32)^C94)</f>
        <v>0</v>
      </c>
      <c r="Q94" s="81">
        <f>'Reduction amount'!E67*SUM($E$67:E94)</f>
        <v>2326340.5</v>
      </c>
      <c r="R94" s="76">
        <f>IF(OR(LEFT(D94,4)*1&lt;LEFT('General inputs'!$I$16,4)*1,LEFT(D94,4)*1&gt;LEFT('General inputs'!$I$16,4)+'General inputs'!$H$38-1),"",Q94/(1+'General inputs'!$H$34)^C94)</f>
        <v>766028.39716709568</v>
      </c>
      <c r="T94" s="81">
        <f>('Reduction amount'!V67+'Reduction amount'!Z67)*SUM($E$67:E94)</f>
        <v>1356113.4999999998</v>
      </c>
      <c r="U94" s="76">
        <f>IF(OR(LEFT(D94,4)*1&lt;LEFT('General inputs'!$I$16,4)*1,LEFT(D94,4)*1&gt;LEFT('General inputs'!$I$16,4)+'General inputs'!$H$38-1),"",T94/(1+'General inputs'!$H$34)^C94)</f>
        <v>446547.46404563735</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134</v>
      </c>
      <c r="F95" s="76">
        <f>IF(LEFT(D95,4)*1&gt;LEFT('General inputs'!$I$16,4)+'General inputs'!$H$38-1,"",E95/(1+'General inputs'!$H$30)^C95)</f>
        <v>58.56828492483703</v>
      </c>
      <c r="G95" s="76">
        <f>IF(LEFT(D95,4)*1&gt;LEFT('General inputs'!$I$16,4)+'General inputs'!$H$38-1,"",E95/(1+'General inputs'!$H$32)^C95)</f>
        <v>42.345636717098522</v>
      </c>
      <c r="H95" s="76">
        <f>IF(LEFT(D95,4)*1&lt;LEFT('General inputs'!$I$16,4)*1,"",IF(LEFT(D95,4)*1&gt;LEFT('General inputs'!$I$16,4)+'General inputs'!$H$38-1,"",E95/(1+'General inputs'!$H$34)^C95))</f>
        <v>42.345636717098522</v>
      </c>
      <c r="J95" s="93"/>
      <c r="K95" s="93"/>
      <c r="L95" s="76" t="str">
        <f>IF(LEFT(D95,4)*1&gt;LEFT('General inputs'!$I$18,4)*1,"",SUMIF('Post-1996 commissioned assets'!$F$128:$F$2529,$D95,'Post-1996 commissioned assets'!$P$128:$P$2529))</f>
        <v/>
      </c>
      <c r="M95" s="76" t="str">
        <f>IF(L95="","",L95/(1+'General inputs'!$H$32)^C95)</f>
        <v/>
      </c>
      <c r="N95" s="176">
        <f>IF(LEFT(D95,4)*1&lt;LEFT('General inputs'!$I$18,4)*1+1,"",SUMIF('Uncommissioned assets'!$F$22:$F$28,$D95,'Uncommissioned assets'!$P$22:$P$28))</f>
        <v>0</v>
      </c>
      <c r="O95" s="176">
        <f>IF(N95="","",N95/(1+'General inputs'!$H$32)^C95)</f>
        <v>0</v>
      </c>
      <c r="Q95" s="81">
        <f>'Reduction amount'!E68*SUM($E$67:E95)</f>
        <v>2419394.1199999996</v>
      </c>
      <c r="R95" s="76">
        <f>IF(OR(LEFT(D95,4)*1&lt;LEFT('General inputs'!$I$16,4)*1,LEFT(D95,4)*1&gt;LEFT('General inputs'!$I$16,4)+'General inputs'!$H$38-1),"",Q95/(1+'General inputs'!$H$34)^C95)</f>
        <v>764558.09314182273</v>
      </c>
      <c r="T95" s="81">
        <f>('Reduction amount'!V68+'Reduction amount'!Z68)*SUM($E$67:E95)</f>
        <v>1410497.4</v>
      </c>
      <c r="U95" s="76">
        <f>IF(OR(LEFT(D95,4)*1&lt;LEFT('General inputs'!$I$16,4)*1,LEFT(D95,4)*1&gt;LEFT('General inputs'!$I$16,4)+'General inputs'!$H$38-1),"",T95/(1+'General inputs'!$H$34)^C95)</f>
        <v>445734.4066478507</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134</v>
      </c>
      <c r="F96" s="76">
        <f>IF(LEFT(D96,4)*1&gt;LEFT('General inputs'!$I$16,4)+'General inputs'!$H$38-1,"",E96/(1+'General inputs'!$H$30)^C96)</f>
        <v>56.862412548385471</v>
      </c>
      <c r="G96" s="76">
        <f>IF(LEFT(D96,4)*1&gt;LEFT('General inputs'!$I$16,4)+'General inputs'!$H$38-1,"",E96/(1+'General inputs'!$H$32)^C96)</f>
        <v>40.638806830228901</v>
      </c>
      <c r="H96" s="76">
        <f>IF(LEFT(D96,4)*1&lt;LEFT('General inputs'!$I$16,4)*1,"",IF(LEFT(D96,4)*1&gt;LEFT('General inputs'!$I$16,4)+'General inputs'!$H$38-1,"",E96/(1+'General inputs'!$H$34)^C96))</f>
        <v>40.638806830228901</v>
      </c>
      <c r="J96" s="93"/>
      <c r="K96" s="93"/>
      <c r="L96" s="76" t="str">
        <f>IF(LEFT(D96,4)*1&gt;LEFT('General inputs'!$I$18,4)*1,"",SUMIF('Post-1996 commissioned assets'!$F$128:$F$2529,$D96,'Post-1996 commissioned assets'!$P$128:$P$2529))</f>
        <v/>
      </c>
      <c r="M96" s="76" t="str">
        <f>IF(L96="","",L96/(1+'General inputs'!$H$32)^C96)</f>
        <v/>
      </c>
      <c r="N96" s="176">
        <f>IF(LEFT(D96,4)*1&lt;LEFT('General inputs'!$I$18,4)*1+1,"",SUMIF('Uncommissioned assets'!$F$22:$F$28,$D96,'Uncommissioned assets'!$P$22:$P$28))</f>
        <v>0</v>
      </c>
      <c r="O96" s="176">
        <f>IF(N96="","",N96/(1+'General inputs'!$H$32)^C96)</f>
        <v>0</v>
      </c>
      <c r="Q96" s="81">
        <f>'Reduction amount'!E69*SUM($E$67:E96)</f>
        <v>2512447.7399999998</v>
      </c>
      <c r="R96" s="76">
        <f>IF(OR(LEFT(D96,4)*1&lt;LEFT('General inputs'!$I$16,4)*1,LEFT(D96,4)*1&gt;LEFT('General inputs'!$I$16,4)+'General inputs'!$H$38-1),"",Q96/(1+'General inputs'!$H$34)^C96)</f>
        <v>761961.77893212799</v>
      </c>
      <c r="T96" s="81">
        <f>('Reduction amount'!V69+'Reduction amount'!Z69)*SUM($E$67:E96)</f>
        <v>1464892.02</v>
      </c>
      <c r="U96" s="76">
        <f>IF(OR(LEFT(D96,4)*1&lt;LEFT('General inputs'!$I$16,4)*1,LEFT(D96,4)*1&gt;LEFT('General inputs'!$I$16,4)+'General inputs'!$H$38-1),"",T96/(1+'General inputs'!$H$34)^C96)</f>
        <v>444264.65543226729</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6">
        <f>IF(LEFT(D97,4)*1&lt;LEFT('General inputs'!$I$18,4)*1+1,"",SUMIF('Uncommissioned assets'!$F$22:$F$28,$D97,'Uncommissioned assets'!$P$22:$P$28))</f>
        <v>0</v>
      </c>
      <c r="O97" s="176">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6">
        <f>IF(LEFT(D98,4)*1&lt;LEFT('General inputs'!$I$18,4)*1+1,"",SUMIF('Uncommissioned assets'!$F$22:$F$28,$D98,'Uncommissioned assets'!$P$22:$P$28))</f>
        <v>0</v>
      </c>
      <c r="O98" s="176">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6">
        <f>IF(LEFT(D99,4)*1&lt;LEFT('General inputs'!$I$18,4)*1+1,"",SUMIF('Uncommissioned assets'!$F$22:$F$28,$D99,'Uncommissioned assets'!$P$22:$P$28))</f>
        <v>0</v>
      </c>
      <c r="O99" s="176">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6">
        <f>IF(LEFT(D100,4)*1&lt;LEFT('General inputs'!$I$18,4)*1+1,"",SUMIF('Uncommissioned assets'!$F$22:$F$28,$D100,'Uncommissioned assets'!$P$22:$P$28))</f>
        <v>0</v>
      </c>
      <c r="O100" s="176">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6">
        <f>IF(LEFT(D101,4)*1&lt;LEFT('General inputs'!$I$18,4)*1+1,"",SUMIF('Uncommissioned assets'!$F$22:$F$28,$D101,'Uncommissioned assets'!$P$22:$P$28))</f>
        <v>0</v>
      </c>
      <c r="O101" s="176">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6">
        <f>IF(LEFT(D102,4)*1&lt;LEFT('General inputs'!$I$18,4)*1+1,"",SUMIF('Uncommissioned assets'!$F$22:$F$28,$D102,'Uncommissioned assets'!$P$22:$P$28))</f>
        <v>0</v>
      </c>
      <c r="O102" s="176">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6">
        <f>IF(LEFT(D103,4)*1&lt;LEFT('General inputs'!$I$18,4)*1+1,"",SUMIF('Uncommissioned assets'!$F$22:$F$28,$D103,'Uncommissioned assets'!$P$22:$P$28))</f>
        <v>0</v>
      </c>
      <c r="O103" s="176">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6">
        <f>IF(LEFT(D104,4)*1&lt;LEFT('General inputs'!$I$18,4)*1+1,"",SUMIF('Uncommissioned assets'!$F$22:$F$28,$D104,'Uncommissioned assets'!$P$22:$P$28))</f>
        <v>0</v>
      </c>
      <c r="O104" s="176">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6">
        <f>IF(LEFT(D105,4)*1&lt;LEFT('General inputs'!$I$18,4)*1+1,"",SUMIF('Uncommissioned assets'!$F$22:$F$28,$D105,'Uncommissioned assets'!$P$22:$P$28))</f>
        <v>0</v>
      </c>
      <c r="O105" s="176">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6">
        <f>IF(LEFT(D106,4)*1&lt;LEFT('General inputs'!$I$18,4)*1+1,"",SUMIF('Uncommissioned assets'!$F$22:$F$28,$D106,'Uncommissioned assets'!$P$22:$P$28))</f>
        <v>0</v>
      </c>
      <c r="O106" s="176">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6">
        <f>IF(LEFT(D107,4)*1&lt;LEFT('General inputs'!$I$18,4)*1+1,"",SUMIF('Uncommissioned assets'!$F$22:$F$28,$D107,'Uncommissioned assets'!$P$22:$P$28))</f>
        <v>0</v>
      </c>
      <c r="O107" s="176">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6">
        <f>IF(LEFT(D108,4)*1&lt;LEFT('General inputs'!$I$18,4)*1+1,"",SUMIF('Uncommissioned assets'!$F$22:$F$28,$D108,'Uncommissioned assets'!$P$22:$P$28))</f>
        <v>0</v>
      </c>
      <c r="O108" s="176">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6">
        <f>IF(LEFT(D109,4)*1&lt;LEFT('General inputs'!$I$18,4)*1+1,"",SUMIF('Uncommissioned assets'!$F$22:$F$28,$D109,'Uncommissioned assets'!$P$22:$P$28))</f>
        <v>0</v>
      </c>
      <c r="O109" s="176">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6">
        <f>IF(LEFT(D110,4)*1&lt;LEFT('General inputs'!$I$18,4)*1+1,"",SUMIF('Uncommissioned assets'!$F$22:$F$28,$D110,'Uncommissioned assets'!$P$22:$P$28))</f>
        <v>0</v>
      </c>
      <c r="O110" s="176">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6">
        <f>IF(LEFT(D111,4)*1&lt;LEFT('General inputs'!$I$18,4)*1+1,"",SUMIF('Uncommissioned assets'!$F$22:$F$28,$D111,'Uncommissioned assets'!$P$22:$P$28))</f>
        <v>0</v>
      </c>
      <c r="O111" s="176">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6">
        <f>IF(LEFT(D112,4)*1&lt;LEFT('General inputs'!$I$18,4)*1+1,"",SUMIF('Uncommissioned assets'!$F$22:$F$28,$D112,'Uncommissioned assets'!$P$22:$P$28))</f>
        <v>0</v>
      </c>
      <c r="O112" s="176">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6">
        <f>IF(LEFT(D113,4)*1&lt;LEFT('General inputs'!$I$18,4)*1+1,"",SUMIF('Uncommissioned assets'!$F$22:$F$28,$D113,'Uncommissioned assets'!$P$22:$P$28))</f>
        <v>0</v>
      </c>
      <c r="O113" s="176">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6">
        <f>IF(LEFT(D114,4)*1&lt;LEFT('General inputs'!$I$18,4)*1+1,"",SUMIF('Uncommissioned assets'!$F$22:$F$28,$D114,'Uncommissioned assets'!$P$22:$P$28))</f>
        <v>0</v>
      </c>
      <c r="O114" s="176">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6">
        <f>IF(LEFT(D115,4)*1&lt;LEFT('General inputs'!$I$18,4)*1+1,"",SUMIF('Uncommissioned assets'!$F$22:$F$28,$D115,'Uncommissioned assets'!$P$22:$P$28))</f>
        <v>0</v>
      </c>
      <c r="O115" s="176">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6">
        <f>IF(LEFT(D116,4)*1&lt;LEFT('General inputs'!$I$18,4)*1+1,"",SUMIF('Uncommissioned assets'!$F$22:$F$28,$D116,'Uncommissioned assets'!$P$22:$P$28))</f>
        <v>0</v>
      </c>
      <c r="O116" s="176">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6">
        <f>IF(LEFT(D117,4)*1&lt;LEFT('General inputs'!$I$18,4)*1+1,"",SUMIF('Uncommissioned assets'!$F$22:$F$28,$D117,'Uncommissioned assets'!$P$22:$P$28))</f>
        <v>0</v>
      </c>
      <c r="O117" s="176">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6">
        <f>IF(LEFT(D118,4)*1&lt;LEFT('General inputs'!$I$18,4)*1+1,"",SUMIF('Uncommissioned assets'!$F$22:$F$28,$D118,'Uncommissioned assets'!$P$22:$P$28))</f>
        <v>0</v>
      </c>
      <c r="O118" s="176">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6">
        <f>IF(LEFT(D119,4)*1&lt;LEFT('General inputs'!$I$18,4)*1+1,"",SUMIF('Uncommissioned assets'!$F$22:$F$28,$D119,'Uncommissioned assets'!$P$22:$P$28))</f>
        <v>0</v>
      </c>
      <c r="O119" s="176">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6">
        <f>IF(LEFT(D120,4)*1&lt;LEFT('General inputs'!$I$18,4)*1+1,"",SUMIF('Uncommissioned assets'!$F$22:$F$28,$D120,'Uncommissioned assets'!$P$22:$P$28))</f>
        <v>0</v>
      </c>
      <c r="O120" s="176">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6">
        <f>IF(LEFT(D121,4)*1&lt;LEFT('General inputs'!$I$18,4)*1+1,"",SUMIF('Uncommissioned assets'!$F$22:$F$28,$D121,'Uncommissioned assets'!$P$22:$P$28))</f>
        <v>0</v>
      </c>
      <c r="O121" s="176">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6">
        <f>IF(LEFT(D122,4)*1&lt;LEFT('General inputs'!$I$18,4)*1+1,"",SUMIF('Uncommissioned assets'!$F$22:$F$28,$D122,'Uncommissioned assets'!$P$22:$P$28))</f>
        <v>0</v>
      </c>
      <c r="O122" s="176">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6">
        <f>IF(LEFT(D123,4)*1&lt;LEFT('General inputs'!$I$18,4)*1+1,"",SUMIF('Uncommissioned assets'!$F$22:$F$28,$D123,'Uncommissioned assets'!$P$22:$P$28))</f>
        <v>0</v>
      </c>
      <c r="O123" s="176">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6">
        <f>IF(LEFT(D124,4)*1&lt;LEFT('General inputs'!$I$18,4)*1+1,"",SUMIF('Uncommissioned assets'!$F$22:$F$28,$D124,'Uncommissioned assets'!$P$22:$P$28))</f>
        <v>0</v>
      </c>
      <c r="O124" s="176">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6">
        <f>IF(LEFT(D125,4)*1&lt;LEFT('General inputs'!$I$18,4)*1+1,"",SUMIF('Uncommissioned assets'!$F$22:$F$28,$D125,'Uncommissioned assets'!$P$22:$P$28))</f>
        <v>0</v>
      </c>
      <c r="O125" s="176">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6">
        <f>IF(LEFT(D126,4)*1&lt;LEFT('General inputs'!$I$18,4)*1+1,"",SUMIF('Uncommissioned assets'!$F$22:$F$28,$D126,'Uncommissioned assets'!$P$22:$P$28))</f>
        <v>0</v>
      </c>
      <c r="O126" s="176">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6">
        <f>IF(LEFT(D127,4)*1&lt;LEFT('General inputs'!$I$18,4)*1+1,"",SUMIF('Uncommissioned assets'!$F$22:$F$28,$D127,'Uncommissioned assets'!$P$22:$P$28))</f>
        <v>0</v>
      </c>
      <c r="O127" s="176">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6">
        <f>IF(LEFT(D128,4)*1&lt;LEFT('General inputs'!$I$18,4)*1+1,"",SUMIF('Uncommissioned assets'!$F$22:$F$28,$D128,'Uncommissioned assets'!$P$22:$P$28))</f>
        <v>0</v>
      </c>
      <c r="O128" s="176">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6">
        <f>IF(LEFT(D129,4)*1&lt;LEFT('General inputs'!$I$18,4)*1+1,"",SUMIF('Uncommissioned assets'!$F$22:$F$28,$D129,'Uncommissioned assets'!$P$22:$P$28))</f>
        <v>0</v>
      </c>
      <c r="O129" s="176">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6">
        <f>IF(LEFT(D130,4)*1&lt;LEFT('General inputs'!$I$18,4)*1+1,"",SUMIF('Uncommissioned assets'!$F$22:$F$28,$D130,'Uncommissioned assets'!$P$22:$P$28))</f>
        <v>0</v>
      </c>
      <c r="O130" s="176">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J4" sqref="J4"/>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9" t="s">
        <v>128</v>
      </c>
      <c r="I5" s="250"/>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1" t="s">
        <v>327</v>
      </c>
      <c r="I7" s="250"/>
      <c r="L7" s="36" t="s">
        <v>127</v>
      </c>
      <c r="M7" s="109">
        <v>0</v>
      </c>
    </row>
    <row r="8" spans="3:13" x14ac:dyDescent="0.2">
      <c r="L8" s="37" t="s">
        <v>128</v>
      </c>
      <c r="M8" s="110">
        <v>0.03</v>
      </c>
    </row>
    <row r="9" spans="3:13" ht="15.75" x14ac:dyDescent="0.25">
      <c r="C9" s="2" t="s">
        <v>138</v>
      </c>
      <c r="H9" s="251" t="s">
        <v>336</v>
      </c>
      <c r="I9" s="250"/>
      <c r="L9" s="38" t="s">
        <v>129</v>
      </c>
      <c r="M9" s="111">
        <v>0.03</v>
      </c>
    </row>
    <row r="11" spans="3:13" ht="15.75" x14ac:dyDescent="0.25">
      <c r="C11" s="2" t="s">
        <v>137</v>
      </c>
      <c r="H11" s="251" t="s">
        <v>140</v>
      </c>
      <c r="I11" s="250"/>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topLeftCell="D1" zoomScaleNormal="100" workbookViewId="0">
      <pane ySplit="21" topLeftCell="A22" activePane="bottomLeft" state="frozen"/>
      <selection activeCell="A22" sqref="A22"/>
      <selection pane="bottomLeft" activeCell="M17" sqref="M17"/>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8"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79"/>
    </row>
    <row r="7" spans="3:9" x14ac:dyDescent="0.2">
      <c r="C7" s="104" t="str">
        <f ca="1">"Hyperlink to the '"&amp;MID(CELL("filename",'Asset exclusions'!A1),FIND("]",CELL("filename",'Asset exclusions'!A1))+1,255)&amp;"' worksheet:"</f>
        <v>Hyperlink to the 'Asset exclusions' worksheet:</v>
      </c>
      <c r="E7" s="134" t="s">
        <v>187</v>
      </c>
      <c r="I7" s="179"/>
    </row>
    <row r="8" spans="3:9" x14ac:dyDescent="0.2">
      <c r="C8" s="104"/>
      <c r="E8" s="134"/>
      <c r="I8" s="179"/>
    </row>
    <row r="9" spans="3:9" x14ac:dyDescent="0.2">
      <c r="C9" s="104" t="s">
        <v>242</v>
      </c>
      <c r="E9" s="134"/>
      <c r="I9" s="179"/>
    </row>
    <row r="10" spans="3:9" x14ac:dyDescent="0.2">
      <c r="C10" s="104" t="s">
        <v>245</v>
      </c>
      <c r="E10" s="134"/>
      <c r="I10" s="179"/>
    </row>
    <row r="11" spans="3:9" x14ac:dyDescent="0.2">
      <c r="C11" s="104" t="s">
        <v>244</v>
      </c>
      <c r="E11" s="134"/>
      <c r="I11" s="179"/>
    </row>
    <row r="12" spans="3:9" x14ac:dyDescent="0.2">
      <c r="C12" s="104" t="s">
        <v>243</v>
      </c>
      <c r="E12" s="134"/>
      <c r="I12" s="179"/>
    </row>
    <row r="13" spans="3:9" x14ac:dyDescent="0.2">
      <c r="H13" s="27"/>
      <c r="I13" s="179"/>
    </row>
    <row r="14" spans="3:9" x14ac:dyDescent="0.2">
      <c r="C14" s="6" t="s">
        <v>54</v>
      </c>
      <c r="H14" s="27"/>
      <c r="I14" s="179"/>
    </row>
    <row r="15" spans="3:9" x14ac:dyDescent="0.2">
      <c r="C15" s="57" t="s">
        <v>58</v>
      </c>
      <c r="E15" s="82">
        <f>'General inputs'!$H$23</f>
        <v>25569</v>
      </c>
      <c r="H15" s="27"/>
      <c r="I15" s="179"/>
    </row>
    <row r="16" spans="3:9" x14ac:dyDescent="0.2">
      <c r="C16" s="57" t="s">
        <v>59</v>
      </c>
      <c r="E16" s="83">
        <f>'General inputs'!$H$24</f>
        <v>35064</v>
      </c>
      <c r="H16" s="27"/>
      <c r="I16" s="179"/>
    </row>
    <row r="17" spans="3:18" x14ac:dyDescent="0.2">
      <c r="I17" s="179"/>
      <c r="J17" s="223"/>
    </row>
    <row r="18" spans="3:18" ht="15.75" x14ac:dyDescent="0.25">
      <c r="C18" s="2" t="s">
        <v>207</v>
      </c>
      <c r="I18" s="179"/>
    </row>
    <row r="19" spans="3:18" x14ac:dyDescent="0.2">
      <c r="I19" s="179"/>
    </row>
    <row r="20" spans="3:18" x14ac:dyDescent="0.2">
      <c r="C20" s="6" t="s">
        <v>16</v>
      </c>
      <c r="H20" s="6" t="s">
        <v>17</v>
      </c>
      <c r="I20" s="180"/>
      <c r="L20" s="6" t="s">
        <v>18</v>
      </c>
      <c r="Q20" s="213" t="s">
        <v>276</v>
      </c>
    </row>
    <row r="21" spans="3:18" ht="48" x14ac:dyDescent="0.2">
      <c r="C21" s="142" t="s">
        <v>13</v>
      </c>
      <c r="D21" s="24" t="s">
        <v>12</v>
      </c>
      <c r="E21" s="142" t="s">
        <v>14</v>
      </c>
      <c r="F21" s="24" t="s">
        <v>24</v>
      </c>
      <c r="H21" s="221" t="s">
        <v>30</v>
      </c>
      <c r="I21" s="181"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330</v>
      </c>
      <c r="E22" s="162">
        <v>35064</v>
      </c>
      <c r="F22" s="163" t="str">
        <f>IF(E22="","-",IF(OR(E22&lt;$E$15,E22&gt;$E$16),"ERROR - date outside of range","Date check - OK"))</f>
        <v>Date check - OK</v>
      </c>
      <c r="G22" s="68"/>
      <c r="H22" s="162" t="s">
        <v>327</v>
      </c>
      <c r="I22" s="173">
        <f>'MP Calculations'!$E$30</f>
        <v>3618</v>
      </c>
      <c r="J22" s="168">
        <f>IFERROR(MIN('MP Calculations'!$E$30/I22,1),"-")</f>
        <v>1</v>
      </c>
      <c r="K22" s="68"/>
      <c r="L22" s="158">
        <v>1</v>
      </c>
      <c r="M22" s="182" t="s">
        <v>328</v>
      </c>
      <c r="N22" s="182">
        <v>34949</v>
      </c>
      <c r="O22" s="185">
        <f>IF(N22="","-",L22*N22)</f>
        <v>34949</v>
      </c>
      <c r="P22" s="185">
        <f t="shared" ref="P22" si="0">IF(O22="-","-",IF(OR(E22&lt;$E$15,E22&gt;$E$16),0,O22*J22))</f>
        <v>34949</v>
      </c>
      <c r="Q22" s="214">
        <f>IF(P22="-",0,P22/(1+'General inputs'!$H$30)^'MP Calculations'!$C$40)</f>
        <v>77631.829455671366</v>
      </c>
      <c r="R22" s="200"/>
    </row>
    <row r="23" spans="3:18" x14ac:dyDescent="0.2">
      <c r="C23" s="159"/>
      <c r="D23" s="165" t="s">
        <v>331</v>
      </c>
      <c r="E23" s="162">
        <v>35064</v>
      </c>
      <c r="F23" s="166" t="str">
        <f t="shared" ref="F23:F86" si="1">IF(E23="","-",IF(OR(E23&lt;$E$15,E23&gt;$E$16),"ERROR - date outside of range","Date check - OK"))</f>
        <v>Date check - OK</v>
      </c>
      <c r="G23" s="68"/>
      <c r="H23" s="162" t="s">
        <v>327</v>
      </c>
      <c r="I23" s="173">
        <f>'MP Calculations'!$E$30</f>
        <v>3618</v>
      </c>
      <c r="J23" s="168">
        <f>IFERROR(MIN('MP Calculations'!$E$30/I23,1),"-")</f>
        <v>1</v>
      </c>
      <c r="K23" s="68"/>
      <c r="L23" s="159">
        <v>1</v>
      </c>
      <c r="M23" s="183" t="s">
        <v>328</v>
      </c>
      <c r="N23" s="183">
        <v>397970</v>
      </c>
      <c r="O23" s="185">
        <f t="shared" ref="O23:O86" si="2">IF(N23="","-",L23*N23)</f>
        <v>397970</v>
      </c>
      <c r="P23" s="185">
        <f t="shared" ref="P23:P86" si="3">IF(O23="-","-",IF(OR(E23&lt;$E$15,E23&gt;$E$16),0,O23*J23))</f>
        <v>397970</v>
      </c>
      <c r="Q23" s="214">
        <f>IF(P23="-",0,P23/(1+'General inputs'!$H$30)^'MP Calculations'!$C$40)</f>
        <v>884006.38554675481</v>
      </c>
      <c r="R23" s="200"/>
    </row>
    <row r="24" spans="3:18" x14ac:dyDescent="0.2">
      <c r="C24" s="159"/>
      <c r="D24" s="165"/>
      <c r="E24" s="162"/>
      <c r="F24" s="166" t="str">
        <f t="shared" si="1"/>
        <v>-</v>
      </c>
      <c r="G24" s="68"/>
      <c r="H24" s="162"/>
      <c r="I24" s="173"/>
      <c r="J24" s="168" t="str">
        <f>IFERROR(MIN('MP Calculations'!$E$30/I24,1),"-")</f>
        <v>-</v>
      </c>
      <c r="K24" s="12"/>
      <c r="L24" s="159"/>
      <c r="M24" s="186"/>
      <c r="N24" s="186"/>
      <c r="O24" s="185" t="str">
        <f t="shared" si="2"/>
        <v>-</v>
      </c>
      <c r="P24" s="185" t="str">
        <f t="shared" si="3"/>
        <v>-</v>
      </c>
      <c r="Q24" s="214">
        <f>IF(P24="-",0,P24/(1+'General inputs'!$H$30)^'MP Calculations'!$C$40)</f>
        <v>0</v>
      </c>
      <c r="R24" s="200"/>
    </row>
    <row r="25" spans="3:18" x14ac:dyDescent="0.2">
      <c r="C25" s="159"/>
      <c r="D25" s="165"/>
      <c r="E25" s="162"/>
      <c r="F25" s="166" t="str">
        <f t="shared" si="1"/>
        <v>-</v>
      </c>
      <c r="G25" s="68"/>
      <c r="H25" s="162"/>
      <c r="I25" s="173"/>
      <c r="J25" s="168" t="str">
        <f>IFERROR(MIN('MP Calculations'!$E$30/I25,1),"-")</f>
        <v>-</v>
      </c>
      <c r="K25" s="12"/>
      <c r="L25" s="159"/>
      <c r="M25" s="186"/>
      <c r="N25" s="186"/>
      <c r="O25" s="185" t="str">
        <f t="shared" si="2"/>
        <v>-</v>
      </c>
      <c r="P25" s="185" t="str">
        <f t="shared" si="3"/>
        <v>-</v>
      </c>
      <c r="Q25" s="214">
        <f>IF(P25="-",0,P25/(1+'General inputs'!$H$30)^'MP Calculations'!$C$40)</f>
        <v>0</v>
      </c>
      <c r="R25" s="200"/>
    </row>
    <row r="26" spans="3:18" x14ac:dyDescent="0.2">
      <c r="C26" s="159"/>
      <c r="D26" s="165"/>
      <c r="E26" s="162"/>
      <c r="F26" s="166" t="str">
        <f t="shared" si="1"/>
        <v>-</v>
      </c>
      <c r="G26" s="68"/>
      <c r="H26" s="162"/>
      <c r="I26" s="173"/>
      <c r="J26" s="168" t="str">
        <f>IFERROR(MIN('MP Calculations'!$E$30/I26,1),"-")</f>
        <v>-</v>
      </c>
      <c r="K26" s="12"/>
      <c r="L26" s="159"/>
      <c r="M26" s="186"/>
      <c r="N26" s="186"/>
      <c r="O26" s="185" t="str">
        <f t="shared" si="2"/>
        <v>-</v>
      </c>
      <c r="P26" s="185" t="str">
        <f t="shared" si="3"/>
        <v>-</v>
      </c>
      <c r="Q26" s="214">
        <f>IF(P26="-",0,P26/(1+'General inputs'!$H$30)^'MP Calculations'!$C$40)</f>
        <v>0</v>
      </c>
      <c r="R26" s="200"/>
    </row>
    <row r="27" spans="3:18" x14ac:dyDescent="0.2">
      <c r="C27" s="159"/>
      <c r="D27" s="165"/>
      <c r="E27" s="162"/>
      <c r="F27" s="166" t="str">
        <f t="shared" si="1"/>
        <v>-</v>
      </c>
      <c r="G27" s="68"/>
      <c r="H27" s="162"/>
      <c r="I27" s="173"/>
      <c r="J27" s="168" t="str">
        <f>IFERROR(MIN('MP Calculations'!$E$30/I27,1),"-")</f>
        <v>-</v>
      </c>
      <c r="K27" s="12"/>
      <c r="L27" s="159"/>
      <c r="M27" s="186"/>
      <c r="N27" s="186"/>
      <c r="O27" s="185" t="str">
        <f t="shared" si="2"/>
        <v>-</v>
      </c>
      <c r="P27" s="185" t="str">
        <f t="shared" si="3"/>
        <v>-</v>
      </c>
      <c r="Q27" s="214">
        <f>IF(P27="-",0,P27/(1+'General inputs'!$H$30)^'MP Calculations'!$C$40)</f>
        <v>0</v>
      </c>
      <c r="R27" s="200"/>
    </row>
    <row r="28" spans="3:18" x14ac:dyDescent="0.2">
      <c r="C28" s="159"/>
      <c r="D28" s="165"/>
      <c r="E28" s="162"/>
      <c r="F28" s="166" t="str">
        <f t="shared" si="1"/>
        <v>-</v>
      </c>
      <c r="G28" s="68"/>
      <c r="H28" s="162"/>
      <c r="I28" s="173"/>
      <c r="J28" s="168" t="str">
        <f>IFERROR(MIN('MP Calculations'!$E$30/I28,1),"-")</f>
        <v>-</v>
      </c>
      <c r="K28" s="12"/>
      <c r="L28" s="159"/>
      <c r="M28" s="186"/>
      <c r="N28" s="186"/>
      <c r="O28" s="185" t="str">
        <f t="shared" si="2"/>
        <v>-</v>
      </c>
      <c r="P28" s="185" t="str">
        <f t="shared" si="3"/>
        <v>-</v>
      </c>
      <c r="Q28" s="214">
        <f>IF(P28="-",0,P28/(1+'General inputs'!$H$30)^'MP Calculations'!$C$40)</f>
        <v>0</v>
      </c>
      <c r="R28" s="200"/>
    </row>
    <row r="29" spans="3:18" x14ac:dyDescent="0.2">
      <c r="C29" s="159"/>
      <c r="D29" s="165"/>
      <c r="E29" s="162"/>
      <c r="F29" s="166" t="str">
        <f t="shared" si="1"/>
        <v>-</v>
      </c>
      <c r="G29" s="68"/>
      <c r="H29" s="162"/>
      <c r="I29" s="173"/>
      <c r="J29" s="168" t="str">
        <f>IFERROR(MIN('MP Calculations'!$E$30/I29,1),"-")</f>
        <v>-</v>
      </c>
      <c r="K29" s="12"/>
      <c r="L29" s="159"/>
      <c r="M29" s="186"/>
      <c r="N29" s="186"/>
      <c r="O29" s="185" t="str">
        <f t="shared" si="2"/>
        <v>-</v>
      </c>
      <c r="P29" s="185" t="str">
        <f t="shared" si="3"/>
        <v>-</v>
      </c>
      <c r="Q29" s="214">
        <f>IF(P29="-",0,P29/(1+'General inputs'!$H$30)^'MP Calculations'!$C$40)</f>
        <v>0</v>
      </c>
      <c r="R29" s="200"/>
    </row>
    <row r="30" spans="3:18" x14ac:dyDescent="0.2">
      <c r="C30" s="159"/>
      <c r="D30" s="165"/>
      <c r="E30" s="162"/>
      <c r="F30" s="166" t="str">
        <f t="shared" si="1"/>
        <v>-</v>
      </c>
      <c r="G30" s="68"/>
      <c r="H30" s="162"/>
      <c r="I30" s="173"/>
      <c r="J30" s="168" t="str">
        <f>IFERROR(MIN('MP Calculations'!$E$30/I30,1),"-")</f>
        <v>-</v>
      </c>
      <c r="K30" s="12"/>
      <c r="L30" s="159"/>
      <c r="M30" s="186"/>
      <c r="N30" s="186"/>
      <c r="O30" s="185" t="str">
        <f t="shared" si="2"/>
        <v>-</v>
      </c>
      <c r="P30" s="185" t="str">
        <f t="shared" si="3"/>
        <v>-</v>
      </c>
      <c r="Q30" s="214">
        <f>IF(P30="-",0,P30/(1+'General inputs'!$H$30)^'MP Calculations'!$C$40)</f>
        <v>0</v>
      </c>
    </row>
    <row r="31" spans="3:18" x14ac:dyDescent="0.2">
      <c r="C31" s="159"/>
      <c r="D31" s="165"/>
      <c r="E31" s="162"/>
      <c r="F31" s="166" t="str">
        <f t="shared" si="1"/>
        <v>-</v>
      </c>
      <c r="G31" s="68"/>
      <c r="H31" s="162"/>
      <c r="I31" s="173"/>
      <c r="J31" s="168" t="str">
        <f>IFERROR(MIN('MP Calculations'!$E$30/I31,1),"-")</f>
        <v>-</v>
      </c>
      <c r="K31" s="12"/>
      <c r="L31" s="159"/>
      <c r="M31" s="186"/>
      <c r="N31" s="186"/>
      <c r="O31" s="185" t="str">
        <f t="shared" si="2"/>
        <v>-</v>
      </c>
      <c r="P31" s="185" t="str">
        <f t="shared" si="3"/>
        <v>-</v>
      </c>
      <c r="Q31" s="214">
        <f>IF(P31="-",0,P31/(1+'General inputs'!$H$30)^'MP Calculations'!$C$40)</f>
        <v>0</v>
      </c>
    </row>
    <row r="32" spans="3:18" x14ac:dyDescent="0.2">
      <c r="C32" s="159"/>
      <c r="D32" s="165"/>
      <c r="E32" s="162"/>
      <c r="F32" s="166" t="str">
        <f t="shared" si="1"/>
        <v>-</v>
      </c>
      <c r="G32" s="68"/>
      <c r="H32" s="162"/>
      <c r="I32" s="173"/>
      <c r="J32" s="168" t="str">
        <f>IFERROR(MIN('MP Calculations'!$E$30/I32,1),"-")</f>
        <v>-</v>
      </c>
      <c r="K32" s="12"/>
      <c r="L32" s="159"/>
      <c r="M32" s="186"/>
      <c r="N32" s="186"/>
      <c r="O32" s="185" t="str">
        <f t="shared" si="2"/>
        <v>-</v>
      </c>
      <c r="P32" s="185" t="str">
        <f t="shared" si="3"/>
        <v>-</v>
      </c>
      <c r="Q32" s="214">
        <f>IF(P32="-",0,P32/(1+'General inputs'!$H$30)^'MP Calculations'!$C$40)</f>
        <v>0</v>
      </c>
    </row>
    <row r="33" spans="3:17" x14ac:dyDescent="0.2">
      <c r="C33" s="159"/>
      <c r="D33" s="165"/>
      <c r="E33" s="162"/>
      <c r="F33" s="166" t="str">
        <f t="shared" si="1"/>
        <v>-</v>
      </c>
      <c r="G33" s="68"/>
      <c r="H33" s="162"/>
      <c r="I33" s="173"/>
      <c r="J33" s="168" t="str">
        <f>IFERROR(MIN('MP Calculations'!$E$30/I33,1),"-")</f>
        <v>-</v>
      </c>
      <c r="K33" s="12"/>
      <c r="L33" s="159"/>
      <c r="M33" s="186"/>
      <c r="N33" s="186"/>
      <c r="O33" s="185" t="str">
        <f t="shared" si="2"/>
        <v>-</v>
      </c>
      <c r="P33" s="185" t="str">
        <f t="shared" si="3"/>
        <v>-</v>
      </c>
      <c r="Q33" s="214">
        <f>IF(P33="-",0,P33/(1+'General inputs'!$H$30)^'MP Calculations'!$C$40)</f>
        <v>0</v>
      </c>
    </row>
    <row r="34" spans="3:17" x14ac:dyDescent="0.2">
      <c r="C34" s="159"/>
      <c r="D34" s="165"/>
      <c r="E34" s="162"/>
      <c r="F34" s="166" t="str">
        <f t="shared" si="1"/>
        <v>-</v>
      </c>
      <c r="G34" s="68"/>
      <c r="H34" s="162"/>
      <c r="I34" s="173"/>
      <c r="J34" s="168" t="str">
        <f>IFERROR(MIN('MP Calculations'!$E$30/I34,1),"-")</f>
        <v>-</v>
      </c>
      <c r="K34" s="12"/>
      <c r="L34" s="159"/>
      <c r="M34" s="186"/>
      <c r="N34" s="186"/>
      <c r="O34" s="185" t="str">
        <f t="shared" si="2"/>
        <v>-</v>
      </c>
      <c r="P34" s="185" t="str">
        <f t="shared" si="3"/>
        <v>-</v>
      </c>
      <c r="Q34" s="214">
        <f>IF(P34="-",0,P34/(1+'General inputs'!$H$30)^'MP Calculations'!$C$40)</f>
        <v>0</v>
      </c>
    </row>
    <row r="35" spans="3:17" x14ac:dyDescent="0.2">
      <c r="C35" s="159"/>
      <c r="D35" s="165"/>
      <c r="E35" s="162"/>
      <c r="F35" s="166" t="str">
        <f t="shared" si="1"/>
        <v>-</v>
      </c>
      <c r="G35" s="68"/>
      <c r="H35" s="162"/>
      <c r="I35" s="173"/>
      <c r="J35" s="168" t="str">
        <f>IFERROR(MIN('MP Calculations'!$E$30/I35,1),"-")</f>
        <v>-</v>
      </c>
      <c r="K35" s="12"/>
      <c r="L35" s="159"/>
      <c r="M35" s="186"/>
      <c r="N35" s="186"/>
      <c r="O35" s="185" t="str">
        <f t="shared" si="2"/>
        <v>-</v>
      </c>
      <c r="P35" s="185" t="str">
        <f t="shared" si="3"/>
        <v>-</v>
      </c>
      <c r="Q35" s="214">
        <f>IF(P35="-",0,P35/(1+'General inputs'!$H$30)^'MP Calculations'!$C$40)</f>
        <v>0</v>
      </c>
    </row>
    <row r="36" spans="3:17" x14ac:dyDescent="0.2">
      <c r="C36" s="159"/>
      <c r="D36" s="165"/>
      <c r="E36" s="162"/>
      <c r="F36" s="166" t="str">
        <f t="shared" si="1"/>
        <v>-</v>
      </c>
      <c r="G36" s="68"/>
      <c r="H36" s="162"/>
      <c r="I36" s="173"/>
      <c r="J36" s="168" t="str">
        <f>IFERROR(MIN('MP Calculations'!$E$30/I36,1),"-")</f>
        <v>-</v>
      </c>
      <c r="K36" s="12"/>
      <c r="L36" s="159"/>
      <c r="M36" s="186"/>
      <c r="N36" s="186"/>
      <c r="O36" s="185" t="str">
        <f t="shared" si="2"/>
        <v>-</v>
      </c>
      <c r="P36" s="185" t="str">
        <f t="shared" si="3"/>
        <v>-</v>
      </c>
      <c r="Q36" s="214">
        <f>IF(P36="-",0,P36/(1+'General inputs'!$H$30)^'MP Calculations'!$C$40)</f>
        <v>0</v>
      </c>
    </row>
    <row r="37" spans="3:17" x14ac:dyDescent="0.2">
      <c r="C37" s="159"/>
      <c r="D37" s="165"/>
      <c r="E37" s="162"/>
      <c r="F37" s="166" t="str">
        <f t="shared" si="1"/>
        <v>-</v>
      </c>
      <c r="G37" s="68"/>
      <c r="H37" s="162"/>
      <c r="I37" s="173"/>
      <c r="J37" s="168" t="str">
        <f>IFERROR(MIN('MP Calculations'!$E$30/I37,1),"-")</f>
        <v>-</v>
      </c>
      <c r="K37" s="12"/>
      <c r="L37" s="159"/>
      <c r="M37" s="186"/>
      <c r="N37" s="186"/>
      <c r="O37" s="185" t="str">
        <f t="shared" si="2"/>
        <v>-</v>
      </c>
      <c r="P37" s="185" t="str">
        <f t="shared" si="3"/>
        <v>-</v>
      </c>
      <c r="Q37" s="214">
        <f>IF(P37="-",0,P37/(1+'General inputs'!$H$30)^'MP Calculations'!$C$40)</f>
        <v>0</v>
      </c>
    </row>
    <row r="38" spans="3:17" x14ac:dyDescent="0.2">
      <c r="C38" s="159"/>
      <c r="D38" s="165"/>
      <c r="E38" s="162"/>
      <c r="F38" s="166" t="str">
        <f t="shared" si="1"/>
        <v>-</v>
      </c>
      <c r="G38" s="68"/>
      <c r="H38" s="162"/>
      <c r="I38" s="173"/>
      <c r="J38" s="168" t="str">
        <f>IFERROR(MIN('MP Calculations'!$E$30/I38,1),"-")</f>
        <v>-</v>
      </c>
      <c r="K38" s="12"/>
      <c r="L38" s="159"/>
      <c r="M38" s="186"/>
      <c r="N38" s="186"/>
      <c r="O38" s="185" t="str">
        <f t="shared" si="2"/>
        <v>-</v>
      </c>
      <c r="P38" s="185" t="str">
        <f t="shared" si="3"/>
        <v>-</v>
      </c>
      <c r="Q38" s="214">
        <f>IF(P38="-",0,P38/(1+'General inputs'!$H$30)^'MP Calculations'!$C$40)</f>
        <v>0</v>
      </c>
    </row>
    <row r="39" spans="3:17" x14ac:dyDescent="0.2">
      <c r="C39" s="159"/>
      <c r="D39" s="165"/>
      <c r="E39" s="162"/>
      <c r="F39" s="166" t="str">
        <f t="shared" si="1"/>
        <v>-</v>
      </c>
      <c r="G39" s="68"/>
      <c r="H39" s="162"/>
      <c r="I39" s="173"/>
      <c r="J39" s="168" t="str">
        <f>IFERROR(MIN('MP Calculations'!$E$30/I39,1),"-")</f>
        <v>-</v>
      </c>
      <c r="K39" s="12"/>
      <c r="L39" s="159"/>
      <c r="M39" s="186"/>
      <c r="N39" s="186"/>
      <c r="O39" s="185" t="str">
        <f t="shared" si="2"/>
        <v>-</v>
      </c>
      <c r="P39" s="185" t="str">
        <f t="shared" si="3"/>
        <v>-</v>
      </c>
      <c r="Q39" s="214">
        <f>IF(P39="-",0,P39/(1+'General inputs'!$H$30)^'MP Calculations'!$C$40)</f>
        <v>0</v>
      </c>
    </row>
    <row r="40" spans="3:17" x14ac:dyDescent="0.2">
      <c r="C40" s="159"/>
      <c r="D40" s="165"/>
      <c r="E40" s="162"/>
      <c r="F40" s="166" t="str">
        <f t="shared" si="1"/>
        <v>-</v>
      </c>
      <c r="G40" s="68"/>
      <c r="H40" s="162"/>
      <c r="I40" s="173"/>
      <c r="J40" s="168" t="str">
        <f>IFERROR(MIN('MP Calculations'!$E$30/I40,1),"-")</f>
        <v>-</v>
      </c>
      <c r="K40" s="12"/>
      <c r="L40" s="159"/>
      <c r="M40" s="186"/>
      <c r="N40" s="186"/>
      <c r="O40" s="185" t="str">
        <f t="shared" si="2"/>
        <v>-</v>
      </c>
      <c r="P40" s="185" t="str">
        <f t="shared" si="3"/>
        <v>-</v>
      </c>
      <c r="Q40" s="214">
        <f>IF(P40="-",0,P40/(1+'General inputs'!$H$30)^'MP Calculations'!$C$40)</f>
        <v>0</v>
      </c>
    </row>
    <row r="41" spans="3:17" x14ac:dyDescent="0.2">
      <c r="C41" s="159"/>
      <c r="D41" s="165"/>
      <c r="E41" s="162"/>
      <c r="F41" s="166" t="str">
        <f t="shared" si="1"/>
        <v>-</v>
      </c>
      <c r="G41" s="68"/>
      <c r="H41" s="162"/>
      <c r="I41" s="173"/>
      <c r="J41" s="168" t="str">
        <f>IFERROR(MIN('MP Calculations'!$E$30/I41,1),"-")</f>
        <v>-</v>
      </c>
      <c r="K41" s="12"/>
      <c r="L41" s="159"/>
      <c r="M41" s="186"/>
      <c r="N41" s="186"/>
      <c r="O41" s="185" t="str">
        <f t="shared" si="2"/>
        <v>-</v>
      </c>
      <c r="P41" s="185" t="str">
        <f t="shared" si="3"/>
        <v>-</v>
      </c>
      <c r="Q41" s="214">
        <f>IF(P41="-",0,P41/(1+'General inputs'!$H$30)^'MP Calculations'!$C$40)</f>
        <v>0</v>
      </c>
    </row>
    <row r="42" spans="3:17" x14ac:dyDescent="0.2">
      <c r="C42" s="159"/>
      <c r="D42" s="165"/>
      <c r="E42" s="162"/>
      <c r="F42" s="166" t="str">
        <f t="shared" si="1"/>
        <v>-</v>
      </c>
      <c r="G42" s="68"/>
      <c r="H42" s="162"/>
      <c r="I42" s="173"/>
      <c r="J42" s="168" t="str">
        <f>IFERROR(MIN('MP Calculations'!$E$30/I42,1),"-")</f>
        <v>-</v>
      </c>
      <c r="K42" s="12"/>
      <c r="L42" s="159"/>
      <c r="M42" s="186"/>
      <c r="N42" s="186"/>
      <c r="O42" s="185" t="str">
        <f t="shared" si="2"/>
        <v>-</v>
      </c>
      <c r="P42" s="185" t="str">
        <f t="shared" si="3"/>
        <v>-</v>
      </c>
      <c r="Q42" s="214">
        <f>IF(P42="-",0,P42/(1+'General inputs'!$H$30)^'MP Calculations'!$C$40)</f>
        <v>0</v>
      </c>
    </row>
    <row r="43" spans="3:17" x14ac:dyDescent="0.2">
      <c r="C43" s="159"/>
      <c r="D43" s="165"/>
      <c r="E43" s="162"/>
      <c r="F43" s="166" t="str">
        <f t="shared" si="1"/>
        <v>-</v>
      </c>
      <c r="G43" s="68"/>
      <c r="H43" s="162"/>
      <c r="I43" s="173"/>
      <c r="J43" s="168" t="str">
        <f>IFERROR(MIN('MP Calculations'!$E$30/I43,1),"-")</f>
        <v>-</v>
      </c>
      <c r="K43" s="12"/>
      <c r="L43" s="159"/>
      <c r="M43" s="186"/>
      <c r="N43" s="186"/>
      <c r="O43" s="185" t="str">
        <f t="shared" si="2"/>
        <v>-</v>
      </c>
      <c r="P43" s="185" t="str">
        <f t="shared" si="3"/>
        <v>-</v>
      </c>
      <c r="Q43" s="214">
        <f>IF(P43="-",0,P43/(1+'General inputs'!$H$30)^'MP Calculations'!$C$40)</f>
        <v>0</v>
      </c>
    </row>
    <row r="44" spans="3:17" x14ac:dyDescent="0.2">
      <c r="C44" s="159"/>
      <c r="D44" s="165"/>
      <c r="E44" s="162"/>
      <c r="F44" s="166" t="str">
        <f t="shared" si="1"/>
        <v>-</v>
      </c>
      <c r="G44" s="68"/>
      <c r="H44" s="162"/>
      <c r="I44" s="173"/>
      <c r="J44" s="168" t="str">
        <f>IFERROR(MIN('MP Calculations'!$E$30/I44,1),"-")</f>
        <v>-</v>
      </c>
      <c r="K44" s="12"/>
      <c r="L44" s="159"/>
      <c r="M44" s="186"/>
      <c r="N44" s="186"/>
      <c r="O44" s="185" t="str">
        <f t="shared" si="2"/>
        <v>-</v>
      </c>
      <c r="P44" s="185" t="str">
        <f t="shared" si="3"/>
        <v>-</v>
      </c>
      <c r="Q44" s="214">
        <f>IF(P44="-",0,P44/(1+'General inputs'!$H$30)^'MP Calculations'!$C$40)</f>
        <v>0</v>
      </c>
    </row>
    <row r="45" spans="3:17" x14ac:dyDescent="0.2">
      <c r="C45" s="159"/>
      <c r="D45" s="165"/>
      <c r="E45" s="162"/>
      <c r="F45" s="166" t="str">
        <f t="shared" si="1"/>
        <v>-</v>
      </c>
      <c r="G45" s="68"/>
      <c r="H45" s="162"/>
      <c r="I45" s="173"/>
      <c r="J45" s="168" t="str">
        <f>IFERROR(MIN('MP Calculations'!$E$30/I45,1),"-")</f>
        <v>-</v>
      </c>
      <c r="K45" s="12"/>
      <c r="L45" s="159"/>
      <c r="M45" s="186"/>
      <c r="N45" s="186"/>
      <c r="O45" s="185" t="str">
        <f t="shared" si="2"/>
        <v>-</v>
      </c>
      <c r="P45" s="185" t="str">
        <f t="shared" si="3"/>
        <v>-</v>
      </c>
      <c r="Q45" s="214">
        <f>IF(P45="-",0,P45/(1+'General inputs'!$H$30)^'MP Calculations'!$C$40)</f>
        <v>0</v>
      </c>
    </row>
    <row r="46" spans="3:17" x14ac:dyDescent="0.2">
      <c r="C46" s="159"/>
      <c r="D46" s="165"/>
      <c r="E46" s="162"/>
      <c r="F46" s="166" t="str">
        <f t="shared" si="1"/>
        <v>-</v>
      </c>
      <c r="G46" s="68"/>
      <c r="H46" s="162"/>
      <c r="I46" s="173"/>
      <c r="J46" s="168" t="str">
        <f>IFERROR(MIN('MP Calculations'!$E$30/I46,1),"-")</f>
        <v>-</v>
      </c>
      <c r="K46" s="12"/>
      <c r="L46" s="159"/>
      <c r="M46" s="186"/>
      <c r="N46" s="186"/>
      <c r="O46" s="185" t="str">
        <f t="shared" si="2"/>
        <v>-</v>
      </c>
      <c r="P46" s="185" t="str">
        <f t="shared" si="3"/>
        <v>-</v>
      </c>
      <c r="Q46" s="214">
        <f>IF(P46="-",0,P46/(1+'General inputs'!$H$30)^'MP Calculations'!$C$40)</f>
        <v>0</v>
      </c>
    </row>
    <row r="47" spans="3:17" x14ac:dyDescent="0.2">
      <c r="C47" s="159"/>
      <c r="D47" s="165"/>
      <c r="E47" s="162"/>
      <c r="F47" s="166" t="str">
        <f t="shared" si="1"/>
        <v>-</v>
      </c>
      <c r="G47" s="68"/>
      <c r="H47" s="162"/>
      <c r="I47" s="173"/>
      <c r="J47" s="168" t="str">
        <f>IFERROR(MIN('MP Calculations'!$E$30/I47,1),"-")</f>
        <v>-</v>
      </c>
      <c r="K47" s="12"/>
      <c r="L47" s="159"/>
      <c r="M47" s="186"/>
      <c r="N47" s="186"/>
      <c r="O47" s="185" t="str">
        <f t="shared" si="2"/>
        <v>-</v>
      </c>
      <c r="P47" s="185" t="str">
        <f t="shared" si="3"/>
        <v>-</v>
      </c>
      <c r="Q47" s="214">
        <f>IF(P47="-",0,P47/(1+'General inputs'!$H$30)^'MP Calculations'!$C$40)</f>
        <v>0</v>
      </c>
    </row>
    <row r="48" spans="3:17" x14ac:dyDescent="0.2">
      <c r="C48" s="159"/>
      <c r="D48" s="165"/>
      <c r="E48" s="162"/>
      <c r="F48" s="166" t="str">
        <f t="shared" si="1"/>
        <v>-</v>
      </c>
      <c r="G48" s="68"/>
      <c r="H48" s="162"/>
      <c r="I48" s="173"/>
      <c r="J48" s="168" t="str">
        <f>IFERROR(MIN('MP Calculations'!$E$30/I48,1),"-")</f>
        <v>-</v>
      </c>
      <c r="K48" s="12"/>
      <c r="L48" s="159"/>
      <c r="M48" s="186"/>
      <c r="N48" s="186"/>
      <c r="O48" s="185" t="str">
        <f t="shared" si="2"/>
        <v>-</v>
      </c>
      <c r="P48" s="185" t="str">
        <f t="shared" si="3"/>
        <v>-</v>
      </c>
      <c r="Q48" s="214">
        <f>IF(P48="-",0,P48/(1+'General inputs'!$H$30)^'MP Calculations'!$C$40)</f>
        <v>0</v>
      </c>
    </row>
    <row r="49" spans="3:17" x14ac:dyDescent="0.2">
      <c r="C49" s="159"/>
      <c r="D49" s="165"/>
      <c r="E49" s="162"/>
      <c r="F49" s="166" t="str">
        <f t="shared" si="1"/>
        <v>-</v>
      </c>
      <c r="G49" s="68"/>
      <c r="H49" s="162"/>
      <c r="I49" s="173"/>
      <c r="J49" s="168" t="str">
        <f>IFERROR(MIN('MP Calculations'!$E$30/I49,1),"-")</f>
        <v>-</v>
      </c>
      <c r="K49" s="12"/>
      <c r="L49" s="159"/>
      <c r="M49" s="186"/>
      <c r="N49" s="186"/>
      <c r="O49" s="185" t="str">
        <f t="shared" si="2"/>
        <v>-</v>
      </c>
      <c r="P49" s="185" t="str">
        <f t="shared" si="3"/>
        <v>-</v>
      </c>
      <c r="Q49" s="214">
        <f>IF(P49="-",0,P49/(1+'General inputs'!$H$30)^'MP Calculations'!$C$40)</f>
        <v>0</v>
      </c>
    </row>
    <row r="50" spans="3:17" x14ac:dyDescent="0.2">
      <c r="C50" s="159"/>
      <c r="D50" s="165"/>
      <c r="E50" s="162"/>
      <c r="F50" s="166" t="str">
        <f t="shared" si="1"/>
        <v>-</v>
      </c>
      <c r="G50" s="68"/>
      <c r="H50" s="162"/>
      <c r="I50" s="173"/>
      <c r="J50" s="168" t="str">
        <f>IFERROR(MIN('MP Calculations'!$E$30/I50,1),"-")</f>
        <v>-</v>
      </c>
      <c r="K50" s="12"/>
      <c r="L50" s="159"/>
      <c r="M50" s="186"/>
      <c r="N50" s="186"/>
      <c r="O50" s="185" t="str">
        <f t="shared" si="2"/>
        <v>-</v>
      </c>
      <c r="P50" s="185" t="str">
        <f t="shared" si="3"/>
        <v>-</v>
      </c>
      <c r="Q50" s="214">
        <f>IF(P50="-",0,P50/(1+'General inputs'!$H$30)^'MP Calculations'!$C$40)</f>
        <v>0</v>
      </c>
    </row>
    <row r="51" spans="3:17" x14ac:dyDescent="0.2">
      <c r="C51" s="159"/>
      <c r="D51" s="165"/>
      <c r="E51" s="162"/>
      <c r="F51" s="166" t="str">
        <f t="shared" si="1"/>
        <v>-</v>
      </c>
      <c r="G51" s="68"/>
      <c r="H51" s="162"/>
      <c r="I51" s="173"/>
      <c r="J51" s="168" t="str">
        <f>IFERROR(MIN('MP Calculations'!$E$30/I51,1),"-")</f>
        <v>-</v>
      </c>
      <c r="K51" s="12"/>
      <c r="L51" s="159"/>
      <c r="M51" s="186"/>
      <c r="N51" s="186"/>
      <c r="O51" s="185" t="str">
        <f t="shared" si="2"/>
        <v>-</v>
      </c>
      <c r="P51" s="185" t="str">
        <f t="shared" si="3"/>
        <v>-</v>
      </c>
      <c r="Q51" s="214">
        <f>IF(P51="-",0,P51/(1+'General inputs'!$H$30)^'MP Calculations'!$C$40)</f>
        <v>0</v>
      </c>
    </row>
    <row r="52" spans="3:17" x14ac:dyDescent="0.2">
      <c r="C52" s="159"/>
      <c r="D52" s="165"/>
      <c r="E52" s="162"/>
      <c r="F52" s="166" t="str">
        <f t="shared" si="1"/>
        <v>-</v>
      </c>
      <c r="G52" s="68"/>
      <c r="H52" s="162"/>
      <c r="I52" s="173"/>
      <c r="J52" s="168" t="str">
        <f>IFERROR(MIN('MP Calculations'!$E$30/I52,1),"-")</f>
        <v>-</v>
      </c>
      <c r="K52" s="12"/>
      <c r="L52" s="159"/>
      <c r="M52" s="186"/>
      <c r="N52" s="186"/>
      <c r="O52" s="185" t="str">
        <f t="shared" si="2"/>
        <v>-</v>
      </c>
      <c r="P52" s="185" t="str">
        <f t="shared" si="3"/>
        <v>-</v>
      </c>
      <c r="Q52" s="214">
        <f>IF(P52="-",0,P52/(1+'General inputs'!$H$30)^'MP Calculations'!$C$40)</f>
        <v>0</v>
      </c>
    </row>
    <row r="53" spans="3:17" x14ac:dyDescent="0.2">
      <c r="C53" s="159"/>
      <c r="D53" s="165"/>
      <c r="E53" s="162"/>
      <c r="F53" s="166" t="str">
        <f t="shared" si="1"/>
        <v>-</v>
      </c>
      <c r="G53" s="68"/>
      <c r="H53" s="162"/>
      <c r="I53" s="173"/>
      <c r="J53" s="168" t="str">
        <f>IFERROR(MIN('MP Calculations'!$E$30/I53,1),"-")</f>
        <v>-</v>
      </c>
      <c r="K53" s="12"/>
      <c r="L53" s="159"/>
      <c r="M53" s="186"/>
      <c r="N53" s="186"/>
      <c r="O53" s="185" t="str">
        <f t="shared" si="2"/>
        <v>-</v>
      </c>
      <c r="P53" s="185" t="str">
        <f t="shared" si="3"/>
        <v>-</v>
      </c>
      <c r="Q53" s="214">
        <f>IF(P53="-",0,P53/(1+'General inputs'!$H$30)^'MP Calculations'!$C$40)</f>
        <v>0</v>
      </c>
    </row>
    <row r="54" spans="3:17" x14ac:dyDescent="0.2">
      <c r="C54" s="159"/>
      <c r="D54" s="165"/>
      <c r="E54" s="162"/>
      <c r="F54" s="166" t="str">
        <f t="shared" si="1"/>
        <v>-</v>
      </c>
      <c r="G54" s="68"/>
      <c r="H54" s="162"/>
      <c r="I54" s="173"/>
      <c r="J54" s="168" t="str">
        <f>IFERROR(MIN('MP Calculations'!$E$30/I54,1),"-")</f>
        <v>-</v>
      </c>
      <c r="K54" s="12"/>
      <c r="L54" s="159"/>
      <c r="M54" s="186"/>
      <c r="N54" s="186"/>
      <c r="O54" s="185" t="str">
        <f t="shared" si="2"/>
        <v>-</v>
      </c>
      <c r="P54" s="185" t="str">
        <f t="shared" si="3"/>
        <v>-</v>
      </c>
      <c r="Q54" s="214">
        <f>IF(P54="-",0,P54/(1+'General inputs'!$H$30)^'MP Calculations'!$C$40)</f>
        <v>0</v>
      </c>
    </row>
    <row r="55" spans="3:17" x14ac:dyDescent="0.2">
      <c r="C55" s="159"/>
      <c r="D55" s="165"/>
      <c r="E55" s="162"/>
      <c r="F55" s="166" t="str">
        <f t="shared" si="1"/>
        <v>-</v>
      </c>
      <c r="G55" s="68"/>
      <c r="H55" s="162"/>
      <c r="I55" s="173"/>
      <c r="J55" s="168" t="str">
        <f>IFERROR(MIN('MP Calculations'!$E$30/I55,1),"-")</f>
        <v>-</v>
      </c>
      <c r="K55" s="12"/>
      <c r="L55" s="159"/>
      <c r="M55" s="186"/>
      <c r="N55" s="186"/>
      <c r="O55" s="185" t="str">
        <f t="shared" si="2"/>
        <v>-</v>
      </c>
      <c r="P55" s="185" t="str">
        <f t="shared" si="3"/>
        <v>-</v>
      </c>
      <c r="Q55" s="214">
        <f>IF(P55="-",0,P55/(1+'General inputs'!$H$30)^'MP Calculations'!$C$40)</f>
        <v>0</v>
      </c>
    </row>
    <row r="56" spans="3:17" x14ac:dyDescent="0.2">
      <c r="C56" s="159"/>
      <c r="D56" s="165"/>
      <c r="E56" s="162"/>
      <c r="F56" s="166" t="str">
        <f t="shared" si="1"/>
        <v>-</v>
      </c>
      <c r="G56" s="68"/>
      <c r="H56" s="162"/>
      <c r="I56" s="173"/>
      <c r="J56" s="168" t="str">
        <f>IFERROR(MIN('MP Calculations'!$E$30/I56,1),"-")</f>
        <v>-</v>
      </c>
      <c r="K56" s="12"/>
      <c r="L56" s="159"/>
      <c r="M56" s="186"/>
      <c r="N56" s="186"/>
      <c r="O56" s="185" t="str">
        <f t="shared" si="2"/>
        <v>-</v>
      </c>
      <c r="P56" s="185" t="str">
        <f t="shared" si="3"/>
        <v>-</v>
      </c>
      <c r="Q56" s="214">
        <f>IF(P56="-",0,P56/(1+'General inputs'!$H$30)^'MP Calculations'!$C$40)</f>
        <v>0</v>
      </c>
    </row>
    <row r="57" spans="3:17" x14ac:dyDescent="0.2">
      <c r="C57" s="159"/>
      <c r="D57" s="165"/>
      <c r="E57" s="162"/>
      <c r="F57" s="166" t="str">
        <f t="shared" si="1"/>
        <v>-</v>
      </c>
      <c r="G57" s="68"/>
      <c r="H57" s="162"/>
      <c r="I57" s="173"/>
      <c r="J57" s="168" t="str">
        <f>IFERROR(MIN('MP Calculations'!$E$30/I57,1),"-")</f>
        <v>-</v>
      </c>
      <c r="K57" s="12"/>
      <c r="L57" s="159"/>
      <c r="M57" s="186"/>
      <c r="N57" s="186"/>
      <c r="O57" s="185" t="str">
        <f t="shared" si="2"/>
        <v>-</v>
      </c>
      <c r="P57" s="185" t="str">
        <f t="shared" si="3"/>
        <v>-</v>
      </c>
      <c r="Q57" s="214">
        <f>IF(P57="-",0,P57/(1+'General inputs'!$H$30)^'MP Calculations'!$C$40)</f>
        <v>0</v>
      </c>
    </row>
    <row r="58" spans="3:17" x14ac:dyDescent="0.2">
      <c r="C58" s="159"/>
      <c r="D58" s="165"/>
      <c r="E58" s="162"/>
      <c r="F58" s="166" t="str">
        <f t="shared" si="1"/>
        <v>-</v>
      </c>
      <c r="G58" s="68"/>
      <c r="H58" s="162"/>
      <c r="I58" s="173"/>
      <c r="J58" s="168" t="str">
        <f>IFERROR(MIN('MP Calculations'!$E$30/I58,1),"-")</f>
        <v>-</v>
      </c>
      <c r="K58" s="12"/>
      <c r="L58" s="159"/>
      <c r="M58" s="186"/>
      <c r="N58" s="186"/>
      <c r="O58" s="185" t="str">
        <f t="shared" si="2"/>
        <v>-</v>
      </c>
      <c r="P58" s="185" t="str">
        <f t="shared" si="3"/>
        <v>-</v>
      </c>
      <c r="Q58" s="214">
        <f>IF(P58="-",0,P58/(1+'General inputs'!$H$30)^'MP Calculations'!$C$40)</f>
        <v>0</v>
      </c>
    </row>
    <row r="59" spans="3:17" x14ac:dyDescent="0.2">
      <c r="C59" s="159"/>
      <c r="D59" s="165"/>
      <c r="E59" s="162"/>
      <c r="F59" s="166" t="str">
        <f t="shared" si="1"/>
        <v>-</v>
      </c>
      <c r="G59" s="68"/>
      <c r="H59" s="162"/>
      <c r="I59" s="173"/>
      <c r="J59" s="168" t="str">
        <f>IFERROR(MIN('MP Calculations'!$E$30/I59,1),"-")</f>
        <v>-</v>
      </c>
      <c r="K59" s="12"/>
      <c r="L59" s="159"/>
      <c r="M59" s="186"/>
      <c r="N59" s="186"/>
      <c r="O59" s="185" t="str">
        <f t="shared" si="2"/>
        <v>-</v>
      </c>
      <c r="P59" s="185" t="str">
        <f t="shared" si="3"/>
        <v>-</v>
      </c>
      <c r="Q59" s="214">
        <f>IF(P59="-",0,P59/(1+'General inputs'!$H$30)^'MP Calculations'!$C$40)</f>
        <v>0</v>
      </c>
    </row>
    <row r="60" spans="3:17" x14ac:dyDescent="0.2">
      <c r="C60" s="159"/>
      <c r="D60" s="165"/>
      <c r="E60" s="162"/>
      <c r="F60" s="166" t="str">
        <f t="shared" si="1"/>
        <v>-</v>
      </c>
      <c r="G60" s="68"/>
      <c r="H60" s="162"/>
      <c r="I60" s="173"/>
      <c r="J60" s="168" t="str">
        <f>IFERROR(MIN('MP Calculations'!$E$30/I60,1),"-")</f>
        <v>-</v>
      </c>
      <c r="K60" s="12"/>
      <c r="L60" s="159"/>
      <c r="M60" s="186"/>
      <c r="N60" s="186"/>
      <c r="O60" s="185" t="str">
        <f t="shared" si="2"/>
        <v>-</v>
      </c>
      <c r="P60" s="185" t="str">
        <f t="shared" si="3"/>
        <v>-</v>
      </c>
      <c r="Q60" s="214">
        <f>IF(P60="-",0,P60/(1+'General inputs'!$H$30)^'MP Calculations'!$C$40)</f>
        <v>0</v>
      </c>
    </row>
    <row r="61" spans="3:17" x14ac:dyDescent="0.2">
      <c r="C61" s="159"/>
      <c r="D61" s="165"/>
      <c r="E61" s="162"/>
      <c r="F61" s="166" t="str">
        <f t="shared" si="1"/>
        <v>-</v>
      </c>
      <c r="G61" s="68"/>
      <c r="H61" s="162"/>
      <c r="I61" s="173"/>
      <c r="J61" s="168" t="str">
        <f>IFERROR(MIN('MP Calculations'!$E$30/I61,1),"-")</f>
        <v>-</v>
      </c>
      <c r="K61" s="12"/>
      <c r="L61" s="159"/>
      <c r="M61" s="186"/>
      <c r="N61" s="186"/>
      <c r="O61" s="185" t="str">
        <f t="shared" si="2"/>
        <v>-</v>
      </c>
      <c r="P61" s="185" t="str">
        <f t="shared" si="3"/>
        <v>-</v>
      </c>
      <c r="Q61" s="214">
        <f>IF(P61="-",0,P61/(1+'General inputs'!$H$30)^'MP Calculations'!$C$40)</f>
        <v>0</v>
      </c>
    </row>
    <row r="62" spans="3:17" x14ac:dyDescent="0.2">
      <c r="C62" s="159"/>
      <c r="D62" s="165"/>
      <c r="E62" s="162"/>
      <c r="F62" s="166" t="str">
        <f t="shared" si="1"/>
        <v>-</v>
      </c>
      <c r="G62" s="68"/>
      <c r="H62" s="162"/>
      <c r="I62" s="173"/>
      <c r="J62" s="168" t="str">
        <f>IFERROR(MIN('MP Calculations'!$E$30/I62,1),"-")</f>
        <v>-</v>
      </c>
      <c r="K62" s="12"/>
      <c r="L62" s="159"/>
      <c r="M62" s="186"/>
      <c r="N62" s="186"/>
      <c r="O62" s="185" t="str">
        <f t="shared" si="2"/>
        <v>-</v>
      </c>
      <c r="P62" s="185" t="str">
        <f t="shared" si="3"/>
        <v>-</v>
      </c>
      <c r="Q62" s="214">
        <f>IF(P62="-",0,P62/(1+'General inputs'!$H$30)^'MP Calculations'!$C$40)</f>
        <v>0</v>
      </c>
    </row>
    <row r="63" spans="3:17" x14ac:dyDescent="0.2">
      <c r="C63" s="159"/>
      <c r="D63" s="165"/>
      <c r="E63" s="162"/>
      <c r="F63" s="166" t="str">
        <f t="shared" si="1"/>
        <v>-</v>
      </c>
      <c r="G63" s="68"/>
      <c r="H63" s="162"/>
      <c r="I63" s="173"/>
      <c r="J63" s="168" t="str">
        <f>IFERROR(MIN('MP Calculations'!$E$30/I63,1),"-")</f>
        <v>-</v>
      </c>
      <c r="K63" s="12"/>
      <c r="L63" s="159"/>
      <c r="M63" s="186"/>
      <c r="N63" s="186"/>
      <c r="O63" s="185" t="str">
        <f t="shared" si="2"/>
        <v>-</v>
      </c>
      <c r="P63" s="185" t="str">
        <f t="shared" si="3"/>
        <v>-</v>
      </c>
      <c r="Q63" s="214">
        <f>IF(P63="-",0,P63/(1+'General inputs'!$H$30)^'MP Calculations'!$C$40)</f>
        <v>0</v>
      </c>
    </row>
    <row r="64" spans="3:17" x14ac:dyDescent="0.2">
      <c r="C64" s="159"/>
      <c r="D64" s="165"/>
      <c r="E64" s="162"/>
      <c r="F64" s="166" t="str">
        <f t="shared" si="1"/>
        <v>-</v>
      </c>
      <c r="G64" s="68"/>
      <c r="H64" s="162"/>
      <c r="I64" s="173"/>
      <c r="J64" s="168" t="str">
        <f>IFERROR(MIN('MP Calculations'!$E$30/I64,1),"-")</f>
        <v>-</v>
      </c>
      <c r="K64" s="12"/>
      <c r="L64" s="159"/>
      <c r="M64" s="186"/>
      <c r="N64" s="186"/>
      <c r="O64" s="185" t="str">
        <f t="shared" si="2"/>
        <v>-</v>
      </c>
      <c r="P64" s="185" t="str">
        <f t="shared" si="3"/>
        <v>-</v>
      </c>
      <c r="Q64" s="214">
        <f>IF(P64="-",0,P64/(1+'General inputs'!$H$30)^'MP Calculations'!$C$40)</f>
        <v>0</v>
      </c>
    </row>
    <row r="65" spans="3:17" x14ac:dyDescent="0.2">
      <c r="C65" s="159"/>
      <c r="D65" s="165"/>
      <c r="E65" s="162"/>
      <c r="F65" s="166" t="str">
        <f t="shared" si="1"/>
        <v>-</v>
      </c>
      <c r="G65" s="68"/>
      <c r="H65" s="162"/>
      <c r="I65" s="173"/>
      <c r="J65" s="168" t="str">
        <f>IFERROR(MIN('MP Calculations'!$E$30/I65,1),"-")</f>
        <v>-</v>
      </c>
      <c r="K65" s="12"/>
      <c r="L65" s="159"/>
      <c r="M65" s="186"/>
      <c r="N65" s="186"/>
      <c r="O65" s="185" t="str">
        <f t="shared" si="2"/>
        <v>-</v>
      </c>
      <c r="P65" s="185" t="str">
        <f t="shared" si="3"/>
        <v>-</v>
      </c>
      <c r="Q65" s="214">
        <f>IF(P65="-",0,P65/(1+'General inputs'!$H$30)^'MP Calculations'!$C$40)</f>
        <v>0</v>
      </c>
    </row>
    <row r="66" spans="3:17" x14ac:dyDescent="0.2">
      <c r="C66" s="159"/>
      <c r="D66" s="165"/>
      <c r="E66" s="162"/>
      <c r="F66" s="166" t="str">
        <f t="shared" si="1"/>
        <v>-</v>
      </c>
      <c r="G66" s="68"/>
      <c r="H66" s="162"/>
      <c r="I66" s="173"/>
      <c r="J66" s="168" t="str">
        <f>IFERROR(MIN('MP Calculations'!$E$30/I66,1),"-")</f>
        <v>-</v>
      </c>
      <c r="K66" s="12"/>
      <c r="L66" s="159"/>
      <c r="M66" s="186"/>
      <c r="N66" s="186"/>
      <c r="O66" s="185" t="str">
        <f t="shared" si="2"/>
        <v>-</v>
      </c>
      <c r="P66" s="185" t="str">
        <f t="shared" si="3"/>
        <v>-</v>
      </c>
      <c r="Q66" s="214">
        <f>IF(P66="-",0,P66/(1+'General inputs'!$H$30)^'MP Calculations'!$C$40)</f>
        <v>0</v>
      </c>
    </row>
    <row r="67" spans="3:17" x14ac:dyDescent="0.2">
      <c r="C67" s="159"/>
      <c r="D67" s="165"/>
      <c r="E67" s="162"/>
      <c r="F67" s="166" t="str">
        <f t="shared" si="1"/>
        <v>-</v>
      </c>
      <c r="G67" s="68"/>
      <c r="H67" s="162"/>
      <c r="I67" s="173"/>
      <c r="J67" s="168" t="str">
        <f>IFERROR(MIN('MP Calculations'!$E$30/I67,1),"-")</f>
        <v>-</v>
      </c>
      <c r="K67" s="12"/>
      <c r="L67" s="159"/>
      <c r="M67" s="186"/>
      <c r="N67" s="186"/>
      <c r="O67" s="185" t="str">
        <f t="shared" si="2"/>
        <v>-</v>
      </c>
      <c r="P67" s="185" t="str">
        <f t="shared" si="3"/>
        <v>-</v>
      </c>
      <c r="Q67" s="214">
        <f>IF(P67="-",0,P67/(1+'General inputs'!$H$30)^'MP Calculations'!$C$40)</f>
        <v>0</v>
      </c>
    </row>
    <row r="68" spans="3:17" x14ac:dyDescent="0.2">
      <c r="C68" s="159"/>
      <c r="D68" s="165"/>
      <c r="E68" s="162"/>
      <c r="F68" s="166" t="str">
        <f t="shared" si="1"/>
        <v>-</v>
      </c>
      <c r="G68" s="68"/>
      <c r="H68" s="162"/>
      <c r="I68" s="173"/>
      <c r="J68" s="168" t="str">
        <f>IFERROR(MIN('MP Calculations'!$E$30/I68,1),"-")</f>
        <v>-</v>
      </c>
      <c r="K68" s="12"/>
      <c r="L68" s="159"/>
      <c r="M68" s="186"/>
      <c r="N68" s="186"/>
      <c r="O68" s="185" t="str">
        <f t="shared" si="2"/>
        <v>-</v>
      </c>
      <c r="P68" s="185" t="str">
        <f t="shared" si="3"/>
        <v>-</v>
      </c>
      <c r="Q68" s="214">
        <f>IF(P68="-",0,P68/(1+'General inputs'!$H$30)^'MP Calculations'!$C$40)</f>
        <v>0</v>
      </c>
    </row>
    <row r="69" spans="3:17" x14ac:dyDescent="0.2">
      <c r="C69" s="159"/>
      <c r="D69" s="165"/>
      <c r="E69" s="162"/>
      <c r="F69" s="166" t="str">
        <f t="shared" si="1"/>
        <v>-</v>
      </c>
      <c r="G69" s="68"/>
      <c r="H69" s="162"/>
      <c r="I69" s="173"/>
      <c r="J69" s="168" t="str">
        <f>IFERROR(MIN('MP Calculations'!$E$30/I69,1),"-")</f>
        <v>-</v>
      </c>
      <c r="K69" s="12"/>
      <c r="L69" s="159"/>
      <c r="M69" s="186"/>
      <c r="N69" s="186"/>
      <c r="O69" s="185" t="str">
        <f t="shared" si="2"/>
        <v>-</v>
      </c>
      <c r="P69" s="185" t="str">
        <f t="shared" si="3"/>
        <v>-</v>
      </c>
      <c r="Q69" s="214">
        <f>IF(P69="-",0,P69/(1+'General inputs'!$H$30)^'MP Calculations'!$C$40)</f>
        <v>0</v>
      </c>
    </row>
    <row r="70" spans="3:17" x14ac:dyDescent="0.2">
      <c r="C70" s="159"/>
      <c r="D70" s="165"/>
      <c r="E70" s="162"/>
      <c r="F70" s="166" t="str">
        <f t="shared" si="1"/>
        <v>-</v>
      </c>
      <c r="G70" s="68"/>
      <c r="H70" s="162"/>
      <c r="I70" s="173"/>
      <c r="J70" s="168" t="str">
        <f>IFERROR(MIN('MP Calculations'!$E$30/I70,1),"-")</f>
        <v>-</v>
      </c>
      <c r="K70" s="12"/>
      <c r="L70" s="159"/>
      <c r="M70" s="186"/>
      <c r="N70" s="186"/>
      <c r="O70" s="185" t="str">
        <f t="shared" si="2"/>
        <v>-</v>
      </c>
      <c r="P70" s="185" t="str">
        <f t="shared" si="3"/>
        <v>-</v>
      </c>
      <c r="Q70" s="214">
        <f>IF(P70="-",0,P70/(1+'General inputs'!$H$30)^'MP Calculations'!$C$40)</f>
        <v>0</v>
      </c>
    </row>
    <row r="71" spans="3:17" x14ac:dyDescent="0.2">
      <c r="C71" s="159"/>
      <c r="D71" s="165"/>
      <c r="E71" s="162"/>
      <c r="F71" s="166" t="str">
        <f t="shared" si="1"/>
        <v>-</v>
      </c>
      <c r="G71" s="68"/>
      <c r="H71" s="162"/>
      <c r="I71" s="173"/>
      <c r="J71" s="168" t="str">
        <f>IFERROR(MIN('MP Calculations'!$E$30/I71,1),"-")</f>
        <v>-</v>
      </c>
      <c r="K71" s="12"/>
      <c r="L71" s="159"/>
      <c r="M71" s="186"/>
      <c r="N71" s="186"/>
      <c r="O71" s="185" t="str">
        <f t="shared" si="2"/>
        <v>-</v>
      </c>
      <c r="P71" s="185" t="str">
        <f t="shared" si="3"/>
        <v>-</v>
      </c>
      <c r="Q71" s="214">
        <f>IF(P71="-",0,P71/(1+'General inputs'!$H$30)^'MP Calculations'!$C$40)</f>
        <v>0</v>
      </c>
    </row>
    <row r="72" spans="3:17" x14ac:dyDescent="0.2">
      <c r="C72" s="159"/>
      <c r="D72" s="165"/>
      <c r="E72" s="162"/>
      <c r="F72" s="166" t="str">
        <f t="shared" si="1"/>
        <v>-</v>
      </c>
      <c r="G72" s="68"/>
      <c r="H72" s="162"/>
      <c r="I72" s="173"/>
      <c r="J72" s="168" t="str">
        <f>IFERROR(MIN('MP Calculations'!$E$30/I72,1),"-")</f>
        <v>-</v>
      </c>
      <c r="K72" s="12"/>
      <c r="L72" s="159"/>
      <c r="M72" s="186"/>
      <c r="N72" s="186"/>
      <c r="O72" s="185" t="str">
        <f t="shared" si="2"/>
        <v>-</v>
      </c>
      <c r="P72" s="185" t="str">
        <f t="shared" si="3"/>
        <v>-</v>
      </c>
      <c r="Q72" s="214">
        <f>IF(P72="-",0,P72/(1+'General inputs'!$H$30)^'MP Calculations'!$C$40)</f>
        <v>0</v>
      </c>
    </row>
    <row r="73" spans="3:17" x14ac:dyDescent="0.2">
      <c r="C73" s="159"/>
      <c r="D73" s="165"/>
      <c r="E73" s="162"/>
      <c r="F73" s="166" t="str">
        <f t="shared" si="1"/>
        <v>-</v>
      </c>
      <c r="G73" s="68"/>
      <c r="H73" s="162"/>
      <c r="I73" s="173"/>
      <c r="J73" s="168" t="str">
        <f>IFERROR(MIN('MP Calculations'!$E$30/I73,1),"-")</f>
        <v>-</v>
      </c>
      <c r="K73" s="12"/>
      <c r="L73" s="159"/>
      <c r="M73" s="186"/>
      <c r="N73" s="186"/>
      <c r="O73" s="185" t="str">
        <f t="shared" si="2"/>
        <v>-</v>
      </c>
      <c r="P73" s="185" t="str">
        <f t="shared" si="3"/>
        <v>-</v>
      </c>
      <c r="Q73" s="214">
        <f>IF(P73="-",0,P73/(1+'General inputs'!$H$30)^'MP Calculations'!$C$40)</f>
        <v>0</v>
      </c>
    </row>
    <row r="74" spans="3:17" x14ac:dyDescent="0.2">
      <c r="C74" s="159"/>
      <c r="D74" s="165"/>
      <c r="E74" s="162"/>
      <c r="F74" s="166" t="str">
        <f t="shared" si="1"/>
        <v>-</v>
      </c>
      <c r="G74" s="68"/>
      <c r="H74" s="162"/>
      <c r="I74" s="173"/>
      <c r="J74" s="168" t="str">
        <f>IFERROR(MIN('MP Calculations'!$E$30/I74,1),"-")</f>
        <v>-</v>
      </c>
      <c r="K74" s="12"/>
      <c r="L74" s="159"/>
      <c r="M74" s="186"/>
      <c r="N74" s="186"/>
      <c r="O74" s="185" t="str">
        <f t="shared" si="2"/>
        <v>-</v>
      </c>
      <c r="P74" s="185" t="str">
        <f t="shared" si="3"/>
        <v>-</v>
      </c>
      <c r="Q74" s="214">
        <f>IF(P74="-",0,P74/(1+'General inputs'!$H$30)^'MP Calculations'!$C$40)</f>
        <v>0</v>
      </c>
    </row>
    <row r="75" spans="3:17" x14ac:dyDescent="0.2">
      <c r="C75" s="159"/>
      <c r="D75" s="165"/>
      <c r="E75" s="162"/>
      <c r="F75" s="166" t="str">
        <f t="shared" si="1"/>
        <v>-</v>
      </c>
      <c r="G75" s="68"/>
      <c r="H75" s="162"/>
      <c r="I75" s="173"/>
      <c r="J75" s="168" t="str">
        <f>IFERROR(MIN('MP Calculations'!$E$30/I75,1),"-")</f>
        <v>-</v>
      </c>
      <c r="K75" s="12"/>
      <c r="L75" s="159"/>
      <c r="M75" s="186"/>
      <c r="N75" s="186"/>
      <c r="O75" s="185" t="str">
        <f t="shared" si="2"/>
        <v>-</v>
      </c>
      <c r="P75" s="185" t="str">
        <f t="shared" si="3"/>
        <v>-</v>
      </c>
      <c r="Q75" s="214">
        <f>IF(P75="-",0,P75/(1+'General inputs'!$H$30)^'MP Calculations'!$C$40)</f>
        <v>0</v>
      </c>
    </row>
    <row r="76" spans="3:17" x14ac:dyDescent="0.2">
      <c r="C76" s="159"/>
      <c r="D76" s="165"/>
      <c r="E76" s="162"/>
      <c r="F76" s="166" t="str">
        <f t="shared" si="1"/>
        <v>-</v>
      </c>
      <c r="G76" s="68"/>
      <c r="H76" s="162"/>
      <c r="I76" s="173"/>
      <c r="J76" s="168" t="str">
        <f>IFERROR(MIN('MP Calculations'!$E$30/I76,1),"-")</f>
        <v>-</v>
      </c>
      <c r="K76" s="12"/>
      <c r="L76" s="159"/>
      <c r="M76" s="186"/>
      <c r="N76" s="186"/>
      <c r="O76" s="185" t="str">
        <f t="shared" si="2"/>
        <v>-</v>
      </c>
      <c r="P76" s="185" t="str">
        <f t="shared" si="3"/>
        <v>-</v>
      </c>
      <c r="Q76" s="214">
        <f>IF(P76="-",0,P76/(1+'General inputs'!$H$30)^'MP Calculations'!$C$40)</f>
        <v>0</v>
      </c>
    </row>
    <row r="77" spans="3:17" x14ac:dyDescent="0.2">
      <c r="C77" s="159"/>
      <c r="D77" s="165"/>
      <c r="E77" s="162"/>
      <c r="F77" s="166" t="str">
        <f t="shared" si="1"/>
        <v>-</v>
      </c>
      <c r="G77" s="68"/>
      <c r="H77" s="162"/>
      <c r="I77" s="173"/>
      <c r="J77" s="168" t="str">
        <f>IFERROR(MIN('MP Calculations'!$E$30/I77,1),"-")</f>
        <v>-</v>
      </c>
      <c r="K77" s="12"/>
      <c r="L77" s="159"/>
      <c r="M77" s="186"/>
      <c r="N77" s="186"/>
      <c r="O77" s="185" t="str">
        <f t="shared" si="2"/>
        <v>-</v>
      </c>
      <c r="P77" s="185" t="str">
        <f t="shared" si="3"/>
        <v>-</v>
      </c>
      <c r="Q77" s="214">
        <f>IF(P77="-",0,P77/(1+'General inputs'!$H$30)^'MP Calculations'!$C$40)</f>
        <v>0</v>
      </c>
    </row>
    <row r="78" spans="3:17" x14ac:dyDescent="0.2">
      <c r="C78" s="159"/>
      <c r="D78" s="165"/>
      <c r="E78" s="162"/>
      <c r="F78" s="166" t="str">
        <f t="shared" si="1"/>
        <v>-</v>
      </c>
      <c r="G78" s="68"/>
      <c r="H78" s="162"/>
      <c r="I78" s="173"/>
      <c r="J78" s="168" t="str">
        <f>IFERROR(MIN('MP Calculations'!$E$30/I78,1),"-")</f>
        <v>-</v>
      </c>
      <c r="K78" s="12"/>
      <c r="L78" s="159"/>
      <c r="M78" s="186"/>
      <c r="N78" s="186"/>
      <c r="O78" s="185" t="str">
        <f t="shared" si="2"/>
        <v>-</v>
      </c>
      <c r="P78" s="185" t="str">
        <f t="shared" si="3"/>
        <v>-</v>
      </c>
      <c r="Q78" s="214">
        <f>IF(P78="-",0,P78/(1+'General inputs'!$H$30)^'MP Calculations'!$C$40)</f>
        <v>0</v>
      </c>
    </row>
    <row r="79" spans="3:17" x14ac:dyDescent="0.2">
      <c r="C79" s="159"/>
      <c r="D79" s="165"/>
      <c r="E79" s="162"/>
      <c r="F79" s="166" t="str">
        <f t="shared" si="1"/>
        <v>-</v>
      </c>
      <c r="G79" s="68"/>
      <c r="H79" s="162"/>
      <c r="I79" s="173"/>
      <c r="J79" s="168" t="str">
        <f>IFERROR(MIN('MP Calculations'!$E$30/I79,1),"-")</f>
        <v>-</v>
      </c>
      <c r="K79" s="12"/>
      <c r="L79" s="159"/>
      <c r="M79" s="186"/>
      <c r="N79" s="186"/>
      <c r="O79" s="185" t="str">
        <f t="shared" si="2"/>
        <v>-</v>
      </c>
      <c r="P79" s="185" t="str">
        <f t="shared" si="3"/>
        <v>-</v>
      </c>
      <c r="Q79" s="214">
        <f>IF(P79="-",0,P79/(1+'General inputs'!$H$30)^'MP Calculations'!$C$40)</f>
        <v>0</v>
      </c>
    </row>
    <row r="80" spans="3:17" x14ac:dyDescent="0.2">
      <c r="C80" s="159"/>
      <c r="D80" s="165"/>
      <c r="E80" s="162"/>
      <c r="F80" s="166" t="str">
        <f t="shared" si="1"/>
        <v>-</v>
      </c>
      <c r="G80" s="68"/>
      <c r="H80" s="162"/>
      <c r="I80" s="173"/>
      <c r="J80" s="168" t="str">
        <f>IFERROR(MIN('MP Calculations'!$E$30/I80,1),"-")</f>
        <v>-</v>
      </c>
      <c r="K80" s="12"/>
      <c r="L80" s="159"/>
      <c r="M80" s="186"/>
      <c r="N80" s="186"/>
      <c r="O80" s="185" t="str">
        <f t="shared" si="2"/>
        <v>-</v>
      </c>
      <c r="P80" s="185" t="str">
        <f t="shared" si="3"/>
        <v>-</v>
      </c>
      <c r="Q80" s="214">
        <f>IF(P80="-",0,P80/(1+'General inputs'!$H$30)^'MP Calculations'!$C$40)</f>
        <v>0</v>
      </c>
    </row>
    <row r="81" spans="3:17" x14ac:dyDescent="0.2">
      <c r="C81" s="159"/>
      <c r="D81" s="165"/>
      <c r="E81" s="162"/>
      <c r="F81" s="166" t="str">
        <f t="shared" si="1"/>
        <v>-</v>
      </c>
      <c r="G81" s="68"/>
      <c r="H81" s="162"/>
      <c r="I81" s="173"/>
      <c r="J81" s="168" t="str">
        <f>IFERROR(MIN('MP Calculations'!$E$30/I81,1),"-")</f>
        <v>-</v>
      </c>
      <c r="K81" s="12"/>
      <c r="L81" s="159"/>
      <c r="M81" s="186"/>
      <c r="N81" s="186"/>
      <c r="O81" s="185" t="str">
        <f t="shared" si="2"/>
        <v>-</v>
      </c>
      <c r="P81" s="185" t="str">
        <f t="shared" si="3"/>
        <v>-</v>
      </c>
      <c r="Q81" s="214">
        <f>IF(P81="-",0,P81/(1+'General inputs'!$H$30)^'MP Calculations'!$C$40)</f>
        <v>0</v>
      </c>
    </row>
    <row r="82" spans="3:17" x14ac:dyDescent="0.2">
      <c r="C82" s="159"/>
      <c r="D82" s="165"/>
      <c r="E82" s="162"/>
      <c r="F82" s="166" t="str">
        <f t="shared" si="1"/>
        <v>-</v>
      </c>
      <c r="G82" s="68"/>
      <c r="H82" s="162"/>
      <c r="I82" s="173"/>
      <c r="J82" s="168" t="str">
        <f>IFERROR(MIN('MP Calculations'!$E$30/I82,1),"-")</f>
        <v>-</v>
      </c>
      <c r="K82" s="12"/>
      <c r="L82" s="159"/>
      <c r="M82" s="186"/>
      <c r="N82" s="186"/>
      <c r="O82" s="185" t="str">
        <f t="shared" si="2"/>
        <v>-</v>
      </c>
      <c r="P82" s="185" t="str">
        <f t="shared" si="3"/>
        <v>-</v>
      </c>
      <c r="Q82" s="214">
        <f>IF(P82="-",0,P82/(1+'General inputs'!$H$30)^'MP Calculations'!$C$40)</f>
        <v>0</v>
      </c>
    </row>
    <row r="83" spans="3:17" x14ac:dyDescent="0.2">
      <c r="C83" s="159"/>
      <c r="D83" s="165"/>
      <c r="E83" s="162"/>
      <c r="F83" s="166" t="str">
        <f t="shared" si="1"/>
        <v>-</v>
      </c>
      <c r="G83" s="68"/>
      <c r="H83" s="162"/>
      <c r="I83" s="173"/>
      <c r="J83" s="168" t="str">
        <f>IFERROR(MIN('MP Calculations'!$E$30/I83,1),"-")</f>
        <v>-</v>
      </c>
      <c r="K83" s="12"/>
      <c r="L83" s="159"/>
      <c r="M83" s="186"/>
      <c r="N83" s="186"/>
      <c r="O83" s="185" t="str">
        <f t="shared" si="2"/>
        <v>-</v>
      </c>
      <c r="P83" s="185" t="str">
        <f t="shared" si="3"/>
        <v>-</v>
      </c>
      <c r="Q83" s="214">
        <f>IF(P83="-",0,P83/(1+'General inputs'!$H$30)^'MP Calculations'!$C$40)</f>
        <v>0</v>
      </c>
    </row>
    <row r="84" spans="3:17" x14ac:dyDescent="0.2">
      <c r="C84" s="159"/>
      <c r="D84" s="165"/>
      <c r="E84" s="162"/>
      <c r="F84" s="166" t="str">
        <f t="shared" si="1"/>
        <v>-</v>
      </c>
      <c r="G84" s="68"/>
      <c r="H84" s="162"/>
      <c r="I84" s="173"/>
      <c r="J84" s="168" t="str">
        <f>IFERROR(MIN('MP Calculations'!$E$30/I84,1),"-")</f>
        <v>-</v>
      </c>
      <c r="K84" s="12"/>
      <c r="L84" s="159"/>
      <c r="M84" s="186"/>
      <c r="N84" s="186"/>
      <c r="O84" s="185" t="str">
        <f t="shared" si="2"/>
        <v>-</v>
      </c>
      <c r="P84" s="185" t="str">
        <f t="shared" si="3"/>
        <v>-</v>
      </c>
      <c r="Q84" s="214">
        <f>IF(P84="-",0,P84/(1+'General inputs'!$H$30)^'MP Calculations'!$C$40)</f>
        <v>0</v>
      </c>
    </row>
    <row r="85" spans="3:17" x14ac:dyDescent="0.2">
      <c r="C85" s="159"/>
      <c r="D85" s="165"/>
      <c r="E85" s="162"/>
      <c r="F85" s="166" t="str">
        <f t="shared" si="1"/>
        <v>-</v>
      </c>
      <c r="G85" s="68"/>
      <c r="H85" s="162"/>
      <c r="I85" s="173"/>
      <c r="J85" s="168" t="str">
        <f>IFERROR(MIN('MP Calculations'!$E$30/I85,1),"-")</f>
        <v>-</v>
      </c>
      <c r="K85" s="12"/>
      <c r="L85" s="159"/>
      <c r="M85" s="186"/>
      <c r="N85" s="186"/>
      <c r="O85" s="185" t="str">
        <f t="shared" si="2"/>
        <v>-</v>
      </c>
      <c r="P85" s="185" t="str">
        <f t="shared" si="3"/>
        <v>-</v>
      </c>
      <c r="Q85" s="214">
        <f>IF(P85="-",0,P85/(1+'General inputs'!$H$30)^'MP Calculations'!$C$40)</f>
        <v>0</v>
      </c>
    </row>
    <row r="86" spans="3:17" x14ac:dyDescent="0.2">
      <c r="C86" s="159"/>
      <c r="D86" s="165"/>
      <c r="E86" s="162"/>
      <c r="F86" s="166" t="str">
        <f t="shared" si="1"/>
        <v>-</v>
      </c>
      <c r="G86" s="68"/>
      <c r="H86" s="162"/>
      <c r="I86" s="173"/>
      <c r="J86" s="168" t="str">
        <f>IFERROR(MIN('MP Calculations'!$E$30/I86,1),"-")</f>
        <v>-</v>
      </c>
      <c r="K86" s="12"/>
      <c r="L86" s="159"/>
      <c r="M86" s="186"/>
      <c r="N86" s="186"/>
      <c r="O86" s="185" t="str">
        <f t="shared" si="2"/>
        <v>-</v>
      </c>
      <c r="P86" s="185" t="str">
        <f t="shared" si="3"/>
        <v>-</v>
      </c>
      <c r="Q86" s="214">
        <f>IF(P86="-",0,P86/(1+'General inputs'!$H$30)^'MP Calculations'!$C$40)</f>
        <v>0</v>
      </c>
    </row>
    <row r="87" spans="3:17" x14ac:dyDescent="0.2">
      <c r="C87" s="159"/>
      <c r="D87" s="165"/>
      <c r="E87" s="162"/>
      <c r="F87" s="166" t="str">
        <f t="shared" ref="F87:F150" si="4">IF(E87="","-",IF(OR(E87&lt;$E$15,E87&gt;$E$16),"ERROR - date outside of range","Date check - OK"))</f>
        <v>-</v>
      </c>
      <c r="G87" s="68"/>
      <c r="H87" s="162"/>
      <c r="I87" s="173"/>
      <c r="J87" s="168" t="str">
        <f>IFERROR(MIN('MP Calculations'!$E$30/I87,1),"-")</f>
        <v>-</v>
      </c>
      <c r="K87" s="12"/>
      <c r="L87" s="159"/>
      <c r="M87" s="186"/>
      <c r="N87" s="186"/>
      <c r="O87" s="185" t="str">
        <f t="shared" ref="O87:O150" si="5">IF(N87="","-",L87*N87)</f>
        <v>-</v>
      </c>
      <c r="P87" s="185" t="str">
        <f t="shared" ref="P87:P150" si="6">IF(O87="-","-",IF(OR(E87&lt;$E$15,E87&gt;$E$16),0,O87*J87))</f>
        <v>-</v>
      </c>
      <c r="Q87" s="214">
        <f>IF(P87="-",0,P87/(1+'General inputs'!$H$30)^'MP Calculations'!$C$40)</f>
        <v>0</v>
      </c>
    </row>
    <row r="88" spans="3:17" x14ac:dyDescent="0.2">
      <c r="C88" s="159"/>
      <c r="D88" s="165"/>
      <c r="E88" s="162"/>
      <c r="F88" s="166" t="str">
        <f t="shared" si="4"/>
        <v>-</v>
      </c>
      <c r="G88" s="68"/>
      <c r="H88" s="162"/>
      <c r="I88" s="173"/>
      <c r="J88" s="168" t="str">
        <f>IFERROR(MIN('MP Calculations'!$E$30/I88,1),"-")</f>
        <v>-</v>
      </c>
      <c r="K88" s="12"/>
      <c r="L88" s="159"/>
      <c r="M88" s="186"/>
      <c r="N88" s="186"/>
      <c r="O88" s="185" t="str">
        <f t="shared" si="5"/>
        <v>-</v>
      </c>
      <c r="P88" s="185" t="str">
        <f t="shared" si="6"/>
        <v>-</v>
      </c>
      <c r="Q88" s="214">
        <f>IF(P88="-",0,P88/(1+'General inputs'!$H$30)^'MP Calculations'!$C$40)</f>
        <v>0</v>
      </c>
    </row>
    <row r="89" spans="3:17" x14ac:dyDescent="0.2">
      <c r="C89" s="159"/>
      <c r="D89" s="165"/>
      <c r="E89" s="162"/>
      <c r="F89" s="166" t="str">
        <f t="shared" si="4"/>
        <v>-</v>
      </c>
      <c r="G89" s="68"/>
      <c r="H89" s="162"/>
      <c r="I89" s="173"/>
      <c r="J89" s="168" t="str">
        <f>IFERROR(MIN('MP Calculations'!$E$30/I89,1),"-")</f>
        <v>-</v>
      </c>
      <c r="K89" s="12"/>
      <c r="L89" s="159"/>
      <c r="M89" s="186"/>
      <c r="N89" s="186"/>
      <c r="O89" s="185" t="str">
        <f t="shared" si="5"/>
        <v>-</v>
      </c>
      <c r="P89" s="185" t="str">
        <f t="shared" si="6"/>
        <v>-</v>
      </c>
      <c r="Q89" s="214">
        <f>IF(P89="-",0,P89/(1+'General inputs'!$H$30)^'MP Calculations'!$C$40)</f>
        <v>0</v>
      </c>
    </row>
    <row r="90" spans="3:17" x14ac:dyDescent="0.2">
      <c r="C90" s="159"/>
      <c r="D90" s="165"/>
      <c r="E90" s="162"/>
      <c r="F90" s="166" t="str">
        <f t="shared" si="4"/>
        <v>-</v>
      </c>
      <c r="G90" s="68"/>
      <c r="H90" s="162"/>
      <c r="I90" s="173"/>
      <c r="J90" s="168" t="str">
        <f>IFERROR(MIN('MP Calculations'!$E$30/I90,1),"-")</f>
        <v>-</v>
      </c>
      <c r="K90" s="12"/>
      <c r="L90" s="159"/>
      <c r="M90" s="186"/>
      <c r="N90" s="186"/>
      <c r="O90" s="185" t="str">
        <f t="shared" si="5"/>
        <v>-</v>
      </c>
      <c r="P90" s="185" t="str">
        <f t="shared" si="6"/>
        <v>-</v>
      </c>
      <c r="Q90" s="214">
        <f>IF(P90="-",0,P90/(1+'General inputs'!$H$30)^'MP Calculations'!$C$40)</f>
        <v>0</v>
      </c>
    </row>
    <row r="91" spans="3:17" x14ac:dyDescent="0.2">
      <c r="C91" s="159"/>
      <c r="D91" s="165"/>
      <c r="E91" s="162"/>
      <c r="F91" s="166" t="str">
        <f t="shared" si="4"/>
        <v>-</v>
      </c>
      <c r="G91" s="68"/>
      <c r="H91" s="162"/>
      <c r="I91" s="173"/>
      <c r="J91" s="168" t="str">
        <f>IFERROR(MIN('MP Calculations'!$E$30/I91,1),"-")</f>
        <v>-</v>
      </c>
      <c r="K91" s="12"/>
      <c r="L91" s="159"/>
      <c r="M91" s="186"/>
      <c r="N91" s="186"/>
      <c r="O91" s="185" t="str">
        <f t="shared" si="5"/>
        <v>-</v>
      </c>
      <c r="P91" s="185" t="str">
        <f t="shared" si="6"/>
        <v>-</v>
      </c>
      <c r="Q91" s="214">
        <f>IF(P91="-",0,P91/(1+'General inputs'!$H$30)^'MP Calculations'!$C$40)</f>
        <v>0</v>
      </c>
    </row>
    <row r="92" spans="3:17" x14ac:dyDescent="0.2">
      <c r="C92" s="159"/>
      <c r="D92" s="165"/>
      <c r="E92" s="162"/>
      <c r="F92" s="166" t="str">
        <f t="shared" si="4"/>
        <v>-</v>
      </c>
      <c r="G92" s="68"/>
      <c r="H92" s="162"/>
      <c r="I92" s="173"/>
      <c r="J92" s="168" t="str">
        <f>IFERROR(MIN('MP Calculations'!$E$30/I92,1),"-")</f>
        <v>-</v>
      </c>
      <c r="K92" s="12"/>
      <c r="L92" s="159"/>
      <c r="M92" s="186"/>
      <c r="N92" s="186"/>
      <c r="O92" s="185" t="str">
        <f t="shared" si="5"/>
        <v>-</v>
      </c>
      <c r="P92" s="185" t="str">
        <f t="shared" si="6"/>
        <v>-</v>
      </c>
      <c r="Q92" s="214">
        <f>IF(P92="-",0,P92/(1+'General inputs'!$H$30)^'MP Calculations'!$C$40)</f>
        <v>0</v>
      </c>
    </row>
    <row r="93" spans="3:17" x14ac:dyDescent="0.2">
      <c r="C93" s="159"/>
      <c r="D93" s="165"/>
      <c r="E93" s="162"/>
      <c r="F93" s="166" t="str">
        <f t="shared" si="4"/>
        <v>-</v>
      </c>
      <c r="G93" s="68"/>
      <c r="H93" s="162"/>
      <c r="I93" s="173"/>
      <c r="J93" s="168" t="str">
        <f>IFERROR(MIN('MP Calculations'!$E$30/I93,1),"-")</f>
        <v>-</v>
      </c>
      <c r="K93" s="12"/>
      <c r="L93" s="159"/>
      <c r="M93" s="186"/>
      <c r="N93" s="186"/>
      <c r="O93" s="185" t="str">
        <f t="shared" si="5"/>
        <v>-</v>
      </c>
      <c r="P93" s="185" t="str">
        <f t="shared" si="6"/>
        <v>-</v>
      </c>
      <c r="Q93" s="214">
        <f>IF(P93="-",0,P93/(1+'General inputs'!$H$30)^'MP Calculations'!$C$40)</f>
        <v>0</v>
      </c>
    </row>
    <row r="94" spans="3:17" x14ac:dyDescent="0.2">
      <c r="C94" s="159"/>
      <c r="D94" s="165"/>
      <c r="E94" s="162"/>
      <c r="F94" s="166" t="str">
        <f t="shared" si="4"/>
        <v>-</v>
      </c>
      <c r="G94" s="68"/>
      <c r="H94" s="162"/>
      <c r="I94" s="173"/>
      <c r="J94" s="168" t="str">
        <f>IFERROR(MIN('MP Calculations'!$E$30/I94,1),"-")</f>
        <v>-</v>
      </c>
      <c r="K94" s="12"/>
      <c r="L94" s="159"/>
      <c r="M94" s="186"/>
      <c r="N94" s="186"/>
      <c r="O94" s="185" t="str">
        <f t="shared" si="5"/>
        <v>-</v>
      </c>
      <c r="P94" s="185" t="str">
        <f t="shared" si="6"/>
        <v>-</v>
      </c>
      <c r="Q94" s="214">
        <f>IF(P94="-",0,P94/(1+'General inputs'!$H$30)^'MP Calculations'!$C$40)</f>
        <v>0</v>
      </c>
    </row>
    <row r="95" spans="3:17" x14ac:dyDescent="0.2">
      <c r="C95" s="159"/>
      <c r="D95" s="165"/>
      <c r="E95" s="162"/>
      <c r="F95" s="166" t="str">
        <f t="shared" si="4"/>
        <v>-</v>
      </c>
      <c r="G95" s="68"/>
      <c r="H95" s="162"/>
      <c r="I95" s="173"/>
      <c r="J95" s="168" t="str">
        <f>IFERROR(MIN('MP Calculations'!$E$30/I95,1),"-")</f>
        <v>-</v>
      </c>
      <c r="K95" s="12"/>
      <c r="L95" s="159"/>
      <c r="M95" s="186"/>
      <c r="N95" s="186"/>
      <c r="O95" s="185" t="str">
        <f t="shared" si="5"/>
        <v>-</v>
      </c>
      <c r="P95" s="185" t="str">
        <f t="shared" si="6"/>
        <v>-</v>
      </c>
      <c r="Q95" s="214">
        <f>IF(P95="-",0,P95/(1+'General inputs'!$H$30)^'MP Calculations'!$C$40)</f>
        <v>0</v>
      </c>
    </row>
    <row r="96" spans="3:17" x14ac:dyDescent="0.2">
      <c r="C96" s="159"/>
      <c r="D96" s="165"/>
      <c r="E96" s="162"/>
      <c r="F96" s="166" t="str">
        <f t="shared" si="4"/>
        <v>-</v>
      </c>
      <c r="G96" s="68"/>
      <c r="H96" s="162"/>
      <c r="I96" s="173"/>
      <c r="J96" s="168" t="str">
        <f>IFERROR(MIN('MP Calculations'!$E$30/I96,1),"-")</f>
        <v>-</v>
      </c>
      <c r="K96" s="12"/>
      <c r="L96" s="159"/>
      <c r="M96" s="186"/>
      <c r="N96" s="186"/>
      <c r="O96" s="185" t="str">
        <f t="shared" si="5"/>
        <v>-</v>
      </c>
      <c r="P96" s="185" t="str">
        <f t="shared" si="6"/>
        <v>-</v>
      </c>
      <c r="Q96" s="214">
        <f>IF(P96="-",0,P96/(1+'General inputs'!$H$30)^'MP Calculations'!$C$40)</f>
        <v>0</v>
      </c>
    </row>
    <row r="97" spans="3:17" x14ac:dyDescent="0.2">
      <c r="C97" s="159"/>
      <c r="D97" s="165"/>
      <c r="E97" s="162"/>
      <c r="F97" s="166" t="str">
        <f t="shared" si="4"/>
        <v>-</v>
      </c>
      <c r="G97" s="68"/>
      <c r="H97" s="162"/>
      <c r="I97" s="173"/>
      <c r="J97" s="168" t="str">
        <f>IFERROR(MIN('MP Calculations'!$E$30/I97,1),"-")</f>
        <v>-</v>
      </c>
      <c r="K97" s="12"/>
      <c r="L97" s="159"/>
      <c r="M97" s="186"/>
      <c r="N97" s="186"/>
      <c r="O97" s="185" t="str">
        <f t="shared" si="5"/>
        <v>-</v>
      </c>
      <c r="P97" s="185" t="str">
        <f t="shared" si="6"/>
        <v>-</v>
      </c>
      <c r="Q97" s="214">
        <f>IF(P97="-",0,P97/(1+'General inputs'!$H$30)^'MP Calculations'!$C$40)</f>
        <v>0</v>
      </c>
    </row>
    <row r="98" spans="3:17" x14ac:dyDescent="0.2">
      <c r="C98" s="159"/>
      <c r="D98" s="165"/>
      <c r="E98" s="162"/>
      <c r="F98" s="166" t="str">
        <f t="shared" si="4"/>
        <v>-</v>
      </c>
      <c r="G98" s="68"/>
      <c r="H98" s="162"/>
      <c r="I98" s="173"/>
      <c r="J98" s="168" t="str">
        <f>IFERROR(MIN('MP Calculations'!$E$30/I98,1),"-")</f>
        <v>-</v>
      </c>
      <c r="K98" s="12"/>
      <c r="L98" s="159"/>
      <c r="M98" s="186"/>
      <c r="N98" s="186"/>
      <c r="O98" s="185" t="str">
        <f t="shared" si="5"/>
        <v>-</v>
      </c>
      <c r="P98" s="185" t="str">
        <f t="shared" si="6"/>
        <v>-</v>
      </c>
      <c r="Q98" s="214">
        <f>IF(P98="-",0,P98/(1+'General inputs'!$H$30)^'MP Calculations'!$C$40)</f>
        <v>0</v>
      </c>
    </row>
    <row r="99" spans="3:17" x14ac:dyDescent="0.2">
      <c r="C99" s="159"/>
      <c r="D99" s="165"/>
      <c r="E99" s="162"/>
      <c r="F99" s="166" t="str">
        <f t="shared" si="4"/>
        <v>-</v>
      </c>
      <c r="G99" s="68"/>
      <c r="H99" s="162"/>
      <c r="I99" s="173"/>
      <c r="J99" s="168" t="str">
        <f>IFERROR(MIN('MP Calculations'!$E$30/I99,1),"-")</f>
        <v>-</v>
      </c>
      <c r="K99" s="12"/>
      <c r="L99" s="159"/>
      <c r="M99" s="186"/>
      <c r="N99" s="186"/>
      <c r="O99" s="185" t="str">
        <f t="shared" si="5"/>
        <v>-</v>
      </c>
      <c r="P99" s="185" t="str">
        <f t="shared" si="6"/>
        <v>-</v>
      </c>
      <c r="Q99" s="214">
        <f>IF(P99="-",0,P99/(1+'General inputs'!$H$30)^'MP Calculations'!$C$40)</f>
        <v>0</v>
      </c>
    </row>
    <row r="100" spans="3:17" x14ac:dyDescent="0.2">
      <c r="C100" s="159"/>
      <c r="D100" s="165"/>
      <c r="E100" s="162"/>
      <c r="F100" s="166" t="str">
        <f t="shared" si="4"/>
        <v>-</v>
      </c>
      <c r="G100" s="68"/>
      <c r="H100" s="162"/>
      <c r="I100" s="173"/>
      <c r="J100" s="168" t="str">
        <f>IFERROR(MIN('MP Calculations'!$E$30/I100,1),"-")</f>
        <v>-</v>
      </c>
      <c r="K100" s="12"/>
      <c r="L100" s="159"/>
      <c r="M100" s="186"/>
      <c r="N100" s="186"/>
      <c r="O100" s="185" t="str">
        <f t="shared" si="5"/>
        <v>-</v>
      </c>
      <c r="P100" s="185" t="str">
        <f t="shared" si="6"/>
        <v>-</v>
      </c>
      <c r="Q100" s="214">
        <f>IF(P100="-",0,P100/(1+'General inputs'!$H$30)^'MP Calculations'!$C$40)</f>
        <v>0</v>
      </c>
    </row>
    <row r="101" spans="3:17" x14ac:dyDescent="0.2">
      <c r="C101" s="159"/>
      <c r="D101" s="165"/>
      <c r="E101" s="162"/>
      <c r="F101" s="166" t="str">
        <f t="shared" si="4"/>
        <v>-</v>
      </c>
      <c r="G101" s="68"/>
      <c r="H101" s="162"/>
      <c r="I101" s="173"/>
      <c r="J101" s="168" t="str">
        <f>IFERROR(MIN('MP Calculations'!$E$30/I101,1),"-")</f>
        <v>-</v>
      </c>
      <c r="K101" s="12"/>
      <c r="L101" s="159"/>
      <c r="M101" s="186"/>
      <c r="N101" s="186"/>
      <c r="O101" s="185" t="str">
        <f t="shared" si="5"/>
        <v>-</v>
      </c>
      <c r="P101" s="185" t="str">
        <f t="shared" si="6"/>
        <v>-</v>
      </c>
      <c r="Q101" s="214">
        <f>IF(P101="-",0,P101/(1+'General inputs'!$H$30)^'MP Calculations'!$C$40)</f>
        <v>0</v>
      </c>
    </row>
    <row r="102" spans="3:17" x14ac:dyDescent="0.2">
      <c r="C102" s="159"/>
      <c r="D102" s="165"/>
      <c r="E102" s="162"/>
      <c r="F102" s="166" t="str">
        <f t="shared" si="4"/>
        <v>-</v>
      </c>
      <c r="G102" s="68"/>
      <c r="H102" s="162"/>
      <c r="I102" s="173"/>
      <c r="J102" s="168" t="str">
        <f>IFERROR(MIN('MP Calculations'!$E$30/I102,1),"-")</f>
        <v>-</v>
      </c>
      <c r="K102" s="12"/>
      <c r="L102" s="159"/>
      <c r="M102" s="186"/>
      <c r="N102" s="186"/>
      <c r="O102" s="185" t="str">
        <f t="shared" si="5"/>
        <v>-</v>
      </c>
      <c r="P102" s="185" t="str">
        <f t="shared" si="6"/>
        <v>-</v>
      </c>
      <c r="Q102" s="214">
        <f>IF(P102="-",0,P102/(1+'General inputs'!$H$30)^'MP Calculations'!$C$40)</f>
        <v>0</v>
      </c>
    </row>
    <row r="103" spans="3:17" x14ac:dyDescent="0.2">
      <c r="C103" s="159"/>
      <c r="D103" s="165"/>
      <c r="E103" s="162"/>
      <c r="F103" s="166" t="str">
        <f t="shared" si="4"/>
        <v>-</v>
      </c>
      <c r="G103" s="68"/>
      <c r="H103" s="162"/>
      <c r="I103" s="173"/>
      <c r="J103" s="168" t="str">
        <f>IFERROR(MIN('MP Calculations'!$E$30/I103,1),"-")</f>
        <v>-</v>
      </c>
      <c r="K103" s="12"/>
      <c r="L103" s="159"/>
      <c r="M103" s="186"/>
      <c r="N103" s="186"/>
      <c r="O103" s="185" t="str">
        <f t="shared" si="5"/>
        <v>-</v>
      </c>
      <c r="P103" s="185" t="str">
        <f t="shared" si="6"/>
        <v>-</v>
      </c>
      <c r="Q103" s="214">
        <f>IF(P103="-",0,P103/(1+'General inputs'!$H$30)^'MP Calculations'!$C$40)</f>
        <v>0</v>
      </c>
    </row>
    <row r="104" spans="3:17" x14ac:dyDescent="0.2">
      <c r="C104" s="159"/>
      <c r="D104" s="165"/>
      <c r="E104" s="162"/>
      <c r="F104" s="166" t="str">
        <f t="shared" si="4"/>
        <v>-</v>
      </c>
      <c r="G104" s="68"/>
      <c r="H104" s="162"/>
      <c r="I104" s="173"/>
      <c r="J104" s="168" t="str">
        <f>IFERROR(MIN('MP Calculations'!$E$30/I104,1),"-")</f>
        <v>-</v>
      </c>
      <c r="K104" s="12"/>
      <c r="L104" s="159"/>
      <c r="M104" s="186"/>
      <c r="N104" s="186"/>
      <c r="O104" s="185" t="str">
        <f t="shared" si="5"/>
        <v>-</v>
      </c>
      <c r="P104" s="185" t="str">
        <f t="shared" si="6"/>
        <v>-</v>
      </c>
      <c r="Q104" s="214">
        <f>IF(P104="-",0,P104/(1+'General inputs'!$H$30)^'MP Calculations'!$C$40)</f>
        <v>0</v>
      </c>
    </row>
    <row r="105" spans="3:17" x14ac:dyDescent="0.2">
      <c r="C105" s="159"/>
      <c r="D105" s="165"/>
      <c r="E105" s="162"/>
      <c r="F105" s="166" t="str">
        <f t="shared" si="4"/>
        <v>-</v>
      </c>
      <c r="G105" s="68"/>
      <c r="H105" s="162"/>
      <c r="I105" s="173"/>
      <c r="J105" s="168" t="str">
        <f>IFERROR(MIN('MP Calculations'!$E$30/I105,1),"-")</f>
        <v>-</v>
      </c>
      <c r="K105" s="12"/>
      <c r="L105" s="159"/>
      <c r="M105" s="186"/>
      <c r="N105" s="186"/>
      <c r="O105" s="185" t="str">
        <f t="shared" si="5"/>
        <v>-</v>
      </c>
      <c r="P105" s="185" t="str">
        <f t="shared" si="6"/>
        <v>-</v>
      </c>
      <c r="Q105" s="214">
        <f>IF(P105="-",0,P105/(1+'General inputs'!$H$30)^'MP Calculations'!$C$40)</f>
        <v>0</v>
      </c>
    </row>
    <row r="106" spans="3:17" x14ac:dyDescent="0.2">
      <c r="C106" s="159"/>
      <c r="D106" s="165"/>
      <c r="E106" s="162"/>
      <c r="F106" s="166" t="str">
        <f t="shared" si="4"/>
        <v>-</v>
      </c>
      <c r="G106" s="68"/>
      <c r="H106" s="162"/>
      <c r="I106" s="173"/>
      <c r="J106" s="168" t="str">
        <f>IFERROR(MIN('MP Calculations'!$E$30/I106,1),"-")</f>
        <v>-</v>
      </c>
      <c r="K106" s="12"/>
      <c r="L106" s="159"/>
      <c r="M106" s="186"/>
      <c r="N106" s="186"/>
      <c r="O106" s="185" t="str">
        <f t="shared" si="5"/>
        <v>-</v>
      </c>
      <c r="P106" s="185" t="str">
        <f t="shared" si="6"/>
        <v>-</v>
      </c>
      <c r="Q106" s="214">
        <f>IF(P106="-",0,P106/(1+'General inputs'!$H$30)^'MP Calculations'!$C$40)</f>
        <v>0</v>
      </c>
    </row>
    <row r="107" spans="3:17" x14ac:dyDescent="0.2">
      <c r="C107" s="159"/>
      <c r="D107" s="165"/>
      <c r="E107" s="162"/>
      <c r="F107" s="166" t="str">
        <f t="shared" si="4"/>
        <v>-</v>
      </c>
      <c r="G107" s="68"/>
      <c r="H107" s="162"/>
      <c r="I107" s="173"/>
      <c r="J107" s="168" t="str">
        <f>IFERROR(MIN('MP Calculations'!$E$30/I107,1),"-")</f>
        <v>-</v>
      </c>
      <c r="K107" s="12"/>
      <c r="L107" s="159"/>
      <c r="M107" s="186"/>
      <c r="N107" s="186"/>
      <c r="O107" s="185" t="str">
        <f t="shared" si="5"/>
        <v>-</v>
      </c>
      <c r="P107" s="185" t="str">
        <f t="shared" si="6"/>
        <v>-</v>
      </c>
      <c r="Q107" s="214">
        <f>IF(P107="-",0,P107/(1+'General inputs'!$H$30)^'MP Calculations'!$C$40)</f>
        <v>0</v>
      </c>
    </row>
    <row r="108" spans="3:17" x14ac:dyDescent="0.2">
      <c r="C108" s="159"/>
      <c r="D108" s="165"/>
      <c r="E108" s="162"/>
      <c r="F108" s="166" t="str">
        <f t="shared" si="4"/>
        <v>-</v>
      </c>
      <c r="G108" s="68"/>
      <c r="H108" s="162"/>
      <c r="I108" s="173"/>
      <c r="J108" s="168" t="str">
        <f>IFERROR(MIN('MP Calculations'!$E$30/I108,1),"-")</f>
        <v>-</v>
      </c>
      <c r="K108" s="12"/>
      <c r="L108" s="159"/>
      <c r="M108" s="186"/>
      <c r="N108" s="186"/>
      <c r="O108" s="185" t="str">
        <f t="shared" si="5"/>
        <v>-</v>
      </c>
      <c r="P108" s="185" t="str">
        <f t="shared" si="6"/>
        <v>-</v>
      </c>
      <c r="Q108" s="214">
        <f>IF(P108="-",0,P108/(1+'General inputs'!$H$30)^'MP Calculations'!$C$40)</f>
        <v>0</v>
      </c>
    </row>
    <row r="109" spans="3:17" x14ac:dyDescent="0.2">
      <c r="C109" s="159"/>
      <c r="D109" s="165"/>
      <c r="E109" s="162"/>
      <c r="F109" s="166" t="str">
        <f t="shared" si="4"/>
        <v>-</v>
      </c>
      <c r="G109" s="68"/>
      <c r="H109" s="162"/>
      <c r="I109" s="173"/>
      <c r="J109" s="168" t="str">
        <f>IFERROR(MIN('MP Calculations'!$E$30/I109,1),"-")</f>
        <v>-</v>
      </c>
      <c r="K109" s="12"/>
      <c r="L109" s="159"/>
      <c r="M109" s="186"/>
      <c r="N109" s="186"/>
      <c r="O109" s="185" t="str">
        <f t="shared" si="5"/>
        <v>-</v>
      </c>
      <c r="P109" s="185" t="str">
        <f t="shared" si="6"/>
        <v>-</v>
      </c>
      <c r="Q109" s="214">
        <f>IF(P109="-",0,P109/(1+'General inputs'!$H$30)^'MP Calculations'!$C$40)</f>
        <v>0</v>
      </c>
    </row>
    <row r="110" spans="3:17" x14ac:dyDescent="0.2">
      <c r="C110" s="159"/>
      <c r="D110" s="165"/>
      <c r="E110" s="162"/>
      <c r="F110" s="166" t="str">
        <f t="shared" si="4"/>
        <v>-</v>
      </c>
      <c r="G110" s="68"/>
      <c r="H110" s="162"/>
      <c r="I110" s="173"/>
      <c r="J110" s="168" t="str">
        <f>IFERROR(MIN('MP Calculations'!$E$30/I110,1),"-")</f>
        <v>-</v>
      </c>
      <c r="K110" s="12"/>
      <c r="L110" s="159"/>
      <c r="M110" s="186"/>
      <c r="N110" s="186"/>
      <c r="O110" s="185" t="str">
        <f t="shared" si="5"/>
        <v>-</v>
      </c>
      <c r="P110" s="185" t="str">
        <f t="shared" si="6"/>
        <v>-</v>
      </c>
      <c r="Q110" s="214">
        <f>IF(P110="-",0,P110/(1+'General inputs'!$H$30)^'MP Calculations'!$C$40)</f>
        <v>0</v>
      </c>
    </row>
    <row r="111" spans="3:17" x14ac:dyDescent="0.2">
      <c r="C111" s="159"/>
      <c r="D111" s="165"/>
      <c r="E111" s="162"/>
      <c r="F111" s="166" t="str">
        <f t="shared" si="4"/>
        <v>-</v>
      </c>
      <c r="G111" s="68"/>
      <c r="H111" s="162"/>
      <c r="I111" s="173"/>
      <c r="J111" s="168" t="str">
        <f>IFERROR(MIN('MP Calculations'!$E$30/I111,1),"-")</f>
        <v>-</v>
      </c>
      <c r="K111" s="12"/>
      <c r="L111" s="159"/>
      <c r="M111" s="186"/>
      <c r="N111" s="186"/>
      <c r="O111" s="185" t="str">
        <f t="shared" si="5"/>
        <v>-</v>
      </c>
      <c r="P111" s="185" t="str">
        <f t="shared" si="6"/>
        <v>-</v>
      </c>
      <c r="Q111" s="214">
        <f>IF(P111="-",0,P111/(1+'General inputs'!$H$30)^'MP Calculations'!$C$40)</f>
        <v>0</v>
      </c>
    </row>
    <row r="112" spans="3:17" x14ac:dyDescent="0.2">
      <c r="C112" s="159"/>
      <c r="D112" s="165"/>
      <c r="E112" s="162"/>
      <c r="F112" s="166" t="str">
        <f t="shared" si="4"/>
        <v>-</v>
      </c>
      <c r="G112" s="68"/>
      <c r="H112" s="162"/>
      <c r="I112" s="173"/>
      <c r="J112" s="168" t="str">
        <f>IFERROR(MIN('MP Calculations'!$E$30/I112,1),"-")</f>
        <v>-</v>
      </c>
      <c r="K112" s="12"/>
      <c r="L112" s="159"/>
      <c r="M112" s="186"/>
      <c r="N112" s="186"/>
      <c r="O112" s="185" t="str">
        <f t="shared" si="5"/>
        <v>-</v>
      </c>
      <c r="P112" s="185" t="str">
        <f t="shared" si="6"/>
        <v>-</v>
      </c>
      <c r="Q112" s="214">
        <f>IF(P112="-",0,P112/(1+'General inputs'!$H$30)^'MP Calculations'!$C$40)</f>
        <v>0</v>
      </c>
    </row>
    <row r="113" spans="3:17" x14ac:dyDescent="0.2">
      <c r="C113" s="159"/>
      <c r="D113" s="165"/>
      <c r="E113" s="162"/>
      <c r="F113" s="166" t="str">
        <f t="shared" si="4"/>
        <v>-</v>
      </c>
      <c r="G113" s="68"/>
      <c r="H113" s="162"/>
      <c r="I113" s="173"/>
      <c r="J113" s="168" t="str">
        <f>IFERROR(MIN('MP Calculations'!$E$30/I113,1),"-")</f>
        <v>-</v>
      </c>
      <c r="K113" s="12"/>
      <c r="L113" s="159"/>
      <c r="M113" s="186"/>
      <c r="N113" s="186"/>
      <c r="O113" s="185" t="str">
        <f t="shared" si="5"/>
        <v>-</v>
      </c>
      <c r="P113" s="185" t="str">
        <f t="shared" si="6"/>
        <v>-</v>
      </c>
      <c r="Q113" s="214">
        <f>IF(P113="-",0,P113/(1+'General inputs'!$H$30)^'MP Calculations'!$C$40)</f>
        <v>0</v>
      </c>
    </row>
    <row r="114" spans="3:17" x14ac:dyDescent="0.2">
      <c r="C114" s="159"/>
      <c r="D114" s="165"/>
      <c r="E114" s="162"/>
      <c r="F114" s="166" t="str">
        <f t="shared" si="4"/>
        <v>-</v>
      </c>
      <c r="G114" s="68"/>
      <c r="H114" s="162"/>
      <c r="I114" s="173"/>
      <c r="J114" s="168" t="str">
        <f>IFERROR(MIN('MP Calculations'!$E$30/I114,1),"-")</f>
        <v>-</v>
      </c>
      <c r="K114" s="12"/>
      <c r="L114" s="159"/>
      <c r="M114" s="186"/>
      <c r="N114" s="186"/>
      <c r="O114" s="185" t="str">
        <f t="shared" si="5"/>
        <v>-</v>
      </c>
      <c r="P114" s="185" t="str">
        <f t="shared" si="6"/>
        <v>-</v>
      </c>
      <c r="Q114" s="214">
        <f>IF(P114="-",0,P114/(1+'General inputs'!$H$30)^'MP Calculations'!$C$40)</f>
        <v>0</v>
      </c>
    </row>
    <row r="115" spans="3:17" x14ac:dyDescent="0.2">
      <c r="C115" s="159"/>
      <c r="D115" s="165"/>
      <c r="E115" s="162"/>
      <c r="F115" s="166" t="str">
        <f t="shared" si="4"/>
        <v>-</v>
      </c>
      <c r="G115" s="68"/>
      <c r="H115" s="162"/>
      <c r="I115" s="173"/>
      <c r="J115" s="168" t="str">
        <f>IFERROR(MIN('MP Calculations'!$E$30/I115,1),"-")</f>
        <v>-</v>
      </c>
      <c r="K115" s="12"/>
      <c r="L115" s="159"/>
      <c r="M115" s="186"/>
      <c r="N115" s="186"/>
      <c r="O115" s="185" t="str">
        <f t="shared" si="5"/>
        <v>-</v>
      </c>
      <c r="P115" s="185" t="str">
        <f t="shared" si="6"/>
        <v>-</v>
      </c>
      <c r="Q115" s="214">
        <f>IF(P115="-",0,P115/(1+'General inputs'!$H$30)^'MP Calculations'!$C$40)</f>
        <v>0</v>
      </c>
    </row>
    <row r="116" spans="3:17" x14ac:dyDescent="0.2">
      <c r="C116" s="159"/>
      <c r="D116" s="165"/>
      <c r="E116" s="162"/>
      <c r="F116" s="166" t="str">
        <f t="shared" si="4"/>
        <v>-</v>
      </c>
      <c r="G116" s="68"/>
      <c r="H116" s="162"/>
      <c r="I116" s="173"/>
      <c r="J116" s="168" t="str">
        <f>IFERROR(MIN('MP Calculations'!$E$30/I116,1),"-")</f>
        <v>-</v>
      </c>
      <c r="K116" s="12"/>
      <c r="L116" s="159"/>
      <c r="M116" s="186"/>
      <c r="N116" s="186"/>
      <c r="O116" s="185" t="str">
        <f t="shared" si="5"/>
        <v>-</v>
      </c>
      <c r="P116" s="185" t="str">
        <f t="shared" si="6"/>
        <v>-</v>
      </c>
      <c r="Q116" s="214">
        <f>IF(P116="-",0,P116/(1+'General inputs'!$H$30)^'MP Calculations'!$C$40)</f>
        <v>0</v>
      </c>
    </row>
    <row r="117" spans="3:17" x14ac:dyDescent="0.2">
      <c r="C117" s="159"/>
      <c r="D117" s="165"/>
      <c r="E117" s="162"/>
      <c r="F117" s="166" t="str">
        <f t="shared" si="4"/>
        <v>-</v>
      </c>
      <c r="G117" s="68"/>
      <c r="H117" s="162"/>
      <c r="I117" s="173"/>
      <c r="J117" s="168" t="str">
        <f>IFERROR(MIN('MP Calculations'!$E$30/I117,1),"-")</f>
        <v>-</v>
      </c>
      <c r="K117" s="12"/>
      <c r="L117" s="159"/>
      <c r="M117" s="186"/>
      <c r="N117" s="186"/>
      <c r="O117" s="185" t="str">
        <f t="shared" si="5"/>
        <v>-</v>
      </c>
      <c r="P117" s="185" t="str">
        <f t="shared" si="6"/>
        <v>-</v>
      </c>
      <c r="Q117" s="214">
        <f>IF(P117="-",0,P117/(1+'General inputs'!$H$30)^'MP Calculations'!$C$40)</f>
        <v>0</v>
      </c>
    </row>
    <row r="118" spans="3:17" x14ac:dyDescent="0.2">
      <c r="C118" s="159"/>
      <c r="D118" s="165"/>
      <c r="E118" s="162"/>
      <c r="F118" s="166" t="str">
        <f t="shared" si="4"/>
        <v>-</v>
      </c>
      <c r="G118" s="68"/>
      <c r="H118" s="162"/>
      <c r="I118" s="173"/>
      <c r="J118" s="168" t="str">
        <f>IFERROR(MIN('MP Calculations'!$E$30/I118,1),"-")</f>
        <v>-</v>
      </c>
      <c r="K118" s="12"/>
      <c r="L118" s="159"/>
      <c r="M118" s="186"/>
      <c r="N118" s="186"/>
      <c r="O118" s="185" t="str">
        <f t="shared" si="5"/>
        <v>-</v>
      </c>
      <c r="P118" s="185" t="str">
        <f t="shared" si="6"/>
        <v>-</v>
      </c>
      <c r="Q118" s="214">
        <f>IF(P118="-",0,P118/(1+'General inputs'!$H$30)^'MP Calculations'!$C$40)</f>
        <v>0</v>
      </c>
    </row>
    <row r="119" spans="3:17" x14ac:dyDescent="0.2">
      <c r="C119" s="159"/>
      <c r="D119" s="165"/>
      <c r="E119" s="162"/>
      <c r="F119" s="166" t="str">
        <f t="shared" si="4"/>
        <v>-</v>
      </c>
      <c r="G119" s="68"/>
      <c r="H119" s="162"/>
      <c r="I119" s="173"/>
      <c r="J119" s="168" t="str">
        <f>IFERROR(MIN('MP Calculations'!$E$30/I119,1),"-")</f>
        <v>-</v>
      </c>
      <c r="K119" s="12"/>
      <c r="L119" s="159"/>
      <c r="M119" s="186"/>
      <c r="N119" s="186"/>
      <c r="O119" s="185" t="str">
        <f t="shared" si="5"/>
        <v>-</v>
      </c>
      <c r="P119" s="185" t="str">
        <f t="shared" si="6"/>
        <v>-</v>
      </c>
      <c r="Q119" s="214">
        <f>IF(P119="-",0,P119/(1+'General inputs'!$H$30)^'MP Calculations'!$C$40)</f>
        <v>0</v>
      </c>
    </row>
    <row r="120" spans="3:17" x14ac:dyDescent="0.2">
      <c r="C120" s="159"/>
      <c r="D120" s="165"/>
      <c r="E120" s="162"/>
      <c r="F120" s="166" t="str">
        <f t="shared" si="4"/>
        <v>-</v>
      </c>
      <c r="G120" s="68"/>
      <c r="H120" s="162"/>
      <c r="I120" s="173"/>
      <c r="J120" s="168" t="str">
        <f>IFERROR(MIN('MP Calculations'!$E$30/I120,1),"-")</f>
        <v>-</v>
      </c>
      <c r="K120" s="12"/>
      <c r="L120" s="159"/>
      <c r="M120" s="186"/>
      <c r="N120" s="186"/>
      <c r="O120" s="185" t="str">
        <f t="shared" si="5"/>
        <v>-</v>
      </c>
      <c r="P120" s="185" t="str">
        <f t="shared" si="6"/>
        <v>-</v>
      </c>
      <c r="Q120" s="214">
        <f>IF(P120="-",0,P120/(1+'General inputs'!$H$30)^'MP Calculations'!$C$40)</f>
        <v>0</v>
      </c>
    </row>
    <row r="121" spans="3:17" x14ac:dyDescent="0.2">
      <c r="C121" s="159"/>
      <c r="D121" s="165"/>
      <c r="E121" s="162"/>
      <c r="F121" s="166" t="str">
        <f t="shared" si="4"/>
        <v>-</v>
      </c>
      <c r="G121" s="68"/>
      <c r="H121" s="162"/>
      <c r="I121" s="173"/>
      <c r="J121" s="168" t="str">
        <f>IFERROR(MIN('MP Calculations'!$E$30/I121,1),"-")</f>
        <v>-</v>
      </c>
      <c r="K121" s="12"/>
      <c r="L121" s="159"/>
      <c r="M121" s="186"/>
      <c r="N121" s="186"/>
      <c r="O121" s="185" t="str">
        <f t="shared" si="5"/>
        <v>-</v>
      </c>
      <c r="P121" s="185" t="str">
        <f t="shared" si="6"/>
        <v>-</v>
      </c>
      <c r="Q121" s="214">
        <f>IF(P121="-",0,P121/(1+'General inputs'!$H$30)^'MP Calculations'!$C$40)</f>
        <v>0</v>
      </c>
    </row>
    <row r="122" spans="3:17" x14ac:dyDescent="0.2">
      <c r="C122" s="159"/>
      <c r="D122" s="165"/>
      <c r="E122" s="162"/>
      <c r="F122" s="166" t="str">
        <f t="shared" si="4"/>
        <v>-</v>
      </c>
      <c r="G122" s="68"/>
      <c r="H122" s="162"/>
      <c r="I122" s="173"/>
      <c r="J122" s="168" t="str">
        <f>IFERROR(MIN('MP Calculations'!$E$30/I122,1),"-")</f>
        <v>-</v>
      </c>
      <c r="K122" s="12"/>
      <c r="L122" s="159"/>
      <c r="M122" s="186"/>
      <c r="N122" s="186"/>
      <c r="O122" s="185" t="str">
        <f t="shared" si="5"/>
        <v>-</v>
      </c>
      <c r="P122" s="185" t="str">
        <f t="shared" si="6"/>
        <v>-</v>
      </c>
      <c r="Q122" s="214">
        <f>IF(P122="-",0,P122/(1+'General inputs'!$H$30)^'MP Calculations'!$C$40)</f>
        <v>0</v>
      </c>
    </row>
    <row r="123" spans="3:17" x14ac:dyDescent="0.2">
      <c r="C123" s="159"/>
      <c r="D123" s="165"/>
      <c r="E123" s="162"/>
      <c r="F123" s="166" t="str">
        <f t="shared" si="4"/>
        <v>-</v>
      </c>
      <c r="G123" s="68"/>
      <c r="H123" s="162"/>
      <c r="I123" s="173"/>
      <c r="J123" s="168" t="str">
        <f>IFERROR(MIN('MP Calculations'!$E$30/I123,1),"-")</f>
        <v>-</v>
      </c>
      <c r="K123" s="12"/>
      <c r="L123" s="159"/>
      <c r="M123" s="186"/>
      <c r="N123" s="186"/>
      <c r="O123" s="185" t="str">
        <f t="shared" si="5"/>
        <v>-</v>
      </c>
      <c r="P123" s="185" t="str">
        <f t="shared" si="6"/>
        <v>-</v>
      </c>
      <c r="Q123" s="214">
        <f>IF(P123="-",0,P123/(1+'General inputs'!$H$30)^'MP Calculations'!$C$40)</f>
        <v>0</v>
      </c>
    </row>
    <row r="124" spans="3:17" x14ac:dyDescent="0.2">
      <c r="C124" s="159"/>
      <c r="D124" s="165"/>
      <c r="E124" s="162"/>
      <c r="F124" s="166" t="str">
        <f t="shared" si="4"/>
        <v>-</v>
      </c>
      <c r="G124" s="68"/>
      <c r="H124" s="162"/>
      <c r="I124" s="173"/>
      <c r="J124" s="168" t="str">
        <f>IFERROR(MIN('MP Calculations'!$E$30/I124,1),"-")</f>
        <v>-</v>
      </c>
      <c r="K124" s="12"/>
      <c r="L124" s="159"/>
      <c r="M124" s="186"/>
      <c r="N124" s="186"/>
      <c r="O124" s="185" t="str">
        <f t="shared" si="5"/>
        <v>-</v>
      </c>
      <c r="P124" s="185" t="str">
        <f t="shared" si="6"/>
        <v>-</v>
      </c>
      <c r="Q124" s="214">
        <f>IF(P124="-",0,P124/(1+'General inputs'!$H$30)^'MP Calculations'!$C$40)</f>
        <v>0</v>
      </c>
    </row>
    <row r="125" spans="3:17" x14ac:dyDescent="0.2">
      <c r="C125" s="159"/>
      <c r="D125" s="165"/>
      <c r="E125" s="162"/>
      <c r="F125" s="166" t="str">
        <f t="shared" si="4"/>
        <v>-</v>
      </c>
      <c r="G125" s="68"/>
      <c r="H125" s="162"/>
      <c r="I125" s="173"/>
      <c r="J125" s="168" t="str">
        <f>IFERROR(MIN('MP Calculations'!$E$30/I125,1),"-")</f>
        <v>-</v>
      </c>
      <c r="K125" s="12"/>
      <c r="L125" s="159"/>
      <c r="M125" s="186"/>
      <c r="N125" s="186"/>
      <c r="O125" s="185" t="str">
        <f t="shared" si="5"/>
        <v>-</v>
      </c>
      <c r="P125" s="185" t="str">
        <f t="shared" si="6"/>
        <v>-</v>
      </c>
      <c r="Q125" s="214">
        <f>IF(P125="-",0,P125/(1+'General inputs'!$H$30)^'MP Calculations'!$C$40)</f>
        <v>0</v>
      </c>
    </row>
    <row r="126" spans="3:17" x14ac:dyDescent="0.2">
      <c r="C126" s="159"/>
      <c r="D126" s="165"/>
      <c r="E126" s="162"/>
      <c r="F126" s="166" t="str">
        <f t="shared" si="4"/>
        <v>-</v>
      </c>
      <c r="G126" s="68"/>
      <c r="H126" s="162"/>
      <c r="I126" s="173"/>
      <c r="J126" s="168" t="str">
        <f>IFERROR(MIN('MP Calculations'!$E$30/I126,1),"-")</f>
        <v>-</v>
      </c>
      <c r="K126" s="12"/>
      <c r="L126" s="159"/>
      <c r="M126" s="186"/>
      <c r="N126" s="186"/>
      <c r="O126" s="185" t="str">
        <f t="shared" si="5"/>
        <v>-</v>
      </c>
      <c r="P126" s="185" t="str">
        <f t="shared" si="6"/>
        <v>-</v>
      </c>
      <c r="Q126" s="214">
        <f>IF(P126="-",0,P126/(1+'General inputs'!$H$30)^'MP Calculations'!$C$40)</f>
        <v>0</v>
      </c>
    </row>
    <row r="127" spans="3:17" x14ac:dyDescent="0.2">
      <c r="C127" s="159"/>
      <c r="D127" s="165"/>
      <c r="E127" s="162"/>
      <c r="F127" s="166" t="str">
        <f t="shared" si="4"/>
        <v>-</v>
      </c>
      <c r="G127" s="68"/>
      <c r="H127" s="162"/>
      <c r="I127" s="173"/>
      <c r="J127" s="168" t="str">
        <f>IFERROR(MIN('MP Calculations'!$E$30/I127,1),"-")</f>
        <v>-</v>
      </c>
      <c r="K127" s="12"/>
      <c r="L127" s="159"/>
      <c r="M127" s="186"/>
      <c r="N127" s="186"/>
      <c r="O127" s="185" t="str">
        <f t="shared" si="5"/>
        <v>-</v>
      </c>
      <c r="P127" s="185" t="str">
        <f t="shared" si="6"/>
        <v>-</v>
      </c>
      <c r="Q127" s="214">
        <f>IF(P127="-",0,P127/(1+'General inputs'!$H$30)^'MP Calculations'!$C$40)</f>
        <v>0</v>
      </c>
    </row>
    <row r="128" spans="3:17" x14ac:dyDescent="0.2">
      <c r="C128" s="159"/>
      <c r="D128" s="165"/>
      <c r="E128" s="162"/>
      <c r="F128" s="166" t="str">
        <f t="shared" si="4"/>
        <v>-</v>
      </c>
      <c r="G128" s="68"/>
      <c r="H128" s="162"/>
      <c r="I128" s="173"/>
      <c r="J128" s="168" t="str">
        <f>IFERROR(MIN('MP Calculations'!$E$30/I128,1),"-")</f>
        <v>-</v>
      </c>
      <c r="K128" s="12"/>
      <c r="L128" s="159"/>
      <c r="M128" s="186"/>
      <c r="N128" s="186"/>
      <c r="O128" s="185" t="str">
        <f t="shared" si="5"/>
        <v>-</v>
      </c>
      <c r="P128" s="185" t="str">
        <f t="shared" si="6"/>
        <v>-</v>
      </c>
      <c r="Q128" s="214">
        <f>IF(P128="-",0,P128/(1+'General inputs'!$H$30)^'MP Calculations'!$C$40)</f>
        <v>0</v>
      </c>
    </row>
    <row r="129" spans="3:17" x14ac:dyDescent="0.2">
      <c r="C129" s="159"/>
      <c r="D129" s="165"/>
      <c r="E129" s="162"/>
      <c r="F129" s="166" t="str">
        <f t="shared" si="4"/>
        <v>-</v>
      </c>
      <c r="G129" s="68"/>
      <c r="H129" s="162"/>
      <c r="I129" s="173"/>
      <c r="J129" s="168" t="str">
        <f>IFERROR(MIN('MP Calculations'!$E$30/I129,1),"-")</f>
        <v>-</v>
      </c>
      <c r="K129" s="12"/>
      <c r="L129" s="159"/>
      <c r="M129" s="186"/>
      <c r="N129" s="186"/>
      <c r="O129" s="185" t="str">
        <f t="shared" si="5"/>
        <v>-</v>
      </c>
      <c r="P129" s="185" t="str">
        <f t="shared" si="6"/>
        <v>-</v>
      </c>
      <c r="Q129" s="214">
        <f>IF(P129="-",0,P129/(1+'General inputs'!$H$30)^'MP Calculations'!$C$40)</f>
        <v>0</v>
      </c>
    </row>
    <row r="130" spans="3:17" x14ac:dyDescent="0.2">
      <c r="C130" s="159"/>
      <c r="D130" s="165"/>
      <c r="E130" s="162"/>
      <c r="F130" s="166" t="str">
        <f t="shared" si="4"/>
        <v>-</v>
      </c>
      <c r="G130" s="68"/>
      <c r="H130" s="162"/>
      <c r="I130" s="173"/>
      <c r="J130" s="168" t="str">
        <f>IFERROR(MIN('MP Calculations'!$E$30/I130,1),"-")</f>
        <v>-</v>
      </c>
      <c r="K130" s="12"/>
      <c r="L130" s="159"/>
      <c r="M130" s="186"/>
      <c r="N130" s="186"/>
      <c r="O130" s="185" t="str">
        <f t="shared" si="5"/>
        <v>-</v>
      </c>
      <c r="P130" s="185" t="str">
        <f t="shared" si="6"/>
        <v>-</v>
      </c>
      <c r="Q130" s="214">
        <f>IF(P130="-",0,P130/(1+'General inputs'!$H$30)^'MP Calculations'!$C$40)</f>
        <v>0</v>
      </c>
    </row>
    <row r="131" spans="3:17" x14ac:dyDescent="0.2">
      <c r="C131" s="159"/>
      <c r="D131" s="165"/>
      <c r="E131" s="162"/>
      <c r="F131" s="166" t="str">
        <f t="shared" si="4"/>
        <v>-</v>
      </c>
      <c r="G131" s="68"/>
      <c r="H131" s="162"/>
      <c r="I131" s="173"/>
      <c r="J131" s="168" t="str">
        <f>IFERROR(MIN('MP Calculations'!$E$30/I131,1),"-")</f>
        <v>-</v>
      </c>
      <c r="K131" s="12"/>
      <c r="L131" s="159"/>
      <c r="M131" s="186"/>
      <c r="N131" s="186"/>
      <c r="O131" s="185" t="str">
        <f t="shared" si="5"/>
        <v>-</v>
      </c>
      <c r="P131" s="185" t="str">
        <f t="shared" si="6"/>
        <v>-</v>
      </c>
      <c r="Q131" s="214">
        <f>IF(P131="-",0,P131/(1+'General inputs'!$H$30)^'MP Calculations'!$C$40)</f>
        <v>0</v>
      </c>
    </row>
    <row r="132" spans="3:17" x14ac:dyDescent="0.2">
      <c r="C132" s="159"/>
      <c r="D132" s="165"/>
      <c r="E132" s="162"/>
      <c r="F132" s="166" t="str">
        <f t="shared" si="4"/>
        <v>-</v>
      </c>
      <c r="G132" s="68"/>
      <c r="H132" s="162"/>
      <c r="I132" s="173"/>
      <c r="J132" s="168" t="str">
        <f>IFERROR(MIN('MP Calculations'!$E$30/I132,1),"-")</f>
        <v>-</v>
      </c>
      <c r="K132" s="12"/>
      <c r="L132" s="159"/>
      <c r="M132" s="186"/>
      <c r="N132" s="186"/>
      <c r="O132" s="185" t="str">
        <f t="shared" si="5"/>
        <v>-</v>
      </c>
      <c r="P132" s="185" t="str">
        <f t="shared" si="6"/>
        <v>-</v>
      </c>
      <c r="Q132" s="214">
        <f>IF(P132="-",0,P132/(1+'General inputs'!$H$30)^'MP Calculations'!$C$40)</f>
        <v>0</v>
      </c>
    </row>
    <row r="133" spans="3:17" x14ac:dyDescent="0.2">
      <c r="C133" s="159"/>
      <c r="D133" s="165"/>
      <c r="E133" s="162"/>
      <c r="F133" s="166" t="str">
        <f t="shared" si="4"/>
        <v>-</v>
      </c>
      <c r="G133" s="68"/>
      <c r="H133" s="162"/>
      <c r="I133" s="173"/>
      <c r="J133" s="168" t="str">
        <f>IFERROR(MIN('MP Calculations'!$E$30/I133,1),"-")</f>
        <v>-</v>
      </c>
      <c r="K133" s="12"/>
      <c r="L133" s="159"/>
      <c r="M133" s="186"/>
      <c r="N133" s="186"/>
      <c r="O133" s="185" t="str">
        <f t="shared" si="5"/>
        <v>-</v>
      </c>
      <c r="P133" s="185" t="str">
        <f t="shared" si="6"/>
        <v>-</v>
      </c>
      <c r="Q133" s="214">
        <f>IF(P133="-",0,P133/(1+'General inputs'!$H$30)^'MP Calculations'!$C$40)</f>
        <v>0</v>
      </c>
    </row>
    <row r="134" spans="3:17" x14ac:dyDescent="0.2">
      <c r="C134" s="159"/>
      <c r="D134" s="165"/>
      <c r="E134" s="162"/>
      <c r="F134" s="166" t="str">
        <f t="shared" si="4"/>
        <v>-</v>
      </c>
      <c r="G134" s="68"/>
      <c r="H134" s="162"/>
      <c r="I134" s="173"/>
      <c r="J134" s="168" t="str">
        <f>IFERROR(MIN('MP Calculations'!$E$30/I134,1),"-")</f>
        <v>-</v>
      </c>
      <c r="K134" s="12"/>
      <c r="L134" s="159"/>
      <c r="M134" s="186"/>
      <c r="N134" s="186"/>
      <c r="O134" s="185" t="str">
        <f t="shared" si="5"/>
        <v>-</v>
      </c>
      <c r="P134" s="185" t="str">
        <f t="shared" si="6"/>
        <v>-</v>
      </c>
      <c r="Q134" s="214">
        <f>IF(P134="-",0,P134/(1+'General inputs'!$H$30)^'MP Calculations'!$C$40)</f>
        <v>0</v>
      </c>
    </row>
    <row r="135" spans="3:17" x14ac:dyDescent="0.2">
      <c r="C135" s="159"/>
      <c r="D135" s="165"/>
      <c r="E135" s="162"/>
      <c r="F135" s="166" t="str">
        <f t="shared" si="4"/>
        <v>-</v>
      </c>
      <c r="G135" s="68"/>
      <c r="H135" s="162"/>
      <c r="I135" s="173"/>
      <c r="J135" s="168" t="str">
        <f>IFERROR(MIN('MP Calculations'!$E$30/I135,1),"-")</f>
        <v>-</v>
      </c>
      <c r="K135" s="12"/>
      <c r="L135" s="159"/>
      <c r="M135" s="186"/>
      <c r="N135" s="186"/>
      <c r="O135" s="185" t="str">
        <f t="shared" si="5"/>
        <v>-</v>
      </c>
      <c r="P135" s="185" t="str">
        <f t="shared" si="6"/>
        <v>-</v>
      </c>
      <c r="Q135" s="214">
        <f>IF(P135="-",0,P135/(1+'General inputs'!$H$30)^'MP Calculations'!$C$40)</f>
        <v>0</v>
      </c>
    </row>
    <row r="136" spans="3:17" x14ac:dyDescent="0.2">
      <c r="C136" s="159"/>
      <c r="D136" s="165"/>
      <c r="E136" s="162"/>
      <c r="F136" s="166" t="str">
        <f t="shared" si="4"/>
        <v>-</v>
      </c>
      <c r="G136" s="68"/>
      <c r="H136" s="162"/>
      <c r="I136" s="173"/>
      <c r="J136" s="168" t="str">
        <f>IFERROR(MIN('MP Calculations'!$E$30/I136,1),"-")</f>
        <v>-</v>
      </c>
      <c r="K136" s="12"/>
      <c r="L136" s="159"/>
      <c r="M136" s="186"/>
      <c r="N136" s="186"/>
      <c r="O136" s="185" t="str">
        <f t="shared" si="5"/>
        <v>-</v>
      </c>
      <c r="P136" s="185" t="str">
        <f t="shared" si="6"/>
        <v>-</v>
      </c>
      <c r="Q136" s="214">
        <f>IF(P136="-",0,P136/(1+'General inputs'!$H$30)^'MP Calculations'!$C$40)</f>
        <v>0</v>
      </c>
    </row>
    <row r="137" spans="3:17" x14ac:dyDescent="0.2">
      <c r="C137" s="159"/>
      <c r="D137" s="165"/>
      <c r="E137" s="162"/>
      <c r="F137" s="166" t="str">
        <f t="shared" si="4"/>
        <v>-</v>
      </c>
      <c r="G137" s="68"/>
      <c r="H137" s="162"/>
      <c r="I137" s="173"/>
      <c r="J137" s="168" t="str">
        <f>IFERROR(MIN('MP Calculations'!$E$30/I137,1),"-")</f>
        <v>-</v>
      </c>
      <c r="K137" s="12"/>
      <c r="L137" s="159"/>
      <c r="M137" s="186"/>
      <c r="N137" s="186"/>
      <c r="O137" s="185" t="str">
        <f t="shared" si="5"/>
        <v>-</v>
      </c>
      <c r="P137" s="185" t="str">
        <f t="shared" si="6"/>
        <v>-</v>
      </c>
      <c r="Q137" s="214">
        <f>IF(P137="-",0,P137/(1+'General inputs'!$H$30)^'MP Calculations'!$C$40)</f>
        <v>0</v>
      </c>
    </row>
    <row r="138" spans="3:17" x14ac:dyDescent="0.2">
      <c r="C138" s="159"/>
      <c r="D138" s="165"/>
      <c r="E138" s="162"/>
      <c r="F138" s="166" t="str">
        <f t="shared" si="4"/>
        <v>-</v>
      </c>
      <c r="G138" s="68"/>
      <c r="H138" s="162"/>
      <c r="I138" s="173"/>
      <c r="J138" s="168" t="str">
        <f>IFERROR(MIN('MP Calculations'!$E$30/I138,1),"-")</f>
        <v>-</v>
      </c>
      <c r="K138" s="12"/>
      <c r="L138" s="159"/>
      <c r="M138" s="186"/>
      <c r="N138" s="186"/>
      <c r="O138" s="185" t="str">
        <f t="shared" si="5"/>
        <v>-</v>
      </c>
      <c r="P138" s="185" t="str">
        <f t="shared" si="6"/>
        <v>-</v>
      </c>
      <c r="Q138" s="214">
        <f>IF(P138="-",0,P138/(1+'General inputs'!$H$30)^'MP Calculations'!$C$40)</f>
        <v>0</v>
      </c>
    </row>
    <row r="139" spans="3:17" x14ac:dyDescent="0.2">
      <c r="C139" s="159"/>
      <c r="D139" s="165"/>
      <c r="E139" s="162"/>
      <c r="F139" s="166" t="str">
        <f t="shared" si="4"/>
        <v>-</v>
      </c>
      <c r="G139" s="68"/>
      <c r="H139" s="162"/>
      <c r="I139" s="173"/>
      <c r="J139" s="168" t="str">
        <f>IFERROR(MIN('MP Calculations'!$E$30/I139,1),"-")</f>
        <v>-</v>
      </c>
      <c r="K139" s="12"/>
      <c r="L139" s="159"/>
      <c r="M139" s="186"/>
      <c r="N139" s="186"/>
      <c r="O139" s="185" t="str">
        <f t="shared" si="5"/>
        <v>-</v>
      </c>
      <c r="P139" s="185" t="str">
        <f t="shared" si="6"/>
        <v>-</v>
      </c>
      <c r="Q139" s="214">
        <f>IF(P139="-",0,P139/(1+'General inputs'!$H$30)^'MP Calculations'!$C$40)</f>
        <v>0</v>
      </c>
    </row>
    <row r="140" spans="3:17" x14ac:dyDescent="0.2">
      <c r="C140" s="159"/>
      <c r="D140" s="165"/>
      <c r="E140" s="162"/>
      <c r="F140" s="166" t="str">
        <f t="shared" si="4"/>
        <v>-</v>
      </c>
      <c r="G140" s="68"/>
      <c r="H140" s="162"/>
      <c r="I140" s="173"/>
      <c r="J140" s="168" t="str">
        <f>IFERROR(MIN('MP Calculations'!$E$30/I140,1),"-")</f>
        <v>-</v>
      </c>
      <c r="K140" s="12"/>
      <c r="L140" s="159"/>
      <c r="M140" s="186"/>
      <c r="N140" s="186"/>
      <c r="O140" s="185" t="str">
        <f t="shared" si="5"/>
        <v>-</v>
      </c>
      <c r="P140" s="185" t="str">
        <f t="shared" si="6"/>
        <v>-</v>
      </c>
      <c r="Q140" s="214">
        <f>IF(P140="-",0,P140/(1+'General inputs'!$H$30)^'MP Calculations'!$C$40)</f>
        <v>0</v>
      </c>
    </row>
    <row r="141" spans="3:17" x14ac:dyDescent="0.2">
      <c r="C141" s="159"/>
      <c r="D141" s="165"/>
      <c r="E141" s="162"/>
      <c r="F141" s="166" t="str">
        <f t="shared" si="4"/>
        <v>-</v>
      </c>
      <c r="G141" s="68"/>
      <c r="H141" s="162"/>
      <c r="I141" s="173"/>
      <c r="J141" s="168" t="str">
        <f>IFERROR(MIN('MP Calculations'!$E$30/I141,1),"-")</f>
        <v>-</v>
      </c>
      <c r="K141" s="12"/>
      <c r="L141" s="159"/>
      <c r="M141" s="186"/>
      <c r="N141" s="186"/>
      <c r="O141" s="185" t="str">
        <f t="shared" si="5"/>
        <v>-</v>
      </c>
      <c r="P141" s="185" t="str">
        <f t="shared" si="6"/>
        <v>-</v>
      </c>
      <c r="Q141" s="214">
        <f>IF(P141="-",0,P141/(1+'General inputs'!$H$30)^'MP Calculations'!$C$40)</f>
        <v>0</v>
      </c>
    </row>
    <row r="142" spans="3:17" x14ac:dyDescent="0.2">
      <c r="C142" s="159"/>
      <c r="D142" s="165"/>
      <c r="E142" s="162"/>
      <c r="F142" s="166" t="str">
        <f t="shared" si="4"/>
        <v>-</v>
      </c>
      <c r="G142" s="68"/>
      <c r="H142" s="162"/>
      <c r="I142" s="173"/>
      <c r="J142" s="168" t="str">
        <f>IFERROR(MIN('MP Calculations'!$E$30/I142,1),"-")</f>
        <v>-</v>
      </c>
      <c r="K142" s="12"/>
      <c r="L142" s="159"/>
      <c r="M142" s="186"/>
      <c r="N142" s="186"/>
      <c r="O142" s="185" t="str">
        <f t="shared" si="5"/>
        <v>-</v>
      </c>
      <c r="P142" s="185" t="str">
        <f t="shared" si="6"/>
        <v>-</v>
      </c>
      <c r="Q142" s="214">
        <f>IF(P142="-",0,P142/(1+'General inputs'!$H$30)^'MP Calculations'!$C$40)</f>
        <v>0</v>
      </c>
    </row>
    <row r="143" spans="3:17" x14ac:dyDescent="0.2">
      <c r="C143" s="159"/>
      <c r="D143" s="165"/>
      <c r="E143" s="162"/>
      <c r="F143" s="166" t="str">
        <f t="shared" si="4"/>
        <v>-</v>
      </c>
      <c r="G143" s="68"/>
      <c r="H143" s="162"/>
      <c r="I143" s="173"/>
      <c r="J143" s="168" t="str">
        <f>IFERROR(MIN('MP Calculations'!$E$30/I143,1),"-")</f>
        <v>-</v>
      </c>
      <c r="K143" s="12"/>
      <c r="L143" s="159"/>
      <c r="M143" s="186"/>
      <c r="N143" s="186"/>
      <c r="O143" s="185" t="str">
        <f t="shared" si="5"/>
        <v>-</v>
      </c>
      <c r="P143" s="185" t="str">
        <f t="shared" si="6"/>
        <v>-</v>
      </c>
      <c r="Q143" s="214">
        <f>IF(P143="-",0,P143/(1+'General inputs'!$H$30)^'MP Calculations'!$C$40)</f>
        <v>0</v>
      </c>
    </row>
    <row r="144" spans="3:17" x14ac:dyDescent="0.2">
      <c r="C144" s="159"/>
      <c r="D144" s="165"/>
      <c r="E144" s="162"/>
      <c r="F144" s="166" t="str">
        <f t="shared" si="4"/>
        <v>-</v>
      </c>
      <c r="G144" s="68"/>
      <c r="H144" s="162"/>
      <c r="I144" s="173"/>
      <c r="J144" s="168" t="str">
        <f>IFERROR(MIN('MP Calculations'!$E$30/I144,1),"-")</f>
        <v>-</v>
      </c>
      <c r="K144" s="12"/>
      <c r="L144" s="159"/>
      <c r="M144" s="186"/>
      <c r="N144" s="186"/>
      <c r="O144" s="185" t="str">
        <f t="shared" si="5"/>
        <v>-</v>
      </c>
      <c r="P144" s="185" t="str">
        <f t="shared" si="6"/>
        <v>-</v>
      </c>
      <c r="Q144" s="214">
        <f>IF(P144="-",0,P144/(1+'General inputs'!$H$30)^'MP Calculations'!$C$40)</f>
        <v>0</v>
      </c>
    </row>
    <row r="145" spans="3:17" x14ac:dyDescent="0.2">
      <c r="C145" s="159"/>
      <c r="D145" s="165"/>
      <c r="E145" s="162"/>
      <c r="F145" s="166" t="str">
        <f t="shared" si="4"/>
        <v>-</v>
      </c>
      <c r="G145" s="68"/>
      <c r="H145" s="162"/>
      <c r="I145" s="173"/>
      <c r="J145" s="168" t="str">
        <f>IFERROR(MIN('MP Calculations'!$E$30/I145,1),"-")</f>
        <v>-</v>
      </c>
      <c r="K145" s="12"/>
      <c r="L145" s="159"/>
      <c r="M145" s="186"/>
      <c r="N145" s="186"/>
      <c r="O145" s="185" t="str">
        <f t="shared" si="5"/>
        <v>-</v>
      </c>
      <c r="P145" s="185" t="str">
        <f t="shared" si="6"/>
        <v>-</v>
      </c>
      <c r="Q145" s="214">
        <f>IF(P145="-",0,P145/(1+'General inputs'!$H$30)^'MP Calculations'!$C$40)</f>
        <v>0</v>
      </c>
    </row>
    <row r="146" spans="3:17" x14ac:dyDescent="0.2">
      <c r="C146" s="159"/>
      <c r="D146" s="165"/>
      <c r="E146" s="162"/>
      <c r="F146" s="166" t="str">
        <f t="shared" si="4"/>
        <v>-</v>
      </c>
      <c r="G146" s="68"/>
      <c r="H146" s="162"/>
      <c r="I146" s="173"/>
      <c r="J146" s="168" t="str">
        <f>IFERROR(MIN('MP Calculations'!$E$30/I146,1),"-")</f>
        <v>-</v>
      </c>
      <c r="K146" s="12"/>
      <c r="L146" s="159"/>
      <c r="M146" s="186"/>
      <c r="N146" s="186"/>
      <c r="O146" s="185" t="str">
        <f t="shared" si="5"/>
        <v>-</v>
      </c>
      <c r="P146" s="185" t="str">
        <f t="shared" si="6"/>
        <v>-</v>
      </c>
      <c r="Q146" s="214">
        <f>IF(P146="-",0,P146/(1+'General inputs'!$H$30)^'MP Calculations'!$C$40)</f>
        <v>0</v>
      </c>
    </row>
    <row r="147" spans="3:17" x14ac:dyDescent="0.2">
      <c r="C147" s="159"/>
      <c r="D147" s="165"/>
      <c r="E147" s="162"/>
      <c r="F147" s="166" t="str">
        <f t="shared" si="4"/>
        <v>-</v>
      </c>
      <c r="G147" s="68"/>
      <c r="H147" s="162"/>
      <c r="I147" s="173"/>
      <c r="J147" s="168" t="str">
        <f>IFERROR(MIN('MP Calculations'!$E$30/I147,1),"-")</f>
        <v>-</v>
      </c>
      <c r="K147" s="12"/>
      <c r="L147" s="159"/>
      <c r="M147" s="186"/>
      <c r="N147" s="186"/>
      <c r="O147" s="185" t="str">
        <f t="shared" si="5"/>
        <v>-</v>
      </c>
      <c r="P147" s="185" t="str">
        <f t="shared" si="6"/>
        <v>-</v>
      </c>
      <c r="Q147" s="214">
        <f>IF(P147="-",0,P147/(1+'General inputs'!$H$30)^'MP Calculations'!$C$40)</f>
        <v>0</v>
      </c>
    </row>
    <row r="148" spans="3:17" x14ac:dyDescent="0.2">
      <c r="C148" s="159"/>
      <c r="D148" s="165"/>
      <c r="E148" s="162"/>
      <c r="F148" s="166" t="str">
        <f t="shared" si="4"/>
        <v>-</v>
      </c>
      <c r="G148" s="68"/>
      <c r="H148" s="162"/>
      <c r="I148" s="173"/>
      <c r="J148" s="168" t="str">
        <f>IFERROR(MIN('MP Calculations'!$E$30/I148,1),"-")</f>
        <v>-</v>
      </c>
      <c r="K148" s="12"/>
      <c r="L148" s="159"/>
      <c r="M148" s="186"/>
      <c r="N148" s="186"/>
      <c r="O148" s="185" t="str">
        <f t="shared" si="5"/>
        <v>-</v>
      </c>
      <c r="P148" s="185" t="str">
        <f t="shared" si="6"/>
        <v>-</v>
      </c>
      <c r="Q148" s="214">
        <f>IF(P148="-",0,P148/(1+'General inputs'!$H$30)^'MP Calculations'!$C$40)</f>
        <v>0</v>
      </c>
    </row>
    <row r="149" spans="3:17" x14ac:dyDescent="0.2">
      <c r="C149" s="159"/>
      <c r="D149" s="165"/>
      <c r="E149" s="162"/>
      <c r="F149" s="166" t="str">
        <f t="shared" si="4"/>
        <v>-</v>
      </c>
      <c r="G149" s="68"/>
      <c r="H149" s="162"/>
      <c r="I149" s="173"/>
      <c r="J149" s="168" t="str">
        <f>IFERROR(MIN('MP Calculations'!$E$30/I149,1),"-")</f>
        <v>-</v>
      </c>
      <c r="K149" s="12"/>
      <c r="L149" s="159"/>
      <c r="M149" s="186"/>
      <c r="N149" s="186"/>
      <c r="O149" s="185" t="str">
        <f t="shared" si="5"/>
        <v>-</v>
      </c>
      <c r="P149" s="185" t="str">
        <f t="shared" si="6"/>
        <v>-</v>
      </c>
      <c r="Q149" s="214">
        <f>IF(P149="-",0,P149/(1+'General inputs'!$H$30)^'MP Calculations'!$C$40)</f>
        <v>0</v>
      </c>
    </row>
    <row r="150" spans="3:17" x14ac:dyDescent="0.2">
      <c r="C150" s="159"/>
      <c r="D150" s="165"/>
      <c r="E150" s="162"/>
      <c r="F150" s="166" t="str">
        <f t="shared" si="4"/>
        <v>-</v>
      </c>
      <c r="G150" s="68"/>
      <c r="H150" s="162"/>
      <c r="I150" s="173"/>
      <c r="J150" s="168" t="str">
        <f>IFERROR(MIN('MP Calculations'!$E$30/I150,1),"-")</f>
        <v>-</v>
      </c>
      <c r="K150" s="12"/>
      <c r="L150" s="159"/>
      <c r="M150" s="186"/>
      <c r="N150" s="186"/>
      <c r="O150" s="185" t="str">
        <f t="shared" si="5"/>
        <v>-</v>
      </c>
      <c r="P150" s="185" t="str">
        <f t="shared" si="6"/>
        <v>-</v>
      </c>
      <c r="Q150" s="214">
        <f>IF(P150="-",0,P150/(1+'General inputs'!$H$30)^'MP Calculations'!$C$40)</f>
        <v>0</v>
      </c>
    </row>
    <row r="151" spans="3:17" x14ac:dyDescent="0.2">
      <c r="C151" s="159"/>
      <c r="D151" s="165"/>
      <c r="E151" s="162"/>
      <c r="F151" s="166" t="str">
        <f t="shared" ref="F151:F214" si="7">IF(E151="","-",IF(OR(E151&lt;$E$15,E151&gt;$E$16),"ERROR - date outside of range","Date check - OK"))</f>
        <v>-</v>
      </c>
      <c r="G151" s="68"/>
      <c r="H151" s="162"/>
      <c r="I151" s="173"/>
      <c r="J151" s="168" t="str">
        <f>IFERROR(MIN('MP Calculations'!$E$30/I151,1),"-")</f>
        <v>-</v>
      </c>
      <c r="K151" s="12"/>
      <c r="L151" s="159"/>
      <c r="M151" s="186"/>
      <c r="N151" s="186"/>
      <c r="O151" s="185" t="str">
        <f t="shared" ref="O151:O214" si="8">IF(N151="","-",L151*N151)</f>
        <v>-</v>
      </c>
      <c r="P151" s="185" t="str">
        <f t="shared" ref="P151:P214" si="9">IF(O151="-","-",IF(OR(E151&lt;$E$15,E151&gt;$E$16),0,O151*J151))</f>
        <v>-</v>
      </c>
      <c r="Q151" s="214">
        <f>IF(P151="-",0,P151/(1+'General inputs'!$H$30)^'MP Calculations'!$C$40)</f>
        <v>0</v>
      </c>
    </row>
    <row r="152" spans="3:17" x14ac:dyDescent="0.2">
      <c r="C152" s="159"/>
      <c r="D152" s="165"/>
      <c r="E152" s="162"/>
      <c r="F152" s="166" t="str">
        <f t="shared" si="7"/>
        <v>-</v>
      </c>
      <c r="G152" s="68"/>
      <c r="H152" s="162"/>
      <c r="I152" s="173"/>
      <c r="J152" s="168" t="str">
        <f>IFERROR(MIN('MP Calculations'!$E$30/I152,1),"-")</f>
        <v>-</v>
      </c>
      <c r="K152" s="12"/>
      <c r="L152" s="159"/>
      <c r="M152" s="186"/>
      <c r="N152" s="186"/>
      <c r="O152" s="185" t="str">
        <f t="shared" si="8"/>
        <v>-</v>
      </c>
      <c r="P152" s="185" t="str">
        <f t="shared" si="9"/>
        <v>-</v>
      </c>
      <c r="Q152" s="214">
        <f>IF(P152="-",0,P152/(1+'General inputs'!$H$30)^'MP Calculations'!$C$40)</f>
        <v>0</v>
      </c>
    </row>
    <row r="153" spans="3:17" x14ac:dyDescent="0.2">
      <c r="C153" s="159"/>
      <c r="D153" s="165"/>
      <c r="E153" s="162"/>
      <c r="F153" s="166" t="str">
        <f t="shared" si="7"/>
        <v>-</v>
      </c>
      <c r="G153" s="68"/>
      <c r="H153" s="162"/>
      <c r="I153" s="173"/>
      <c r="J153" s="168" t="str">
        <f>IFERROR(MIN('MP Calculations'!$E$30/I153,1),"-")</f>
        <v>-</v>
      </c>
      <c r="K153" s="12"/>
      <c r="L153" s="159"/>
      <c r="M153" s="186"/>
      <c r="N153" s="186"/>
      <c r="O153" s="185" t="str">
        <f t="shared" si="8"/>
        <v>-</v>
      </c>
      <c r="P153" s="185" t="str">
        <f t="shared" si="9"/>
        <v>-</v>
      </c>
      <c r="Q153" s="214">
        <f>IF(P153="-",0,P153/(1+'General inputs'!$H$30)^'MP Calculations'!$C$40)</f>
        <v>0</v>
      </c>
    </row>
    <row r="154" spans="3:17" x14ac:dyDescent="0.2">
      <c r="C154" s="159"/>
      <c r="D154" s="165"/>
      <c r="E154" s="162"/>
      <c r="F154" s="166" t="str">
        <f t="shared" si="7"/>
        <v>-</v>
      </c>
      <c r="G154" s="68"/>
      <c r="H154" s="162"/>
      <c r="I154" s="173"/>
      <c r="J154" s="168" t="str">
        <f>IFERROR(MIN('MP Calculations'!$E$30/I154,1),"-")</f>
        <v>-</v>
      </c>
      <c r="K154" s="12"/>
      <c r="L154" s="159"/>
      <c r="M154" s="186"/>
      <c r="N154" s="186"/>
      <c r="O154" s="185" t="str">
        <f t="shared" si="8"/>
        <v>-</v>
      </c>
      <c r="P154" s="185" t="str">
        <f t="shared" si="9"/>
        <v>-</v>
      </c>
      <c r="Q154" s="214">
        <f>IF(P154="-",0,P154/(1+'General inputs'!$H$30)^'MP Calculations'!$C$40)</f>
        <v>0</v>
      </c>
    </row>
    <row r="155" spans="3:17" x14ac:dyDescent="0.2">
      <c r="C155" s="159"/>
      <c r="D155" s="165"/>
      <c r="E155" s="162"/>
      <c r="F155" s="166" t="str">
        <f t="shared" si="7"/>
        <v>-</v>
      </c>
      <c r="G155" s="68"/>
      <c r="H155" s="162"/>
      <c r="I155" s="173"/>
      <c r="J155" s="168" t="str">
        <f>IFERROR(MIN('MP Calculations'!$E$30/I155,1),"-")</f>
        <v>-</v>
      </c>
      <c r="K155" s="12"/>
      <c r="L155" s="159"/>
      <c r="M155" s="186"/>
      <c r="N155" s="186"/>
      <c r="O155" s="185" t="str">
        <f t="shared" si="8"/>
        <v>-</v>
      </c>
      <c r="P155" s="185" t="str">
        <f t="shared" si="9"/>
        <v>-</v>
      </c>
      <c r="Q155" s="214">
        <f>IF(P155="-",0,P155/(1+'General inputs'!$H$30)^'MP Calculations'!$C$40)</f>
        <v>0</v>
      </c>
    </row>
    <row r="156" spans="3:17" x14ac:dyDescent="0.2">
      <c r="C156" s="159"/>
      <c r="D156" s="165"/>
      <c r="E156" s="162"/>
      <c r="F156" s="166" t="str">
        <f t="shared" si="7"/>
        <v>-</v>
      </c>
      <c r="G156" s="68"/>
      <c r="H156" s="162"/>
      <c r="I156" s="173"/>
      <c r="J156" s="168" t="str">
        <f>IFERROR(MIN('MP Calculations'!$E$30/I156,1),"-")</f>
        <v>-</v>
      </c>
      <c r="K156" s="12"/>
      <c r="L156" s="159"/>
      <c r="M156" s="186"/>
      <c r="N156" s="186"/>
      <c r="O156" s="185" t="str">
        <f t="shared" si="8"/>
        <v>-</v>
      </c>
      <c r="P156" s="185" t="str">
        <f t="shared" si="9"/>
        <v>-</v>
      </c>
      <c r="Q156" s="214">
        <f>IF(P156="-",0,P156/(1+'General inputs'!$H$30)^'MP Calculations'!$C$40)</f>
        <v>0</v>
      </c>
    </row>
    <row r="157" spans="3:17" x14ac:dyDescent="0.2">
      <c r="C157" s="159"/>
      <c r="D157" s="165"/>
      <c r="E157" s="162"/>
      <c r="F157" s="166" t="str">
        <f t="shared" si="7"/>
        <v>-</v>
      </c>
      <c r="G157" s="68"/>
      <c r="H157" s="162"/>
      <c r="I157" s="173"/>
      <c r="J157" s="168" t="str">
        <f>IFERROR(MIN('MP Calculations'!$E$30/I157,1),"-")</f>
        <v>-</v>
      </c>
      <c r="K157" s="12"/>
      <c r="L157" s="159"/>
      <c r="M157" s="186"/>
      <c r="N157" s="186"/>
      <c r="O157" s="185" t="str">
        <f t="shared" si="8"/>
        <v>-</v>
      </c>
      <c r="P157" s="185" t="str">
        <f t="shared" si="9"/>
        <v>-</v>
      </c>
      <c r="Q157" s="214">
        <f>IF(P157="-",0,P157/(1+'General inputs'!$H$30)^'MP Calculations'!$C$40)</f>
        <v>0</v>
      </c>
    </row>
    <row r="158" spans="3:17" x14ac:dyDescent="0.2">
      <c r="C158" s="159"/>
      <c r="D158" s="165"/>
      <c r="E158" s="162"/>
      <c r="F158" s="166" t="str">
        <f t="shared" si="7"/>
        <v>-</v>
      </c>
      <c r="G158" s="68"/>
      <c r="H158" s="162"/>
      <c r="I158" s="173"/>
      <c r="J158" s="168" t="str">
        <f>IFERROR(MIN('MP Calculations'!$E$30/I158,1),"-")</f>
        <v>-</v>
      </c>
      <c r="K158" s="12"/>
      <c r="L158" s="159"/>
      <c r="M158" s="186"/>
      <c r="N158" s="186"/>
      <c r="O158" s="185" t="str">
        <f t="shared" si="8"/>
        <v>-</v>
      </c>
      <c r="P158" s="185" t="str">
        <f t="shared" si="9"/>
        <v>-</v>
      </c>
      <c r="Q158" s="214">
        <f>IF(P158="-",0,P158/(1+'General inputs'!$H$30)^'MP Calculations'!$C$40)</f>
        <v>0</v>
      </c>
    </row>
    <row r="159" spans="3:17" x14ac:dyDescent="0.2">
      <c r="C159" s="159"/>
      <c r="D159" s="165"/>
      <c r="E159" s="162"/>
      <c r="F159" s="166" t="str">
        <f t="shared" si="7"/>
        <v>-</v>
      </c>
      <c r="G159" s="68"/>
      <c r="H159" s="162"/>
      <c r="I159" s="173"/>
      <c r="J159" s="168" t="str">
        <f>IFERROR(MIN('MP Calculations'!$E$30/I159,1),"-")</f>
        <v>-</v>
      </c>
      <c r="K159" s="12"/>
      <c r="L159" s="159"/>
      <c r="M159" s="186"/>
      <c r="N159" s="186"/>
      <c r="O159" s="185" t="str">
        <f t="shared" si="8"/>
        <v>-</v>
      </c>
      <c r="P159" s="185" t="str">
        <f t="shared" si="9"/>
        <v>-</v>
      </c>
      <c r="Q159" s="214">
        <f>IF(P159="-",0,P159/(1+'General inputs'!$H$30)^'MP Calculations'!$C$40)</f>
        <v>0</v>
      </c>
    </row>
    <row r="160" spans="3:17" x14ac:dyDescent="0.2">
      <c r="C160" s="159"/>
      <c r="D160" s="165"/>
      <c r="E160" s="162"/>
      <c r="F160" s="166" t="str">
        <f t="shared" si="7"/>
        <v>-</v>
      </c>
      <c r="G160" s="68"/>
      <c r="H160" s="162"/>
      <c r="I160" s="173"/>
      <c r="J160" s="168" t="str">
        <f>IFERROR(MIN('MP Calculations'!$E$30/I160,1),"-")</f>
        <v>-</v>
      </c>
      <c r="K160" s="12"/>
      <c r="L160" s="159"/>
      <c r="M160" s="186"/>
      <c r="N160" s="186"/>
      <c r="O160" s="185" t="str">
        <f t="shared" si="8"/>
        <v>-</v>
      </c>
      <c r="P160" s="185" t="str">
        <f t="shared" si="9"/>
        <v>-</v>
      </c>
      <c r="Q160" s="214">
        <f>IF(P160="-",0,P160/(1+'General inputs'!$H$30)^'MP Calculations'!$C$40)</f>
        <v>0</v>
      </c>
    </row>
    <row r="161" spans="3:17" x14ac:dyDescent="0.2">
      <c r="C161" s="159"/>
      <c r="D161" s="165"/>
      <c r="E161" s="162"/>
      <c r="F161" s="166" t="str">
        <f t="shared" si="7"/>
        <v>-</v>
      </c>
      <c r="G161" s="68"/>
      <c r="H161" s="162"/>
      <c r="I161" s="173"/>
      <c r="J161" s="168" t="str">
        <f>IFERROR(MIN('MP Calculations'!$E$30/I161,1),"-")</f>
        <v>-</v>
      </c>
      <c r="K161" s="12"/>
      <c r="L161" s="159"/>
      <c r="M161" s="186"/>
      <c r="N161" s="186"/>
      <c r="O161" s="185" t="str">
        <f t="shared" si="8"/>
        <v>-</v>
      </c>
      <c r="P161" s="185" t="str">
        <f t="shared" si="9"/>
        <v>-</v>
      </c>
      <c r="Q161" s="214">
        <f>IF(P161="-",0,P161/(1+'General inputs'!$H$30)^'MP Calculations'!$C$40)</f>
        <v>0</v>
      </c>
    </row>
    <row r="162" spans="3:17" x14ac:dyDescent="0.2">
      <c r="C162" s="159"/>
      <c r="D162" s="165"/>
      <c r="E162" s="162"/>
      <c r="F162" s="166" t="str">
        <f t="shared" si="7"/>
        <v>-</v>
      </c>
      <c r="G162" s="68"/>
      <c r="H162" s="162"/>
      <c r="I162" s="173"/>
      <c r="J162" s="168" t="str">
        <f>IFERROR(MIN('MP Calculations'!$E$30/I162,1),"-")</f>
        <v>-</v>
      </c>
      <c r="K162" s="12"/>
      <c r="L162" s="159"/>
      <c r="M162" s="186"/>
      <c r="N162" s="186"/>
      <c r="O162" s="185" t="str">
        <f t="shared" si="8"/>
        <v>-</v>
      </c>
      <c r="P162" s="185" t="str">
        <f t="shared" si="9"/>
        <v>-</v>
      </c>
      <c r="Q162" s="214">
        <f>IF(P162="-",0,P162/(1+'General inputs'!$H$30)^'MP Calculations'!$C$40)</f>
        <v>0</v>
      </c>
    </row>
    <row r="163" spans="3:17" x14ac:dyDescent="0.2">
      <c r="C163" s="159"/>
      <c r="D163" s="165"/>
      <c r="E163" s="162"/>
      <c r="F163" s="166" t="str">
        <f t="shared" si="7"/>
        <v>-</v>
      </c>
      <c r="G163" s="68"/>
      <c r="H163" s="162"/>
      <c r="I163" s="173"/>
      <c r="J163" s="168" t="str">
        <f>IFERROR(MIN('MP Calculations'!$E$30/I163,1),"-")</f>
        <v>-</v>
      </c>
      <c r="K163" s="12"/>
      <c r="L163" s="159"/>
      <c r="M163" s="186"/>
      <c r="N163" s="186"/>
      <c r="O163" s="185" t="str">
        <f t="shared" si="8"/>
        <v>-</v>
      </c>
      <c r="P163" s="185" t="str">
        <f t="shared" si="9"/>
        <v>-</v>
      </c>
      <c r="Q163" s="214">
        <f>IF(P163="-",0,P163/(1+'General inputs'!$H$30)^'MP Calculations'!$C$40)</f>
        <v>0</v>
      </c>
    </row>
    <row r="164" spans="3:17" x14ac:dyDescent="0.2">
      <c r="C164" s="159"/>
      <c r="D164" s="165"/>
      <c r="E164" s="162"/>
      <c r="F164" s="166" t="str">
        <f t="shared" si="7"/>
        <v>-</v>
      </c>
      <c r="G164" s="68"/>
      <c r="H164" s="162"/>
      <c r="I164" s="173"/>
      <c r="J164" s="168" t="str">
        <f>IFERROR(MIN('MP Calculations'!$E$30/I164,1),"-")</f>
        <v>-</v>
      </c>
      <c r="K164" s="12"/>
      <c r="L164" s="159"/>
      <c r="M164" s="186"/>
      <c r="N164" s="186"/>
      <c r="O164" s="185" t="str">
        <f t="shared" si="8"/>
        <v>-</v>
      </c>
      <c r="P164" s="185" t="str">
        <f t="shared" si="9"/>
        <v>-</v>
      </c>
      <c r="Q164" s="214">
        <f>IF(P164="-",0,P164/(1+'General inputs'!$H$30)^'MP Calculations'!$C$40)</f>
        <v>0</v>
      </c>
    </row>
    <row r="165" spans="3:17" x14ac:dyDescent="0.2">
      <c r="C165" s="159"/>
      <c r="D165" s="165"/>
      <c r="E165" s="162"/>
      <c r="F165" s="166" t="str">
        <f t="shared" si="7"/>
        <v>-</v>
      </c>
      <c r="G165" s="68"/>
      <c r="H165" s="162"/>
      <c r="I165" s="173"/>
      <c r="J165" s="168" t="str">
        <f>IFERROR(MIN('MP Calculations'!$E$30/I165,1),"-")</f>
        <v>-</v>
      </c>
      <c r="K165" s="12"/>
      <c r="L165" s="159"/>
      <c r="M165" s="186"/>
      <c r="N165" s="186"/>
      <c r="O165" s="185" t="str">
        <f t="shared" si="8"/>
        <v>-</v>
      </c>
      <c r="P165" s="185" t="str">
        <f t="shared" si="9"/>
        <v>-</v>
      </c>
      <c r="Q165" s="214">
        <f>IF(P165="-",0,P165/(1+'General inputs'!$H$30)^'MP Calculations'!$C$40)</f>
        <v>0</v>
      </c>
    </row>
    <row r="166" spans="3:17" x14ac:dyDescent="0.2">
      <c r="C166" s="159"/>
      <c r="D166" s="165"/>
      <c r="E166" s="162"/>
      <c r="F166" s="166" t="str">
        <f t="shared" si="7"/>
        <v>-</v>
      </c>
      <c r="G166" s="68"/>
      <c r="H166" s="162"/>
      <c r="I166" s="173"/>
      <c r="J166" s="168" t="str">
        <f>IFERROR(MIN('MP Calculations'!$E$30/I166,1),"-")</f>
        <v>-</v>
      </c>
      <c r="K166" s="12"/>
      <c r="L166" s="159"/>
      <c r="M166" s="186"/>
      <c r="N166" s="186"/>
      <c r="O166" s="185" t="str">
        <f t="shared" si="8"/>
        <v>-</v>
      </c>
      <c r="P166" s="185" t="str">
        <f t="shared" si="9"/>
        <v>-</v>
      </c>
      <c r="Q166" s="214">
        <f>IF(P166="-",0,P166/(1+'General inputs'!$H$30)^'MP Calculations'!$C$40)</f>
        <v>0</v>
      </c>
    </row>
    <row r="167" spans="3:17" x14ac:dyDescent="0.2">
      <c r="C167" s="159"/>
      <c r="D167" s="165"/>
      <c r="E167" s="162"/>
      <c r="F167" s="166" t="str">
        <f t="shared" si="7"/>
        <v>-</v>
      </c>
      <c r="G167" s="68"/>
      <c r="H167" s="162"/>
      <c r="I167" s="173"/>
      <c r="J167" s="168" t="str">
        <f>IFERROR(MIN('MP Calculations'!$E$30/I167,1),"-")</f>
        <v>-</v>
      </c>
      <c r="K167" s="12"/>
      <c r="L167" s="159"/>
      <c r="M167" s="186"/>
      <c r="N167" s="186"/>
      <c r="O167" s="185" t="str">
        <f t="shared" si="8"/>
        <v>-</v>
      </c>
      <c r="P167" s="185" t="str">
        <f t="shared" si="9"/>
        <v>-</v>
      </c>
      <c r="Q167" s="214">
        <f>IF(P167="-",0,P167/(1+'General inputs'!$H$30)^'MP Calculations'!$C$40)</f>
        <v>0</v>
      </c>
    </row>
    <row r="168" spans="3:17" x14ac:dyDescent="0.2">
      <c r="C168" s="159"/>
      <c r="D168" s="165"/>
      <c r="E168" s="162"/>
      <c r="F168" s="166" t="str">
        <f t="shared" si="7"/>
        <v>-</v>
      </c>
      <c r="G168" s="68"/>
      <c r="H168" s="162"/>
      <c r="I168" s="173"/>
      <c r="J168" s="168" t="str">
        <f>IFERROR(MIN('MP Calculations'!$E$30/I168,1),"-")</f>
        <v>-</v>
      </c>
      <c r="K168" s="12"/>
      <c r="L168" s="159"/>
      <c r="M168" s="186"/>
      <c r="N168" s="186"/>
      <c r="O168" s="185" t="str">
        <f t="shared" si="8"/>
        <v>-</v>
      </c>
      <c r="P168" s="185" t="str">
        <f t="shared" si="9"/>
        <v>-</v>
      </c>
      <c r="Q168" s="214">
        <f>IF(P168="-",0,P168/(1+'General inputs'!$H$30)^'MP Calculations'!$C$40)</f>
        <v>0</v>
      </c>
    </row>
    <row r="169" spans="3:17" x14ac:dyDescent="0.2">
      <c r="C169" s="159"/>
      <c r="D169" s="165"/>
      <c r="E169" s="162"/>
      <c r="F169" s="166" t="str">
        <f t="shared" si="7"/>
        <v>-</v>
      </c>
      <c r="G169" s="68"/>
      <c r="H169" s="162"/>
      <c r="I169" s="173"/>
      <c r="J169" s="168" t="str">
        <f>IFERROR(MIN('MP Calculations'!$E$30/I169,1),"-")</f>
        <v>-</v>
      </c>
      <c r="K169" s="12"/>
      <c r="L169" s="159"/>
      <c r="M169" s="186"/>
      <c r="N169" s="186"/>
      <c r="O169" s="185" t="str">
        <f t="shared" si="8"/>
        <v>-</v>
      </c>
      <c r="P169" s="185" t="str">
        <f t="shared" si="9"/>
        <v>-</v>
      </c>
      <c r="Q169" s="214">
        <f>IF(P169="-",0,P169/(1+'General inputs'!$H$30)^'MP Calculations'!$C$40)</f>
        <v>0</v>
      </c>
    </row>
    <row r="170" spans="3:17" x14ac:dyDescent="0.2">
      <c r="C170" s="159"/>
      <c r="D170" s="165"/>
      <c r="E170" s="162"/>
      <c r="F170" s="166" t="str">
        <f t="shared" si="7"/>
        <v>-</v>
      </c>
      <c r="G170" s="68"/>
      <c r="H170" s="162"/>
      <c r="I170" s="173"/>
      <c r="J170" s="168" t="str">
        <f>IFERROR(MIN('MP Calculations'!$E$30/I170,1),"-")</f>
        <v>-</v>
      </c>
      <c r="K170" s="12"/>
      <c r="L170" s="159"/>
      <c r="M170" s="186"/>
      <c r="N170" s="186"/>
      <c r="O170" s="185" t="str">
        <f t="shared" si="8"/>
        <v>-</v>
      </c>
      <c r="P170" s="185" t="str">
        <f t="shared" si="9"/>
        <v>-</v>
      </c>
      <c r="Q170" s="214">
        <f>IF(P170="-",0,P170/(1+'General inputs'!$H$30)^'MP Calculations'!$C$40)</f>
        <v>0</v>
      </c>
    </row>
    <row r="171" spans="3:17" x14ac:dyDescent="0.2">
      <c r="C171" s="159"/>
      <c r="D171" s="165"/>
      <c r="E171" s="162"/>
      <c r="F171" s="166" t="str">
        <f t="shared" si="7"/>
        <v>-</v>
      </c>
      <c r="G171" s="68"/>
      <c r="H171" s="162"/>
      <c r="I171" s="173"/>
      <c r="J171" s="168" t="str">
        <f>IFERROR(MIN('MP Calculations'!$E$30/I171,1),"-")</f>
        <v>-</v>
      </c>
      <c r="K171" s="12"/>
      <c r="L171" s="159"/>
      <c r="M171" s="186"/>
      <c r="N171" s="186"/>
      <c r="O171" s="185" t="str">
        <f t="shared" si="8"/>
        <v>-</v>
      </c>
      <c r="P171" s="185" t="str">
        <f t="shared" si="9"/>
        <v>-</v>
      </c>
      <c r="Q171" s="214">
        <f>IF(P171="-",0,P171/(1+'General inputs'!$H$30)^'MP Calculations'!$C$40)</f>
        <v>0</v>
      </c>
    </row>
    <row r="172" spans="3:17" x14ac:dyDescent="0.2">
      <c r="C172" s="159"/>
      <c r="D172" s="165"/>
      <c r="E172" s="162"/>
      <c r="F172" s="166" t="str">
        <f t="shared" si="7"/>
        <v>-</v>
      </c>
      <c r="G172" s="68"/>
      <c r="H172" s="162"/>
      <c r="I172" s="173"/>
      <c r="J172" s="168" t="str">
        <f>IFERROR(MIN('MP Calculations'!$E$30/I172,1),"-")</f>
        <v>-</v>
      </c>
      <c r="K172" s="12"/>
      <c r="L172" s="159"/>
      <c r="M172" s="186"/>
      <c r="N172" s="186"/>
      <c r="O172" s="185" t="str">
        <f t="shared" si="8"/>
        <v>-</v>
      </c>
      <c r="P172" s="185" t="str">
        <f t="shared" si="9"/>
        <v>-</v>
      </c>
      <c r="Q172" s="214">
        <f>IF(P172="-",0,P172/(1+'General inputs'!$H$30)^'MP Calculations'!$C$40)</f>
        <v>0</v>
      </c>
    </row>
    <row r="173" spans="3:17" x14ac:dyDescent="0.2">
      <c r="C173" s="159"/>
      <c r="D173" s="165"/>
      <c r="E173" s="162"/>
      <c r="F173" s="166" t="str">
        <f t="shared" si="7"/>
        <v>-</v>
      </c>
      <c r="G173" s="68"/>
      <c r="H173" s="162"/>
      <c r="I173" s="173"/>
      <c r="J173" s="168" t="str">
        <f>IFERROR(MIN('MP Calculations'!$E$30/I173,1),"-")</f>
        <v>-</v>
      </c>
      <c r="K173" s="12"/>
      <c r="L173" s="159"/>
      <c r="M173" s="186"/>
      <c r="N173" s="186"/>
      <c r="O173" s="185" t="str">
        <f t="shared" si="8"/>
        <v>-</v>
      </c>
      <c r="P173" s="185" t="str">
        <f t="shared" si="9"/>
        <v>-</v>
      </c>
      <c r="Q173" s="214">
        <f>IF(P173="-",0,P173/(1+'General inputs'!$H$30)^'MP Calculations'!$C$40)</f>
        <v>0</v>
      </c>
    </row>
    <row r="174" spans="3:17" x14ac:dyDescent="0.2">
      <c r="C174" s="159"/>
      <c r="D174" s="165"/>
      <c r="E174" s="162"/>
      <c r="F174" s="166" t="str">
        <f t="shared" si="7"/>
        <v>-</v>
      </c>
      <c r="G174" s="68"/>
      <c r="H174" s="162"/>
      <c r="I174" s="173"/>
      <c r="J174" s="168" t="str">
        <f>IFERROR(MIN('MP Calculations'!$E$30/I174,1),"-")</f>
        <v>-</v>
      </c>
      <c r="K174" s="12"/>
      <c r="L174" s="159"/>
      <c r="M174" s="186"/>
      <c r="N174" s="186"/>
      <c r="O174" s="185" t="str">
        <f t="shared" si="8"/>
        <v>-</v>
      </c>
      <c r="P174" s="185" t="str">
        <f t="shared" si="9"/>
        <v>-</v>
      </c>
      <c r="Q174" s="214">
        <f>IF(P174="-",0,P174/(1+'General inputs'!$H$30)^'MP Calculations'!$C$40)</f>
        <v>0</v>
      </c>
    </row>
    <row r="175" spans="3:17" x14ac:dyDescent="0.2">
      <c r="C175" s="159"/>
      <c r="D175" s="165"/>
      <c r="E175" s="162"/>
      <c r="F175" s="166" t="str">
        <f t="shared" si="7"/>
        <v>-</v>
      </c>
      <c r="G175" s="68"/>
      <c r="H175" s="162"/>
      <c r="I175" s="173"/>
      <c r="J175" s="168" t="str">
        <f>IFERROR(MIN('MP Calculations'!$E$30/I175,1),"-")</f>
        <v>-</v>
      </c>
      <c r="K175" s="12"/>
      <c r="L175" s="159"/>
      <c r="M175" s="186"/>
      <c r="N175" s="186"/>
      <c r="O175" s="185" t="str">
        <f t="shared" si="8"/>
        <v>-</v>
      </c>
      <c r="P175" s="185" t="str">
        <f t="shared" si="9"/>
        <v>-</v>
      </c>
      <c r="Q175" s="214">
        <f>IF(P175="-",0,P175/(1+'General inputs'!$H$30)^'MP Calculations'!$C$40)</f>
        <v>0</v>
      </c>
    </row>
    <row r="176" spans="3:17" x14ac:dyDescent="0.2">
      <c r="C176" s="159"/>
      <c r="D176" s="165"/>
      <c r="E176" s="162"/>
      <c r="F176" s="166" t="str">
        <f t="shared" si="7"/>
        <v>-</v>
      </c>
      <c r="G176" s="68"/>
      <c r="H176" s="162"/>
      <c r="I176" s="173"/>
      <c r="J176" s="168" t="str">
        <f>IFERROR(MIN('MP Calculations'!$E$30/I176,1),"-")</f>
        <v>-</v>
      </c>
      <c r="K176" s="12"/>
      <c r="L176" s="159"/>
      <c r="M176" s="186"/>
      <c r="N176" s="186"/>
      <c r="O176" s="185" t="str">
        <f t="shared" si="8"/>
        <v>-</v>
      </c>
      <c r="P176" s="185" t="str">
        <f t="shared" si="9"/>
        <v>-</v>
      </c>
      <c r="Q176" s="214">
        <f>IF(P176="-",0,P176/(1+'General inputs'!$H$30)^'MP Calculations'!$C$40)</f>
        <v>0</v>
      </c>
    </row>
    <row r="177" spans="3:17" x14ac:dyDescent="0.2">
      <c r="C177" s="159"/>
      <c r="D177" s="165"/>
      <c r="E177" s="162"/>
      <c r="F177" s="166" t="str">
        <f t="shared" si="7"/>
        <v>-</v>
      </c>
      <c r="G177" s="68"/>
      <c r="H177" s="162"/>
      <c r="I177" s="173"/>
      <c r="J177" s="168" t="str">
        <f>IFERROR(MIN('MP Calculations'!$E$30/I177,1),"-")</f>
        <v>-</v>
      </c>
      <c r="K177" s="12"/>
      <c r="L177" s="159"/>
      <c r="M177" s="186"/>
      <c r="N177" s="186"/>
      <c r="O177" s="185" t="str">
        <f t="shared" si="8"/>
        <v>-</v>
      </c>
      <c r="P177" s="185" t="str">
        <f t="shared" si="9"/>
        <v>-</v>
      </c>
      <c r="Q177" s="214">
        <f>IF(P177="-",0,P177/(1+'General inputs'!$H$30)^'MP Calculations'!$C$40)</f>
        <v>0</v>
      </c>
    </row>
    <row r="178" spans="3:17" x14ac:dyDescent="0.2">
      <c r="C178" s="159"/>
      <c r="D178" s="165"/>
      <c r="E178" s="162"/>
      <c r="F178" s="166" t="str">
        <f t="shared" si="7"/>
        <v>-</v>
      </c>
      <c r="G178" s="68"/>
      <c r="H178" s="162"/>
      <c r="I178" s="173"/>
      <c r="J178" s="168" t="str">
        <f>IFERROR(MIN('MP Calculations'!$E$30/I178,1),"-")</f>
        <v>-</v>
      </c>
      <c r="K178" s="12"/>
      <c r="L178" s="159"/>
      <c r="M178" s="186"/>
      <c r="N178" s="186"/>
      <c r="O178" s="185" t="str">
        <f t="shared" si="8"/>
        <v>-</v>
      </c>
      <c r="P178" s="185" t="str">
        <f t="shared" si="9"/>
        <v>-</v>
      </c>
      <c r="Q178" s="214">
        <f>IF(P178="-",0,P178/(1+'General inputs'!$H$30)^'MP Calculations'!$C$40)</f>
        <v>0</v>
      </c>
    </row>
    <row r="179" spans="3:17" x14ac:dyDescent="0.2">
      <c r="C179" s="159"/>
      <c r="D179" s="165"/>
      <c r="E179" s="162"/>
      <c r="F179" s="166" t="str">
        <f t="shared" si="7"/>
        <v>-</v>
      </c>
      <c r="G179" s="68"/>
      <c r="H179" s="162"/>
      <c r="I179" s="173"/>
      <c r="J179" s="168" t="str">
        <f>IFERROR(MIN('MP Calculations'!$E$30/I179,1),"-")</f>
        <v>-</v>
      </c>
      <c r="K179" s="12"/>
      <c r="L179" s="159"/>
      <c r="M179" s="186"/>
      <c r="N179" s="186"/>
      <c r="O179" s="185" t="str">
        <f t="shared" si="8"/>
        <v>-</v>
      </c>
      <c r="P179" s="185" t="str">
        <f t="shared" si="9"/>
        <v>-</v>
      </c>
      <c r="Q179" s="214">
        <f>IF(P179="-",0,P179/(1+'General inputs'!$H$30)^'MP Calculations'!$C$40)</f>
        <v>0</v>
      </c>
    </row>
    <row r="180" spans="3:17" x14ac:dyDescent="0.2">
      <c r="C180" s="159"/>
      <c r="D180" s="165"/>
      <c r="E180" s="162"/>
      <c r="F180" s="166" t="str">
        <f t="shared" si="7"/>
        <v>-</v>
      </c>
      <c r="G180" s="68"/>
      <c r="H180" s="162"/>
      <c r="I180" s="173"/>
      <c r="J180" s="168" t="str">
        <f>IFERROR(MIN('MP Calculations'!$E$30/I180,1),"-")</f>
        <v>-</v>
      </c>
      <c r="K180" s="12"/>
      <c r="L180" s="159"/>
      <c r="M180" s="186"/>
      <c r="N180" s="186"/>
      <c r="O180" s="185" t="str">
        <f t="shared" si="8"/>
        <v>-</v>
      </c>
      <c r="P180" s="185" t="str">
        <f t="shared" si="9"/>
        <v>-</v>
      </c>
      <c r="Q180" s="214">
        <f>IF(P180="-",0,P180/(1+'General inputs'!$H$30)^'MP Calculations'!$C$40)</f>
        <v>0</v>
      </c>
    </row>
    <row r="181" spans="3:17" x14ac:dyDescent="0.2">
      <c r="C181" s="159"/>
      <c r="D181" s="165"/>
      <c r="E181" s="162"/>
      <c r="F181" s="166" t="str">
        <f t="shared" si="7"/>
        <v>-</v>
      </c>
      <c r="G181" s="68"/>
      <c r="H181" s="162"/>
      <c r="I181" s="173"/>
      <c r="J181" s="168" t="str">
        <f>IFERROR(MIN('MP Calculations'!$E$30/I181,1),"-")</f>
        <v>-</v>
      </c>
      <c r="K181" s="12"/>
      <c r="L181" s="159"/>
      <c r="M181" s="186"/>
      <c r="N181" s="186"/>
      <c r="O181" s="185" t="str">
        <f t="shared" si="8"/>
        <v>-</v>
      </c>
      <c r="P181" s="185" t="str">
        <f t="shared" si="9"/>
        <v>-</v>
      </c>
      <c r="Q181" s="214">
        <f>IF(P181="-",0,P181/(1+'General inputs'!$H$30)^'MP Calculations'!$C$40)</f>
        <v>0</v>
      </c>
    </row>
    <row r="182" spans="3:17" x14ac:dyDescent="0.2">
      <c r="C182" s="159"/>
      <c r="D182" s="165"/>
      <c r="E182" s="162"/>
      <c r="F182" s="166" t="str">
        <f t="shared" si="7"/>
        <v>-</v>
      </c>
      <c r="G182" s="68"/>
      <c r="H182" s="162"/>
      <c r="I182" s="173"/>
      <c r="J182" s="168" t="str">
        <f>IFERROR(MIN('MP Calculations'!$E$30/I182,1),"-")</f>
        <v>-</v>
      </c>
      <c r="K182" s="12"/>
      <c r="L182" s="159"/>
      <c r="M182" s="186"/>
      <c r="N182" s="186"/>
      <c r="O182" s="185" t="str">
        <f t="shared" si="8"/>
        <v>-</v>
      </c>
      <c r="P182" s="185" t="str">
        <f t="shared" si="9"/>
        <v>-</v>
      </c>
      <c r="Q182" s="214">
        <f>IF(P182="-",0,P182/(1+'General inputs'!$H$30)^'MP Calculations'!$C$40)</f>
        <v>0</v>
      </c>
    </row>
    <row r="183" spans="3:17" x14ac:dyDescent="0.2">
      <c r="C183" s="159"/>
      <c r="D183" s="165"/>
      <c r="E183" s="162"/>
      <c r="F183" s="166" t="str">
        <f t="shared" si="7"/>
        <v>-</v>
      </c>
      <c r="G183" s="68"/>
      <c r="H183" s="162"/>
      <c r="I183" s="173"/>
      <c r="J183" s="168" t="str">
        <f>IFERROR(MIN('MP Calculations'!$E$30/I183,1),"-")</f>
        <v>-</v>
      </c>
      <c r="K183" s="12"/>
      <c r="L183" s="159"/>
      <c r="M183" s="186"/>
      <c r="N183" s="186"/>
      <c r="O183" s="185" t="str">
        <f t="shared" si="8"/>
        <v>-</v>
      </c>
      <c r="P183" s="185" t="str">
        <f t="shared" si="9"/>
        <v>-</v>
      </c>
      <c r="Q183" s="214">
        <f>IF(P183="-",0,P183/(1+'General inputs'!$H$30)^'MP Calculations'!$C$40)</f>
        <v>0</v>
      </c>
    </row>
    <row r="184" spans="3:17" x14ac:dyDescent="0.2">
      <c r="C184" s="159"/>
      <c r="D184" s="165"/>
      <c r="E184" s="162"/>
      <c r="F184" s="166" t="str">
        <f t="shared" si="7"/>
        <v>-</v>
      </c>
      <c r="G184" s="68"/>
      <c r="H184" s="162"/>
      <c r="I184" s="173"/>
      <c r="J184" s="168" t="str">
        <f>IFERROR(MIN('MP Calculations'!$E$30/I184,1),"-")</f>
        <v>-</v>
      </c>
      <c r="K184" s="12"/>
      <c r="L184" s="159"/>
      <c r="M184" s="186"/>
      <c r="N184" s="186"/>
      <c r="O184" s="185" t="str">
        <f t="shared" si="8"/>
        <v>-</v>
      </c>
      <c r="P184" s="185" t="str">
        <f t="shared" si="9"/>
        <v>-</v>
      </c>
      <c r="Q184" s="214">
        <f>IF(P184="-",0,P184/(1+'General inputs'!$H$30)^'MP Calculations'!$C$40)</f>
        <v>0</v>
      </c>
    </row>
    <row r="185" spans="3:17" x14ac:dyDescent="0.2">
      <c r="C185" s="159"/>
      <c r="D185" s="165"/>
      <c r="E185" s="162"/>
      <c r="F185" s="166" t="str">
        <f t="shared" si="7"/>
        <v>-</v>
      </c>
      <c r="G185" s="68"/>
      <c r="H185" s="162"/>
      <c r="I185" s="173"/>
      <c r="J185" s="168" t="str">
        <f>IFERROR(MIN('MP Calculations'!$E$30/I185,1),"-")</f>
        <v>-</v>
      </c>
      <c r="K185" s="12"/>
      <c r="L185" s="159"/>
      <c r="M185" s="186"/>
      <c r="N185" s="186"/>
      <c r="O185" s="185" t="str">
        <f t="shared" si="8"/>
        <v>-</v>
      </c>
      <c r="P185" s="185" t="str">
        <f t="shared" si="9"/>
        <v>-</v>
      </c>
      <c r="Q185" s="214">
        <f>IF(P185="-",0,P185/(1+'General inputs'!$H$30)^'MP Calculations'!$C$40)</f>
        <v>0</v>
      </c>
    </row>
    <row r="186" spans="3:17" x14ac:dyDescent="0.2">
      <c r="C186" s="159"/>
      <c r="D186" s="165"/>
      <c r="E186" s="162"/>
      <c r="F186" s="166" t="str">
        <f t="shared" si="7"/>
        <v>-</v>
      </c>
      <c r="G186" s="68"/>
      <c r="H186" s="162"/>
      <c r="I186" s="173"/>
      <c r="J186" s="168" t="str">
        <f>IFERROR(MIN('MP Calculations'!$E$30/I186,1),"-")</f>
        <v>-</v>
      </c>
      <c r="K186" s="12"/>
      <c r="L186" s="159"/>
      <c r="M186" s="186"/>
      <c r="N186" s="186"/>
      <c r="O186" s="185" t="str">
        <f t="shared" si="8"/>
        <v>-</v>
      </c>
      <c r="P186" s="185" t="str">
        <f t="shared" si="9"/>
        <v>-</v>
      </c>
      <c r="Q186" s="214">
        <f>IF(P186="-",0,P186/(1+'General inputs'!$H$30)^'MP Calculations'!$C$40)</f>
        <v>0</v>
      </c>
    </row>
    <row r="187" spans="3:17" x14ac:dyDescent="0.2">
      <c r="C187" s="159"/>
      <c r="D187" s="165"/>
      <c r="E187" s="162"/>
      <c r="F187" s="166" t="str">
        <f t="shared" si="7"/>
        <v>-</v>
      </c>
      <c r="G187" s="68"/>
      <c r="H187" s="162"/>
      <c r="I187" s="173"/>
      <c r="J187" s="168" t="str">
        <f>IFERROR(MIN('MP Calculations'!$E$30/I187,1),"-")</f>
        <v>-</v>
      </c>
      <c r="K187" s="12"/>
      <c r="L187" s="159"/>
      <c r="M187" s="186"/>
      <c r="N187" s="186"/>
      <c r="O187" s="185" t="str">
        <f t="shared" si="8"/>
        <v>-</v>
      </c>
      <c r="P187" s="185" t="str">
        <f t="shared" si="9"/>
        <v>-</v>
      </c>
      <c r="Q187" s="214">
        <f>IF(P187="-",0,P187/(1+'General inputs'!$H$30)^'MP Calculations'!$C$40)</f>
        <v>0</v>
      </c>
    </row>
    <row r="188" spans="3:17" x14ac:dyDescent="0.2">
      <c r="C188" s="159"/>
      <c r="D188" s="165"/>
      <c r="E188" s="162"/>
      <c r="F188" s="166" t="str">
        <f t="shared" si="7"/>
        <v>-</v>
      </c>
      <c r="G188" s="68"/>
      <c r="H188" s="162"/>
      <c r="I188" s="173"/>
      <c r="J188" s="168" t="str">
        <f>IFERROR(MIN('MP Calculations'!$E$30/I188,1),"-")</f>
        <v>-</v>
      </c>
      <c r="K188" s="12"/>
      <c r="L188" s="159"/>
      <c r="M188" s="186"/>
      <c r="N188" s="186"/>
      <c r="O188" s="185" t="str">
        <f t="shared" si="8"/>
        <v>-</v>
      </c>
      <c r="P188" s="185" t="str">
        <f t="shared" si="9"/>
        <v>-</v>
      </c>
      <c r="Q188" s="214">
        <f>IF(P188="-",0,P188/(1+'General inputs'!$H$30)^'MP Calculations'!$C$40)</f>
        <v>0</v>
      </c>
    </row>
    <row r="189" spans="3:17" x14ac:dyDescent="0.2">
      <c r="C189" s="159"/>
      <c r="D189" s="165"/>
      <c r="E189" s="162"/>
      <c r="F189" s="166" t="str">
        <f t="shared" si="7"/>
        <v>-</v>
      </c>
      <c r="G189" s="68"/>
      <c r="H189" s="162"/>
      <c r="I189" s="173"/>
      <c r="J189" s="168" t="str">
        <f>IFERROR(MIN('MP Calculations'!$E$30/I189,1),"-")</f>
        <v>-</v>
      </c>
      <c r="K189" s="12"/>
      <c r="L189" s="159"/>
      <c r="M189" s="186"/>
      <c r="N189" s="186"/>
      <c r="O189" s="185" t="str">
        <f t="shared" si="8"/>
        <v>-</v>
      </c>
      <c r="P189" s="185" t="str">
        <f t="shared" si="9"/>
        <v>-</v>
      </c>
      <c r="Q189" s="214">
        <f>IF(P189="-",0,P189/(1+'General inputs'!$H$30)^'MP Calculations'!$C$40)</f>
        <v>0</v>
      </c>
    </row>
    <row r="190" spans="3:17" x14ac:dyDescent="0.2">
      <c r="C190" s="159"/>
      <c r="D190" s="165"/>
      <c r="E190" s="162"/>
      <c r="F190" s="166" t="str">
        <f t="shared" si="7"/>
        <v>-</v>
      </c>
      <c r="G190" s="68"/>
      <c r="H190" s="162"/>
      <c r="I190" s="173"/>
      <c r="J190" s="168" t="str">
        <f>IFERROR(MIN('MP Calculations'!$E$30/I190,1),"-")</f>
        <v>-</v>
      </c>
      <c r="K190" s="12"/>
      <c r="L190" s="159"/>
      <c r="M190" s="186"/>
      <c r="N190" s="186"/>
      <c r="O190" s="185" t="str">
        <f t="shared" si="8"/>
        <v>-</v>
      </c>
      <c r="P190" s="185" t="str">
        <f t="shared" si="9"/>
        <v>-</v>
      </c>
      <c r="Q190" s="214">
        <f>IF(P190="-",0,P190/(1+'General inputs'!$H$30)^'MP Calculations'!$C$40)</f>
        <v>0</v>
      </c>
    </row>
    <row r="191" spans="3:17" x14ac:dyDescent="0.2">
      <c r="C191" s="159"/>
      <c r="D191" s="165"/>
      <c r="E191" s="162"/>
      <c r="F191" s="166" t="str">
        <f t="shared" si="7"/>
        <v>-</v>
      </c>
      <c r="G191" s="68"/>
      <c r="H191" s="162"/>
      <c r="I191" s="173"/>
      <c r="J191" s="168" t="str">
        <f>IFERROR(MIN('MP Calculations'!$E$30/I191,1),"-")</f>
        <v>-</v>
      </c>
      <c r="K191" s="12"/>
      <c r="L191" s="159"/>
      <c r="M191" s="186"/>
      <c r="N191" s="186"/>
      <c r="O191" s="185" t="str">
        <f t="shared" si="8"/>
        <v>-</v>
      </c>
      <c r="P191" s="185" t="str">
        <f t="shared" si="9"/>
        <v>-</v>
      </c>
      <c r="Q191" s="214">
        <f>IF(P191="-",0,P191/(1+'General inputs'!$H$30)^'MP Calculations'!$C$40)</f>
        <v>0</v>
      </c>
    </row>
    <row r="192" spans="3:17" x14ac:dyDescent="0.2">
      <c r="C192" s="159"/>
      <c r="D192" s="165"/>
      <c r="E192" s="162"/>
      <c r="F192" s="166" t="str">
        <f t="shared" si="7"/>
        <v>-</v>
      </c>
      <c r="G192" s="68"/>
      <c r="H192" s="162"/>
      <c r="I192" s="173"/>
      <c r="J192" s="168" t="str">
        <f>IFERROR(MIN('MP Calculations'!$E$30/I192,1),"-")</f>
        <v>-</v>
      </c>
      <c r="K192" s="12"/>
      <c r="L192" s="159"/>
      <c r="M192" s="186"/>
      <c r="N192" s="186"/>
      <c r="O192" s="185" t="str">
        <f t="shared" si="8"/>
        <v>-</v>
      </c>
      <c r="P192" s="185" t="str">
        <f t="shared" si="9"/>
        <v>-</v>
      </c>
      <c r="Q192" s="214">
        <f>IF(P192="-",0,P192/(1+'General inputs'!$H$30)^'MP Calculations'!$C$40)</f>
        <v>0</v>
      </c>
    </row>
    <row r="193" spans="3:17" x14ac:dyDescent="0.2">
      <c r="C193" s="159"/>
      <c r="D193" s="165"/>
      <c r="E193" s="162"/>
      <c r="F193" s="166" t="str">
        <f t="shared" si="7"/>
        <v>-</v>
      </c>
      <c r="G193" s="68"/>
      <c r="H193" s="162"/>
      <c r="I193" s="173"/>
      <c r="J193" s="168" t="str">
        <f>IFERROR(MIN('MP Calculations'!$E$30/I193,1),"-")</f>
        <v>-</v>
      </c>
      <c r="K193" s="12"/>
      <c r="L193" s="159"/>
      <c r="M193" s="186"/>
      <c r="N193" s="186"/>
      <c r="O193" s="185" t="str">
        <f t="shared" si="8"/>
        <v>-</v>
      </c>
      <c r="P193" s="185" t="str">
        <f t="shared" si="9"/>
        <v>-</v>
      </c>
      <c r="Q193" s="214">
        <f>IF(P193="-",0,P193/(1+'General inputs'!$H$30)^'MP Calculations'!$C$40)</f>
        <v>0</v>
      </c>
    </row>
    <row r="194" spans="3:17" x14ac:dyDescent="0.2">
      <c r="C194" s="159"/>
      <c r="D194" s="165"/>
      <c r="E194" s="162"/>
      <c r="F194" s="166" t="str">
        <f t="shared" si="7"/>
        <v>-</v>
      </c>
      <c r="G194" s="68"/>
      <c r="H194" s="162"/>
      <c r="I194" s="173"/>
      <c r="J194" s="168" t="str">
        <f>IFERROR(MIN('MP Calculations'!$E$30/I194,1),"-")</f>
        <v>-</v>
      </c>
      <c r="K194" s="12"/>
      <c r="L194" s="159"/>
      <c r="M194" s="186"/>
      <c r="N194" s="186"/>
      <c r="O194" s="185" t="str">
        <f t="shared" si="8"/>
        <v>-</v>
      </c>
      <c r="P194" s="185" t="str">
        <f t="shared" si="9"/>
        <v>-</v>
      </c>
      <c r="Q194" s="214">
        <f>IF(P194="-",0,P194/(1+'General inputs'!$H$30)^'MP Calculations'!$C$40)</f>
        <v>0</v>
      </c>
    </row>
    <row r="195" spans="3:17" x14ac:dyDescent="0.2">
      <c r="C195" s="159"/>
      <c r="D195" s="165"/>
      <c r="E195" s="162"/>
      <c r="F195" s="166" t="str">
        <f t="shared" si="7"/>
        <v>-</v>
      </c>
      <c r="G195" s="68"/>
      <c r="H195" s="162"/>
      <c r="I195" s="173"/>
      <c r="J195" s="168" t="str">
        <f>IFERROR(MIN('MP Calculations'!$E$30/I195,1),"-")</f>
        <v>-</v>
      </c>
      <c r="K195" s="12"/>
      <c r="L195" s="159"/>
      <c r="M195" s="186"/>
      <c r="N195" s="186"/>
      <c r="O195" s="185" t="str">
        <f t="shared" si="8"/>
        <v>-</v>
      </c>
      <c r="P195" s="185" t="str">
        <f t="shared" si="9"/>
        <v>-</v>
      </c>
      <c r="Q195" s="214">
        <f>IF(P195="-",0,P195/(1+'General inputs'!$H$30)^'MP Calculations'!$C$40)</f>
        <v>0</v>
      </c>
    </row>
    <row r="196" spans="3:17" x14ac:dyDescent="0.2">
      <c r="C196" s="159"/>
      <c r="D196" s="165"/>
      <c r="E196" s="162"/>
      <c r="F196" s="166" t="str">
        <f t="shared" si="7"/>
        <v>-</v>
      </c>
      <c r="G196" s="68"/>
      <c r="H196" s="162"/>
      <c r="I196" s="173"/>
      <c r="J196" s="168" t="str">
        <f>IFERROR(MIN('MP Calculations'!$E$30/I196,1),"-")</f>
        <v>-</v>
      </c>
      <c r="K196" s="12"/>
      <c r="L196" s="159"/>
      <c r="M196" s="186"/>
      <c r="N196" s="186"/>
      <c r="O196" s="185" t="str">
        <f t="shared" si="8"/>
        <v>-</v>
      </c>
      <c r="P196" s="185" t="str">
        <f t="shared" si="9"/>
        <v>-</v>
      </c>
      <c r="Q196" s="214">
        <f>IF(P196="-",0,P196/(1+'General inputs'!$H$30)^'MP Calculations'!$C$40)</f>
        <v>0</v>
      </c>
    </row>
    <row r="197" spans="3:17" x14ac:dyDescent="0.2">
      <c r="C197" s="159"/>
      <c r="D197" s="165"/>
      <c r="E197" s="162"/>
      <c r="F197" s="166" t="str">
        <f t="shared" si="7"/>
        <v>-</v>
      </c>
      <c r="G197" s="68"/>
      <c r="H197" s="162"/>
      <c r="I197" s="173"/>
      <c r="J197" s="168" t="str">
        <f>IFERROR(MIN('MP Calculations'!$E$30/I197,1),"-")</f>
        <v>-</v>
      </c>
      <c r="K197" s="12"/>
      <c r="L197" s="159"/>
      <c r="M197" s="186"/>
      <c r="N197" s="186"/>
      <c r="O197" s="185" t="str">
        <f t="shared" si="8"/>
        <v>-</v>
      </c>
      <c r="P197" s="185" t="str">
        <f t="shared" si="9"/>
        <v>-</v>
      </c>
      <c r="Q197" s="214">
        <f>IF(P197="-",0,P197/(1+'General inputs'!$H$30)^'MP Calculations'!$C$40)</f>
        <v>0</v>
      </c>
    </row>
    <row r="198" spans="3:17" x14ac:dyDescent="0.2">
      <c r="C198" s="159"/>
      <c r="D198" s="165"/>
      <c r="E198" s="162"/>
      <c r="F198" s="166" t="str">
        <f t="shared" si="7"/>
        <v>-</v>
      </c>
      <c r="G198" s="68"/>
      <c r="H198" s="162"/>
      <c r="I198" s="173"/>
      <c r="J198" s="168" t="str">
        <f>IFERROR(MIN('MP Calculations'!$E$30/I198,1),"-")</f>
        <v>-</v>
      </c>
      <c r="K198" s="12"/>
      <c r="L198" s="159"/>
      <c r="M198" s="186"/>
      <c r="N198" s="186"/>
      <c r="O198" s="185" t="str">
        <f t="shared" si="8"/>
        <v>-</v>
      </c>
      <c r="P198" s="185" t="str">
        <f t="shared" si="9"/>
        <v>-</v>
      </c>
      <c r="Q198" s="214">
        <f>IF(P198="-",0,P198/(1+'General inputs'!$H$30)^'MP Calculations'!$C$40)</f>
        <v>0</v>
      </c>
    </row>
    <row r="199" spans="3:17" x14ac:dyDescent="0.2">
      <c r="C199" s="159"/>
      <c r="D199" s="165"/>
      <c r="E199" s="162"/>
      <c r="F199" s="166" t="str">
        <f t="shared" si="7"/>
        <v>-</v>
      </c>
      <c r="G199" s="68"/>
      <c r="H199" s="162"/>
      <c r="I199" s="173"/>
      <c r="J199" s="168" t="str">
        <f>IFERROR(MIN('MP Calculations'!$E$30/I199,1),"-")</f>
        <v>-</v>
      </c>
      <c r="K199" s="12"/>
      <c r="L199" s="159"/>
      <c r="M199" s="186"/>
      <c r="N199" s="186"/>
      <c r="O199" s="185" t="str">
        <f t="shared" si="8"/>
        <v>-</v>
      </c>
      <c r="P199" s="185" t="str">
        <f t="shared" si="9"/>
        <v>-</v>
      </c>
      <c r="Q199" s="214">
        <f>IF(P199="-",0,P199/(1+'General inputs'!$H$30)^'MP Calculations'!$C$40)</f>
        <v>0</v>
      </c>
    </row>
    <row r="200" spans="3:17" x14ac:dyDescent="0.2">
      <c r="C200" s="159"/>
      <c r="D200" s="165"/>
      <c r="E200" s="162"/>
      <c r="F200" s="166" t="str">
        <f t="shared" si="7"/>
        <v>-</v>
      </c>
      <c r="G200" s="68"/>
      <c r="H200" s="162"/>
      <c r="I200" s="173"/>
      <c r="J200" s="168" t="str">
        <f>IFERROR(MIN('MP Calculations'!$E$30/I200,1),"-")</f>
        <v>-</v>
      </c>
      <c r="K200" s="12"/>
      <c r="L200" s="159"/>
      <c r="M200" s="186"/>
      <c r="N200" s="186"/>
      <c r="O200" s="185" t="str">
        <f t="shared" si="8"/>
        <v>-</v>
      </c>
      <c r="P200" s="185" t="str">
        <f t="shared" si="9"/>
        <v>-</v>
      </c>
      <c r="Q200" s="214">
        <f>IF(P200="-",0,P200/(1+'General inputs'!$H$30)^'MP Calculations'!$C$40)</f>
        <v>0</v>
      </c>
    </row>
    <row r="201" spans="3:17" x14ac:dyDescent="0.2">
      <c r="C201" s="159"/>
      <c r="D201" s="165"/>
      <c r="E201" s="162"/>
      <c r="F201" s="166" t="str">
        <f t="shared" si="7"/>
        <v>-</v>
      </c>
      <c r="G201" s="68"/>
      <c r="H201" s="162"/>
      <c r="I201" s="173"/>
      <c r="J201" s="168" t="str">
        <f>IFERROR(MIN('MP Calculations'!$E$30/I201,1),"-")</f>
        <v>-</v>
      </c>
      <c r="K201" s="12"/>
      <c r="L201" s="159"/>
      <c r="M201" s="186"/>
      <c r="N201" s="186"/>
      <c r="O201" s="185" t="str">
        <f t="shared" si="8"/>
        <v>-</v>
      </c>
      <c r="P201" s="185" t="str">
        <f t="shared" si="9"/>
        <v>-</v>
      </c>
      <c r="Q201" s="214">
        <f>IF(P201="-",0,P201/(1+'General inputs'!$H$30)^'MP Calculations'!$C$40)</f>
        <v>0</v>
      </c>
    </row>
    <row r="202" spans="3:17" x14ac:dyDescent="0.2">
      <c r="C202" s="159"/>
      <c r="D202" s="165"/>
      <c r="E202" s="162"/>
      <c r="F202" s="166" t="str">
        <f t="shared" si="7"/>
        <v>-</v>
      </c>
      <c r="G202" s="68"/>
      <c r="H202" s="162"/>
      <c r="I202" s="173"/>
      <c r="J202" s="168" t="str">
        <f>IFERROR(MIN('MP Calculations'!$E$30/I202,1),"-")</f>
        <v>-</v>
      </c>
      <c r="K202" s="12"/>
      <c r="L202" s="159"/>
      <c r="M202" s="186"/>
      <c r="N202" s="186"/>
      <c r="O202" s="185" t="str">
        <f t="shared" si="8"/>
        <v>-</v>
      </c>
      <c r="P202" s="185" t="str">
        <f t="shared" si="9"/>
        <v>-</v>
      </c>
      <c r="Q202" s="214">
        <f>IF(P202="-",0,P202/(1+'General inputs'!$H$30)^'MP Calculations'!$C$40)</f>
        <v>0</v>
      </c>
    </row>
    <row r="203" spans="3:17" x14ac:dyDescent="0.2">
      <c r="C203" s="159"/>
      <c r="D203" s="165"/>
      <c r="E203" s="162"/>
      <c r="F203" s="166" t="str">
        <f t="shared" si="7"/>
        <v>-</v>
      </c>
      <c r="G203" s="68"/>
      <c r="H203" s="162"/>
      <c r="I203" s="173"/>
      <c r="J203" s="168" t="str">
        <f>IFERROR(MIN('MP Calculations'!$E$30/I203,1),"-")</f>
        <v>-</v>
      </c>
      <c r="K203" s="12"/>
      <c r="L203" s="159"/>
      <c r="M203" s="186"/>
      <c r="N203" s="186"/>
      <c r="O203" s="185" t="str">
        <f t="shared" si="8"/>
        <v>-</v>
      </c>
      <c r="P203" s="185" t="str">
        <f t="shared" si="9"/>
        <v>-</v>
      </c>
      <c r="Q203" s="214">
        <f>IF(P203="-",0,P203/(1+'General inputs'!$H$30)^'MP Calculations'!$C$40)</f>
        <v>0</v>
      </c>
    </row>
    <row r="204" spans="3:17" x14ac:dyDescent="0.2">
      <c r="C204" s="159"/>
      <c r="D204" s="165"/>
      <c r="E204" s="162"/>
      <c r="F204" s="166" t="str">
        <f t="shared" si="7"/>
        <v>-</v>
      </c>
      <c r="G204" s="68"/>
      <c r="H204" s="162"/>
      <c r="I204" s="173"/>
      <c r="J204" s="168" t="str">
        <f>IFERROR(MIN('MP Calculations'!$E$30/I204,1),"-")</f>
        <v>-</v>
      </c>
      <c r="K204" s="12"/>
      <c r="L204" s="159"/>
      <c r="M204" s="186"/>
      <c r="N204" s="186"/>
      <c r="O204" s="185" t="str">
        <f t="shared" si="8"/>
        <v>-</v>
      </c>
      <c r="P204" s="185" t="str">
        <f t="shared" si="9"/>
        <v>-</v>
      </c>
      <c r="Q204" s="214">
        <f>IF(P204="-",0,P204/(1+'General inputs'!$H$30)^'MP Calculations'!$C$40)</f>
        <v>0</v>
      </c>
    </row>
    <row r="205" spans="3:17" x14ac:dyDescent="0.2">
      <c r="C205" s="159"/>
      <c r="D205" s="165"/>
      <c r="E205" s="162"/>
      <c r="F205" s="166" t="str">
        <f t="shared" si="7"/>
        <v>-</v>
      </c>
      <c r="G205" s="68"/>
      <c r="H205" s="162"/>
      <c r="I205" s="173"/>
      <c r="J205" s="168" t="str">
        <f>IFERROR(MIN('MP Calculations'!$E$30/I205,1),"-")</f>
        <v>-</v>
      </c>
      <c r="K205" s="12"/>
      <c r="L205" s="159"/>
      <c r="M205" s="186"/>
      <c r="N205" s="186"/>
      <c r="O205" s="185" t="str">
        <f t="shared" si="8"/>
        <v>-</v>
      </c>
      <c r="P205" s="185" t="str">
        <f t="shared" si="9"/>
        <v>-</v>
      </c>
      <c r="Q205" s="214">
        <f>IF(P205="-",0,P205/(1+'General inputs'!$H$30)^'MP Calculations'!$C$40)</f>
        <v>0</v>
      </c>
    </row>
    <row r="206" spans="3:17" x14ac:dyDescent="0.2">
      <c r="C206" s="159"/>
      <c r="D206" s="165"/>
      <c r="E206" s="162"/>
      <c r="F206" s="166" t="str">
        <f t="shared" si="7"/>
        <v>-</v>
      </c>
      <c r="G206" s="68"/>
      <c r="H206" s="162"/>
      <c r="I206" s="173"/>
      <c r="J206" s="168" t="str">
        <f>IFERROR(MIN('MP Calculations'!$E$30/I206,1),"-")</f>
        <v>-</v>
      </c>
      <c r="K206" s="12"/>
      <c r="L206" s="159"/>
      <c r="M206" s="186"/>
      <c r="N206" s="186"/>
      <c r="O206" s="185" t="str">
        <f t="shared" si="8"/>
        <v>-</v>
      </c>
      <c r="P206" s="185" t="str">
        <f t="shared" si="9"/>
        <v>-</v>
      </c>
      <c r="Q206" s="214">
        <f>IF(P206="-",0,P206/(1+'General inputs'!$H$30)^'MP Calculations'!$C$40)</f>
        <v>0</v>
      </c>
    </row>
    <row r="207" spans="3:17" x14ac:dyDescent="0.2">
      <c r="C207" s="159"/>
      <c r="D207" s="165"/>
      <c r="E207" s="162"/>
      <c r="F207" s="166" t="str">
        <f t="shared" si="7"/>
        <v>-</v>
      </c>
      <c r="G207" s="68"/>
      <c r="H207" s="162"/>
      <c r="I207" s="173"/>
      <c r="J207" s="168" t="str">
        <f>IFERROR(MIN('MP Calculations'!$E$30/I207,1),"-")</f>
        <v>-</v>
      </c>
      <c r="K207" s="12"/>
      <c r="L207" s="159"/>
      <c r="M207" s="186"/>
      <c r="N207" s="186"/>
      <c r="O207" s="185" t="str">
        <f t="shared" si="8"/>
        <v>-</v>
      </c>
      <c r="P207" s="185" t="str">
        <f t="shared" si="9"/>
        <v>-</v>
      </c>
      <c r="Q207" s="214">
        <f>IF(P207="-",0,P207/(1+'General inputs'!$H$30)^'MP Calculations'!$C$40)</f>
        <v>0</v>
      </c>
    </row>
    <row r="208" spans="3:17" x14ac:dyDescent="0.2">
      <c r="C208" s="159"/>
      <c r="D208" s="165"/>
      <c r="E208" s="162"/>
      <c r="F208" s="166" t="str">
        <f t="shared" si="7"/>
        <v>-</v>
      </c>
      <c r="G208" s="68"/>
      <c r="H208" s="162"/>
      <c r="I208" s="173"/>
      <c r="J208" s="168" t="str">
        <f>IFERROR(MIN('MP Calculations'!$E$30/I208,1),"-")</f>
        <v>-</v>
      </c>
      <c r="K208" s="12"/>
      <c r="L208" s="159"/>
      <c r="M208" s="186"/>
      <c r="N208" s="186"/>
      <c r="O208" s="185" t="str">
        <f t="shared" si="8"/>
        <v>-</v>
      </c>
      <c r="P208" s="185" t="str">
        <f t="shared" si="9"/>
        <v>-</v>
      </c>
      <c r="Q208" s="214">
        <f>IF(P208="-",0,P208/(1+'General inputs'!$H$30)^'MP Calculations'!$C$40)</f>
        <v>0</v>
      </c>
    </row>
    <row r="209" spans="3:17" x14ac:dyDescent="0.2">
      <c r="C209" s="159"/>
      <c r="D209" s="165"/>
      <c r="E209" s="162"/>
      <c r="F209" s="166" t="str">
        <f t="shared" si="7"/>
        <v>-</v>
      </c>
      <c r="G209" s="68"/>
      <c r="H209" s="162"/>
      <c r="I209" s="173"/>
      <c r="J209" s="168" t="str">
        <f>IFERROR(MIN('MP Calculations'!$E$30/I209,1),"-")</f>
        <v>-</v>
      </c>
      <c r="K209" s="12"/>
      <c r="L209" s="159"/>
      <c r="M209" s="186"/>
      <c r="N209" s="186"/>
      <c r="O209" s="185" t="str">
        <f t="shared" si="8"/>
        <v>-</v>
      </c>
      <c r="P209" s="185" t="str">
        <f t="shared" si="9"/>
        <v>-</v>
      </c>
      <c r="Q209" s="214">
        <f>IF(P209="-",0,P209/(1+'General inputs'!$H$30)^'MP Calculations'!$C$40)</f>
        <v>0</v>
      </c>
    </row>
    <row r="210" spans="3:17" x14ac:dyDescent="0.2">
      <c r="C210" s="159"/>
      <c r="D210" s="165"/>
      <c r="E210" s="162"/>
      <c r="F210" s="166" t="str">
        <f t="shared" si="7"/>
        <v>-</v>
      </c>
      <c r="G210" s="68"/>
      <c r="H210" s="162"/>
      <c r="I210" s="173"/>
      <c r="J210" s="168" t="str">
        <f>IFERROR(MIN('MP Calculations'!$E$30/I210,1),"-")</f>
        <v>-</v>
      </c>
      <c r="K210" s="12"/>
      <c r="L210" s="159"/>
      <c r="M210" s="186"/>
      <c r="N210" s="186"/>
      <c r="O210" s="185" t="str">
        <f t="shared" si="8"/>
        <v>-</v>
      </c>
      <c r="P210" s="185" t="str">
        <f t="shared" si="9"/>
        <v>-</v>
      </c>
      <c r="Q210" s="214">
        <f>IF(P210="-",0,P210/(1+'General inputs'!$H$30)^'MP Calculations'!$C$40)</f>
        <v>0</v>
      </c>
    </row>
    <row r="211" spans="3:17" x14ac:dyDescent="0.2">
      <c r="C211" s="159"/>
      <c r="D211" s="165"/>
      <c r="E211" s="162"/>
      <c r="F211" s="166" t="str">
        <f t="shared" si="7"/>
        <v>-</v>
      </c>
      <c r="G211" s="68"/>
      <c r="H211" s="162"/>
      <c r="I211" s="173"/>
      <c r="J211" s="168" t="str">
        <f>IFERROR(MIN('MP Calculations'!$E$30/I211,1),"-")</f>
        <v>-</v>
      </c>
      <c r="K211" s="12"/>
      <c r="L211" s="159"/>
      <c r="M211" s="186"/>
      <c r="N211" s="186"/>
      <c r="O211" s="185" t="str">
        <f t="shared" si="8"/>
        <v>-</v>
      </c>
      <c r="P211" s="185" t="str">
        <f t="shared" si="9"/>
        <v>-</v>
      </c>
      <c r="Q211" s="214">
        <f>IF(P211="-",0,P211/(1+'General inputs'!$H$30)^'MP Calculations'!$C$40)</f>
        <v>0</v>
      </c>
    </row>
    <row r="212" spans="3:17" x14ac:dyDescent="0.2">
      <c r="C212" s="159"/>
      <c r="D212" s="165"/>
      <c r="E212" s="162"/>
      <c r="F212" s="166" t="str">
        <f t="shared" si="7"/>
        <v>-</v>
      </c>
      <c r="G212" s="68"/>
      <c r="H212" s="162"/>
      <c r="I212" s="173"/>
      <c r="J212" s="168" t="str">
        <f>IFERROR(MIN('MP Calculations'!$E$30/I212,1),"-")</f>
        <v>-</v>
      </c>
      <c r="K212" s="12"/>
      <c r="L212" s="159"/>
      <c r="M212" s="186"/>
      <c r="N212" s="186"/>
      <c r="O212" s="185" t="str">
        <f t="shared" si="8"/>
        <v>-</v>
      </c>
      <c r="P212" s="185" t="str">
        <f t="shared" si="9"/>
        <v>-</v>
      </c>
      <c r="Q212" s="214">
        <f>IF(P212="-",0,P212/(1+'General inputs'!$H$30)^'MP Calculations'!$C$40)</f>
        <v>0</v>
      </c>
    </row>
    <row r="213" spans="3:17" x14ac:dyDescent="0.2">
      <c r="C213" s="159"/>
      <c r="D213" s="165"/>
      <c r="E213" s="162"/>
      <c r="F213" s="166" t="str">
        <f t="shared" si="7"/>
        <v>-</v>
      </c>
      <c r="G213" s="68"/>
      <c r="H213" s="162"/>
      <c r="I213" s="173"/>
      <c r="J213" s="168" t="str">
        <f>IFERROR(MIN('MP Calculations'!$E$30/I213,1),"-")</f>
        <v>-</v>
      </c>
      <c r="K213" s="12"/>
      <c r="L213" s="159"/>
      <c r="M213" s="186"/>
      <c r="N213" s="186"/>
      <c r="O213" s="185" t="str">
        <f t="shared" si="8"/>
        <v>-</v>
      </c>
      <c r="P213" s="185" t="str">
        <f t="shared" si="9"/>
        <v>-</v>
      </c>
      <c r="Q213" s="214">
        <f>IF(P213="-",0,P213/(1+'General inputs'!$H$30)^'MP Calculations'!$C$40)</f>
        <v>0</v>
      </c>
    </row>
    <row r="214" spans="3:17" x14ac:dyDescent="0.2">
      <c r="C214" s="159"/>
      <c r="D214" s="165"/>
      <c r="E214" s="162"/>
      <c r="F214" s="166" t="str">
        <f t="shared" si="7"/>
        <v>-</v>
      </c>
      <c r="G214" s="68"/>
      <c r="H214" s="162"/>
      <c r="I214" s="173"/>
      <c r="J214" s="168" t="str">
        <f>IFERROR(MIN('MP Calculations'!$E$30/I214,1),"-")</f>
        <v>-</v>
      </c>
      <c r="K214" s="12"/>
      <c r="L214" s="159"/>
      <c r="M214" s="186"/>
      <c r="N214" s="186"/>
      <c r="O214" s="185" t="str">
        <f t="shared" si="8"/>
        <v>-</v>
      </c>
      <c r="P214" s="185" t="str">
        <f t="shared" si="9"/>
        <v>-</v>
      </c>
      <c r="Q214" s="214">
        <f>IF(P214="-",0,P214/(1+'General inputs'!$H$30)^'MP Calculations'!$C$40)</f>
        <v>0</v>
      </c>
    </row>
    <row r="215" spans="3:17" x14ac:dyDescent="0.2">
      <c r="C215" s="159"/>
      <c r="D215" s="165"/>
      <c r="E215" s="162"/>
      <c r="F215" s="166" t="str">
        <f t="shared" ref="F215:F278" si="10">IF(E215="","-",IF(OR(E215&lt;$E$15,E215&gt;$E$16),"ERROR - date outside of range","Date check - OK"))</f>
        <v>-</v>
      </c>
      <c r="G215" s="68"/>
      <c r="H215" s="162"/>
      <c r="I215" s="173"/>
      <c r="J215" s="168" t="str">
        <f>IFERROR(MIN('MP Calculations'!$E$30/I215,1),"-")</f>
        <v>-</v>
      </c>
      <c r="K215" s="12"/>
      <c r="L215" s="159"/>
      <c r="M215" s="186"/>
      <c r="N215" s="186"/>
      <c r="O215" s="185" t="str">
        <f t="shared" ref="O215:O278" si="11">IF(N215="","-",L215*N215)</f>
        <v>-</v>
      </c>
      <c r="P215" s="185" t="str">
        <f t="shared" ref="P215:P278" si="12">IF(O215="-","-",IF(OR(E215&lt;$E$15,E215&gt;$E$16),0,O215*J215))</f>
        <v>-</v>
      </c>
      <c r="Q215" s="214">
        <f>IF(P215="-",0,P215/(1+'General inputs'!$H$30)^'MP Calculations'!$C$40)</f>
        <v>0</v>
      </c>
    </row>
    <row r="216" spans="3:17" x14ac:dyDescent="0.2">
      <c r="C216" s="159"/>
      <c r="D216" s="165"/>
      <c r="E216" s="162"/>
      <c r="F216" s="166" t="str">
        <f t="shared" si="10"/>
        <v>-</v>
      </c>
      <c r="G216" s="68"/>
      <c r="H216" s="162"/>
      <c r="I216" s="173"/>
      <c r="J216" s="168" t="str">
        <f>IFERROR(MIN('MP Calculations'!$E$30/I216,1),"-")</f>
        <v>-</v>
      </c>
      <c r="K216" s="12"/>
      <c r="L216" s="159"/>
      <c r="M216" s="186"/>
      <c r="N216" s="186"/>
      <c r="O216" s="185" t="str">
        <f t="shared" si="11"/>
        <v>-</v>
      </c>
      <c r="P216" s="185" t="str">
        <f t="shared" si="12"/>
        <v>-</v>
      </c>
      <c r="Q216" s="214">
        <f>IF(P216="-",0,P216/(1+'General inputs'!$H$30)^'MP Calculations'!$C$40)</f>
        <v>0</v>
      </c>
    </row>
    <row r="217" spans="3:17" x14ac:dyDescent="0.2">
      <c r="C217" s="159"/>
      <c r="D217" s="165"/>
      <c r="E217" s="162"/>
      <c r="F217" s="166" t="str">
        <f t="shared" si="10"/>
        <v>-</v>
      </c>
      <c r="G217" s="68"/>
      <c r="H217" s="162"/>
      <c r="I217" s="173"/>
      <c r="J217" s="168" t="str">
        <f>IFERROR(MIN('MP Calculations'!$E$30/I217,1),"-")</f>
        <v>-</v>
      </c>
      <c r="K217" s="12"/>
      <c r="L217" s="159"/>
      <c r="M217" s="186"/>
      <c r="N217" s="186"/>
      <c r="O217" s="185" t="str">
        <f t="shared" si="11"/>
        <v>-</v>
      </c>
      <c r="P217" s="185" t="str">
        <f t="shared" si="12"/>
        <v>-</v>
      </c>
      <c r="Q217" s="214">
        <f>IF(P217="-",0,P217/(1+'General inputs'!$H$30)^'MP Calculations'!$C$40)</f>
        <v>0</v>
      </c>
    </row>
    <row r="218" spans="3:17" x14ac:dyDescent="0.2">
      <c r="C218" s="159"/>
      <c r="D218" s="165"/>
      <c r="E218" s="162"/>
      <c r="F218" s="166" t="str">
        <f t="shared" si="10"/>
        <v>-</v>
      </c>
      <c r="G218" s="68"/>
      <c r="H218" s="162"/>
      <c r="I218" s="173"/>
      <c r="J218" s="168" t="str">
        <f>IFERROR(MIN('MP Calculations'!$E$30/I218,1),"-")</f>
        <v>-</v>
      </c>
      <c r="K218" s="12"/>
      <c r="L218" s="159"/>
      <c r="M218" s="186"/>
      <c r="N218" s="186"/>
      <c r="O218" s="185" t="str">
        <f t="shared" si="11"/>
        <v>-</v>
      </c>
      <c r="P218" s="185" t="str">
        <f t="shared" si="12"/>
        <v>-</v>
      </c>
      <c r="Q218" s="214">
        <f>IF(P218="-",0,P218/(1+'General inputs'!$H$30)^'MP Calculations'!$C$40)</f>
        <v>0</v>
      </c>
    </row>
    <row r="219" spans="3:17" x14ac:dyDescent="0.2">
      <c r="C219" s="159"/>
      <c r="D219" s="165"/>
      <c r="E219" s="162"/>
      <c r="F219" s="166" t="str">
        <f t="shared" si="10"/>
        <v>-</v>
      </c>
      <c r="G219" s="68"/>
      <c r="H219" s="162"/>
      <c r="I219" s="173"/>
      <c r="J219" s="168" t="str">
        <f>IFERROR(MIN('MP Calculations'!$E$30/I219,1),"-")</f>
        <v>-</v>
      </c>
      <c r="K219" s="12"/>
      <c r="L219" s="159"/>
      <c r="M219" s="186"/>
      <c r="N219" s="186"/>
      <c r="O219" s="185" t="str">
        <f t="shared" si="11"/>
        <v>-</v>
      </c>
      <c r="P219" s="185" t="str">
        <f t="shared" si="12"/>
        <v>-</v>
      </c>
      <c r="Q219" s="214">
        <f>IF(P219="-",0,P219/(1+'General inputs'!$H$30)^'MP Calculations'!$C$40)</f>
        <v>0</v>
      </c>
    </row>
    <row r="220" spans="3:17" x14ac:dyDescent="0.2">
      <c r="C220" s="159"/>
      <c r="D220" s="165"/>
      <c r="E220" s="162"/>
      <c r="F220" s="166" t="str">
        <f t="shared" si="10"/>
        <v>-</v>
      </c>
      <c r="G220" s="68"/>
      <c r="H220" s="162"/>
      <c r="I220" s="173"/>
      <c r="J220" s="168" t="str">
        <f>IFERROR(MIN('MP Calculations'!$E$30/I220,1),"-")</f>
        <v>-</v>
      </c>
      <c r="K220" s="12"/>
      <c r="L220" s="159"/>
      <c r="M220" s="186"/>
      <c r="N220" s="186"/>
      <c r="O220" s="185" t="str">
        <f t="shared" si="11"/>
        <v>-</v>
      </c>
      <c r="P220" s="185" t="str">
        <f t="shared" si="12"/>
        <v>-</v>
      </c>
      <c r="Q220" s="214">
        <f>IF(P220="-",0,P220/(1+'General inputs'!$H$30)^'MP Calculations'!$C$40)</f>
        <v>0</v>
      </c>
    </row>
    <row r="221" spans="3:17" x14ac:dyDescent="0.2">
      <c r="C221" s="159"/>
      <c r="D221" s="165"/>
      <c r="E221" s="162"/>
      <c r="F221" s="166" t="str">
        <f t="shared" si="10"/>
        <v>-</v>
      </c>
      <c r="G221" s="68"/>
      <c r="H221" s="162"/>
      <c r="I221" s="173"/>
      <c r="J221" s="168" t="str">
        <f>IFERROR(MIN('MP Calculations'!$E$30/I221,1),"-")</f>
        <v>-</v>
      </c>
      <c r="K221" s="12"/>
      <c r="L221" s="159"/>
      <c r="M221" s="186"/>
      <c r="N221" s="186"/>
      <c r="O221" s="185" t="str">
        <f t="shared" si="11"/>
        <v>-</v>
      </c>
      <c r="P221" s="185" t="str">
        <f t="shared" si="12"/>
        <v>-</v>
      </c>
      <c r="Q221" s="214">
        <f>IF(P221="-",0,P221/(1+'General inputs'!$H$30)^'MP Calculations'!$C$40)</f>
        <v>0</v>
      </c>
    </row>
    <row r="222" spans="3:17" x14ac:dyDescent="0.2">
      <c r="C222" s="159"/>
      <c r="D222" s="165"/>
      <c r="E222" s="162"/>
      <c r="F222" s="166" t="str">
        <f t="shared" si="10"/>
        <v>-</v>
      </c>
      <c r="G222" s="68"/>
      <c r="H222" s="162"/>
      <c r="I222" s="173"/>
      <c r="J222" s="168" t="str">
        <f>IFERROR(MIN('MP Calculations'!$E$30/I222,1),"-")</f>
        <v>-</v>
      </c>
      <c r="K222" s="12"/>
      <c r="L222" s="159"/>
      <c r="M222" s="186"/>
      <c r="N222" s="186"/>
      <c r="O222" s="185" t="str">
        <f t="shared" si="11"/>
        <v>-</v>
      </c>
      <c r="P222" s="185" t="str">
        <f t="shared" si="12"/>
        <v>-</v>
      </c>
      <c r="Q222" s="214">
        <f>IF(P222="-",0,P222/(1+'General inputs'!$H$30)^'MP Calculations'!$C$40)</f>
        <v>0</v>
      </c>
    </row>
    <row r="223" spans="3:17" x14ac:dyDescent="0.2">
      <c r="C223" s="159"/>
      <c r="D223" s="165"/>
      <c r="E223" s="162"/>
      <c r="F223" s="166" t="str">
        <f t="shared" si="10"/>
        <v>-</v>
      </c>
      <c r="G223" s="68"/>
      <c r="H223" s="162"/>
      <c r="I223" s="173"/>
      <c r="J223" s="168" t="str">
        <f>IFERROR(MIN('MP Calculations'!$E$30/I223,1),"-")</f>
        <v>-</v>
      </c>
      <c r="K223" s="12"/>
      <c r="L223" s="159"/>
      <c r="M223" s="186"/>
      <c r="N223" s="186"/>
      <c r="O223" s="185" t="str">
        <f t="shared" si="11"/>
        <v>-</v>
      </c>
      <c r="P223" s="185" t="str">
        <f t="shared" si="12"/>
        <v>-</v>
      </c>
      <c r="Q223" s="214">
        <f>IF(P223="-",0,P223/(1+'General inputs'!$H$30)^'MP Calculations'!$C$40)</f>
        <v>0</v>
      </c>
    </row>
    <row r="224" spans="3:17" x14ac:dyDescent="0.2">
      <c r="C224" s="159"/>
      <c r="D224" s="165"/>
      <c r="E224" s="162"/>
      <c r="F224" s="166" t="str">
        <f t="shared" si="10"/>
        <v>-</v>
      </c>
      <c r="G224" s="68"/>
      <c r="H224" s="162"/>
      <c r="I224" s="173"/>
      <c r="J224" s="168" t="str">
        <f>IFERROR(MIN('MP Calculations'!$E$30/I224,1),"-")</f>
        <v>-</v>
      </c>
      <c r="K224" s="12"/>
      <c r="L224" s="159"/>
      <c r="M224" s="186"/>
      <c r="N224" s="186"/>
      <c r="O224" s="185" t="str">
        <f t="shared" si="11"/>
        <v>-</v>
      </c>
      <c r="P224" s="185" t="str">
        <f t="shared" si="12"/>
        <v>-</v>
      </c>
      <c r="Q224" s="214">
        <f>IF(P224="-",0,P224/(1+'General inputs'!$H$30)^'MP Calculations'!$C$40)</f>
        <v>0</v>
      </c>
    </row>
    <row r="225" spans="3:17" x14ac:dyDescent="0.2">
      <c r="C225" s="159"/>
      <c r="D225" s="165"/>
      <c r="E225" s="162"/>
      <c r="F225" s="166" t="str">
        <f t="shared" si="10"/>
        <v>-</v>
      </c>
      <c r="G225" s="68"/>
      <c r="H225" s="162"/>
      <c r="I225" s="173"/>
      <c r="J225" s="168" t="str">
        <f>IFERROR(MIN('MP Calculations'!$E$30/I225,1),"-")</f>
        <v>-</v>
      </c>
      <c r="K225" s="12"/>
      <c r="L225" s="159"/>
      <c r="M225" s="186"/>
      <c r="N225" s="186"/>
      <c r="O225" s="185" t="str">
        <f t="shared" si="11"/>
        <v>-</v>
      </c>
      <c r="P225" s="185" t="str">
        <f t="shared" si="12"/>
        <v>-</v>
      </c>
      <c r="Q225" s="214">
        <f>IF(P225="-",0,P225/(1+'General inputs'!$H$30)^'MP Calculations'!$C$40)</f>
        <v>0</v>
      </c>
    </row>
    <row r="226" spans="3:17" x14ac:dyDescent="0.2">
      <c r="C226" s="159"/>
      <c r="D226" s="165"/>
      <c r="E226" s="162"/>
      <c r="F226" s="166" t="str">
        <f t="shared" si="10"/>
        <v>-</v>
      </c>
      <c r="G226" s="68"/>
      <c r="H226" s="162"/>
      <c r="I226" s="173"/>
      <c r="J226" s="168" t="str">
        <f>IFERROR(MIN('MP Calculations'!$E$30/I226,1),"-")</f>
        <v>-</v>
      </c>
      <c r="K226" s="12"/>
      <c r="L226" s="159"/>
      <c r="M226" s="186"/>
      <c r="N226" s="186"/>
      <c r="O226" s="185" t="str">
        <f t="shared" si="11"/>
        <v>-</v>
      </c>
      <c r="P226" s="185" t="str">
        <f t="shared" si="12"/>
        <v>-</v>
      </c>
      <c r="Q226" s="214">
        <f>IF(P226="-",0,P226/(1+'General inputs'!$H$30)^'MP Calculations'!$C$40)</f>
        <v>0</v>
      </c>
    </row>
    <row r="227" spans="3:17" x14ac:dyDescent="0.2">
      <c r="C227" s="159"/>
      <c r="D227" s="165"/>
      <c r="E227" s="162"/>
      <c r="F227" s="166" t="str">
        <f t="shared" si="10"/>
        <v>-</v>
      </c>
      <c r="G227" s="68"/>
      <c r="H227" s="162"/>
      <c r="I227" s="173"/>
      <c r="J227" s="168" t="str">
        <f>IFERROR(MIN('MP Calculations'!$E$30/I227,1),"-")</f>
        <v>-</v>
      </c>
      <c r="K227" s="12"/>
      <c r="L227" s="159"/>
      <c r="M227" s="186"/>
      <c r="N227" s="186"/>
      <c r="O227" s="185" t="str">
        <f t="shared" si="11"/>
        <v>-</v>
      </c>
      <c r="P227" s="185" t="str">
        <f t="shared" si="12"/>
        <v>-</v>
      </c>
      <c r="Q227" s="214">
        <f>IF(P227="-",0,P227/(1+'General inputs'!$H$30)^'MP Calculations'!$C$40)</f>
        <v>0</v>
      </c>
    </row>
    <row r="228" spans="3:17" x14ac:dyDescent="0.2">
      <c r="C228" s="159"/>
      <c r="D228" s="165"/>
      <c r="E228" s="162"/>
      <c r="F228" s="166" t="str">
        <f t="shared" si="10"/>
        <v>-</v>
      </c>
      <c r="G228" s="68"/>
      <c r="H228" s="162"/>
      <c r="I228" s="173"/>
      <c r="J228" s="168" t="str">
        <f>IFERROR(MIN('MP Calculations'!$E$30/I228,1),"-")</f>
        <v>-</v>
      </c>
      <c r="K228" s="12"/>
      <c r="L228" s="159"/>
      <c r="M228" s="186"/>
      <c r="N228" s="186"/>
      <c r="O228" s="185" t="str">
        <f t="shared" si="11"/>
        <v>-</v>
      </c>
      <c r="P228" s="185" t="str">
        <f t="shared" si="12"/>
        <v>-</v>
      </c>
      <c r="Q228" s="214">
        <f>IF(P228="-",0,P228/(1+'General inputs'!$H$30)^'MP Calculations'!$C$40)</f>
        <v>0</v>
      </c>
    </row>
    <row r="229" spans="3:17" x14ac:dyDescent="0.2">
      <c r="C229" s="159"/>
      <c r="D229" s="165"/>
      <c r="E229" s="162"/>
      <c r="F229" s="166" t="str">
        <f t="shared" si="10"/>
        <v>-</v>
      </c>
      <c r="G229" s="68"/>
      <c r="H229" s="162"/>
      <c r="I229" s="173"/>
      <c r="J229" s="168" t="str">
        <f>IFERROR(MIN('MP Calculations'!$E$30/I229,1),"-")</f>
        <v>-</v>
      </c>
      <c r="K229" s="12"/>
      <c r="L229" s="159"/>
      <c r="M229" s="186"/>
      <c r="N229" s="186"/>
      <c r="O229" s="185" t="str">
        <f t="shared" si="11"/>
        <v>-</v>
      </c>
      <c r="P229" s="185" t="str">
        <f t="shared" si="12"/>
        <v>-</v>
      </c>
      <c r="Q229" s="214">
        <f>IF(P229="-",0,P229/(1+'General inputs'!$H$30)^'MP Calculations'!$C$40)</f>
        <v>0</v>
      </c>
    </row>
    <row r="230" spans="3:17" x14ac:dyDescent="0.2">
      <c r="C230" s="159"/>
      <c r="D230" s="165"/>
      <c r="E230" s="162"/>
      <c r="F230" s="166" t="str">
        <f t="shared" si="10"/>
        <v>-</v>
      </c>
      <c r="G230" s="68"/>
      <c r="H230" s="162"/>
      <c r="I230" s="173"/>
      <c r="J230" s="168" t="str">
        <f>IFERROR(MIN('MP Calculations'!$E$30/I230,1),"-")</f>
        <v>-</v>
      </c>
      <c r="K230" s="12"/>
      <c r="L230" s="159"/>
      <c r="M230" s="186"/>
      <c r="N230" s="186"/>
      <c r="O230" s="185" t="str">
        <f t="shared" si="11"/>
        <v>-</v>
      </c>
      <c r="P230" s="185" t="str">
        <f t="shared" si="12"/>
        <v>-</v>
      </c>
      <c r="Q230" s="214">
        <f>IF(P230="-",0,P230/(1+'General inputs'!$H$30)^'MP Calculations'!$C$40)</f>
        <v>0</v>
      </c>
    </row>
    <row r="231" spans="3:17" x14ac:dyDescent="0.2">
      <c r="C231" s="159"/>
      <c r="D231" s="165"/>
      <c r="E231" s="162"/>
      <c r="F231" s="166" t="str">
        <f t="shared" si="10"/>
        <v>-</v>
      </c>
      <c r="G231" s="68"/>
      <c r="H231" s="162"/>
      <c r="I231" s="173"/>
      <c r="J231" s="168" t="str">
        <f>IFERROR(MIN('MP Calculations'!$E$30/I231,1),"-")</f>
        <v>-</v>
      </c>
      <c r="K231" s="12"/>
      <c r="L231" s="159"/>
      <c r="M231" s="186"/>
      <c r="N231" s="186"/>
      <c r="O231" s="185" t="str">
        <f t="shared" si="11"/>
        <v>-</v>
      </c>
      <c r="P231" s="185" t="str">
        <f t="shared" si="12"/>
        <v>-</v>
      </c>
      <c r="Q231" s="214">
        <f>IF(P231="-",0,P231/(1+'General inputs'!$H$30)^'MP Calculations'!$C$40)</f>
        <v>0</v>
      </c>
    </row>
    <row r="232" spans="3:17" x14ac:dyDescent="0.2">
      <c r="C232" s="159"/>
      <c r="D232" s="165"/>
      <c r="E232" s="162"/>
      <c r="F232" s="166" t="str">
        <f t="shared" si="10"/>
        <v>-</v>
      </c>
      <c r="G232" s="68"/>
      <c r="H232" s="162"/>
      <c r="I232" s="173"/>
      <c r="J232" s="168" t="str">
        <f>IFERROR(MIN('MP Calculations'!$E$30/I232,1),"-")</f>
        <v>-</v>
      </c>
      <c r="K232" s="12"/>
      <c r="L232" s="159"/>
      <c r="M232" s="186"/>
      <c r="N232" s="186"/>
      <c r="O232" s="185" t="str">
        <f t="shared" si="11"/>
        <v>-</v>
      </c>
      <c r="P232" s="185" t="str">
        <f t="shared" si="12"/>
        <v>-</v>
      </c>
      <c r="Q232" s="214">
        <f>IF(P232="-",0,P232/(1+'General inputs'!$H$30)^'MP Calculations'!$C$40)</f>
        <v>0</v>
      </c>
    </row>
    <row r="233" spans="3:17" x14ac:dyDescent="0.2">
      <c r="C233" s="159"/>
      <c r="D233" s="165"/>
      <c r="E233" s="162"/>
      <c r="F233" s="166" t="str">
        <f t="shared" si="10"/>
        <v>-</v>
      </c>
      <c r="G233" s="68"/>
      <c r="H233" s="162"/>
      <c r="I233" s="173"/>
      <c r="J233" s="168" t="str">
        <f>IFERROR(MIN('MP Calculations'!$E$30/I233,1),"-")</f>
        <v>-</v>
      </c>
      <c r="K233" s="12"/>
      <c r="L233" s="159"/>
      <c r="M233" s="186"/>
      <c r="N233" s="186"/>
      <c r="O233" s="185" t="str">
        <f t="shared" si="11"/>
        <v>-</v>
      </c>
      <c r="P233" s="185" t="str">
        <f t="shared" si="12"/>
        <v>-</v>
      </c>
      <c r="Q233" s="214">
        <f>IF(P233="-",0,P233/(1+'General inputs'!$H$30)^'MP Calculations'!$C$40)</f>
        <v>0</v>
      </c>
    </row>
    <row r="234" spans="3:17" x14ac:dyDescent="0.2">
      <c r="C234" s="159"/>
      <c r="D234" s="165"/>
      <c r="E234" s="162"/>
      <c r="F234" s="166" t="str">
        <f t="shared" si="10"/>
        <v>-</v>
      </c>
      <c r="G234" s="68"/>
      <c r="H234" s="162"/>
      <c r="I234" s="173"/>
      <c r="J234" s="168" t="str">
        <f>IFERROR(MIN('MP Calculations'!$E$30/I234,1),"-")</f>
        <v>-</v>
      </c>
      <c r="K234" s="12"/>
      <c r="L234" s="159"/>
      <c r="M234" s="186"/>
      <c r="N234" s="186"/>
      <c r="O234" s="185" t="str">
        <f t="shared" si="11"/>
        <v>-</v>
      </c>
      <c r="P234" s="185" t="str">
        <f t="shared" si="12"/>
        <v>-</v>
      </c>
      <c r="Q234" s="214">
        <f>IF(P234="-",0,P234/(1+'General inputs'!$H$30)^'MP Calculations'!$C$40)</f>
        <v>0</v>
      </c>
    </row>
    <row r="235" spans="3:17" x14ac:dyDescent="0.2">
      <c r="C235" s="159"/>
      <c r="D235" s="165"/>
      <c r="E235" s="162"/>
      <c r="F235" s="166" t="str">
        <f t="shared" si="10"/>
        <v>-</v>
      </c>
      <c r="G235" s="68"/>
      <c r="H235" s="162"/>
      <c r="I235" s="173"/>
      <c r="J235" s="168" t="str">
        <f>IFERROR(MIN('MP Calculations'!$E$30/I235,1),"-")</f>
        <v>-</v>
      </c>
      <c r="K235" s="12"/>
      <c r="L235" s="159"/>
      <c r="M235" s="186"/>
      <c r="N235" s="186"/>
      <c r="O235" s="185" t="str">
        <f t="shared" si="11"/>
        <v>-</v>
      </c>
      <c r="P235" s="185" t="str">
        <f t="shared" si="12"/>
        <v>-</v>
      </c>
      <c r="Q235" s="214">
        <f>IF(P235="-",0,P235/(1+'General inputs'!$H$30)^'MP Calculations'!$C$40)</f>
        <v>0</v>
      </c>
    </row>
    <row r="236" spans="3:17" x14ac:dyDescent="0.2">
      <c r="C236" s="159"/>
      <c r="D236" s="165"/>
      <c r="E236" s="162"/>
      <c r="F236" s="166" t="str">
        <f t="shared" si="10"/>
        <v>-</v>
      </c>
      <c r="G236" s="68"/>
      <c r="H236" s="162"/>
      <c r="I236" s="173"/>
      <c r="J236" s="168" t="str">
        <f>IFERROR(MIN('MP Calculations'!$E$30/I236,1),"-")</f>
        <v>-</v>
      </c>
      <c r="K236" s="12"/>
      <c r="L236" s="159"/>
      <c r="M236" s="186"/>
      <c r="N236" s="186"/>
      <c r="O236" s="185" t="str">
        <f t="shared" si="11"/>
        <v>-</v>
      </c>
      <c r="P236" s="185" t="str">
        <f t="shared" si="12"/>
        <v>-</v>
      </c>
      <c r="Q236" s="214">
        <f>IF(P236="-",0,P236/(1+'General inputs'!$H$30)^'MP Calculations'!$C$40)</f>
        <v>0</v>
      </c>
    </row>
    <row r="237" spans="3:17" x14ac:dyDescent="0.2">
      <c r="C237" s="159"/>
      <c r="D237" s="165"/>
      <c r="E237" s="162"/>
      <c r="F237" s="166" t="str">
        <f t="shared" si="10"/>
        <v>-</v>
      </c>
      <c r="G237" s="68"/>
      <c r="H237" s="162"/>
      <c r="I237" s="173"/>
      <c r="J237" s="168" t="str">
        <f>IFERROR(MIN('MP Calculations'!$E$30/I237,1),"-")</f>
        <v>-</v>
      </c>
      <c r="K237" s="12"/>
      <c r="L237" s="159"/>
      <c r="M237" s="186"/>
      <c r="N237" s="186"/>
      <c r="O237" s="185" t="str">
        <f t="shared" si="11"/>
        <v>-</v>
      </c>
      <c r="P237" s="185" t="str">
        <f t="shared" si="12"/>
        <v>-</v>
      </c>
      <c r="Q237" s="214">
        <f>IF(P237="-",0,P237/(1+'General inputs'!$H$30)^'MP Calculations'!$C$40)</f>
        <v>0</v>
      </c>
    </row>
    <row r="238" spans="3:17" x14ac:dyDescent="0.2">
      <c r="C238" s="159"/>
      <c r="D238" s="165"/>
      <c r="E238" s="162"/>
      <c r="F238" s="166" t="str">
        <f t="shared" si="10"/>
        <v>-</v>
      </c>
      <c r="G238" s="68"/>
      <c r="H238" s="162"/>
      <c r="I238" s="173"/>
      <c r="J238" s="168" t="str">
        <f>IFERROR(MIN('MP Calculations'!$E$30/I238,1),"-")</f>
        <v>-</v>
      </c>
      <c r="K238" s="12"/>
      <c r="L238" s="159"/>
      <c r="M238" s="186"/>
      <c r="N238" s="186"/>
      <c r="O238" s="185" t="str">
        <f t="shared" si="11"/>
        <v>-</v>
      </c>
      <c r="P238" s="185" t="str">
        <f t="shared" si="12"/>
        <v>-</v>
      </c>
      <c r="Q238" s="214">
        <f>IF(P238="-",0,P238/(1+'General inputs'!$H$30)^'MP Calculations'!$C$40)</f>
        <v>0</v>
      </c>
    </row>
    <row r="239" spans="3:17" x14ac:dyDescent="0.2">
      <c r="C239" s="159"/>
      <c r="D239" s="165"/>
      <c r="E239" s="162"/>
      <c r="F239" s="166" t="str">
        <f t="shared" si="10"/>
        <v>-</v>
      </c>
      <c r="G239" s="68"/>
      <c r="H239" s="162"/>
      <c r="I239" s="173"/>
      <c r="J239" s="168" t="str">
        <f>IFERROR(MIN('MP Calculations'!$E$30/I239,1),"-")</f>
        <v>-</v>
      </c>
      <c r="K239" s="12"/>
      <c r="L239" s="159"/>
      <c r="M239" s="186"/>
      <c r="N239" s="186"/>
      <c r="O239" s="185" t="str">
        <f t="shared" si="11"/>
        <v>-</v>
      </c>
      <c r="P239" s="185" t="str">
        <f t="shared" si="12"/>
        <v>-</v>
      </c>
      <c r="Q239" s="214">
        <f>IF(P239="-",0,P239/(1+'General inputs'!$H$30)^'MP Calculations'!$C$40)</f>
        <v>0</v>
      </c>
    </row>
    <row r="240" spans="3:17" x14ac:dyDescent="0.2">
      <c r="C240" s="159"/>
      <c r="D240" s="165"/>
      <c r="E240" s="162"/>
      <c r="F240" s="166" t="str">
        <f t="shared" si="10"/>
        <v>-</v>
      </c>
      <c r="G240" s="68"/>
      <c r="H240" s="162"/>
      <c r="I240" s="173"/>
      <c r="J240" s="168" t="str">
        <f>IFERROR(MIN('MP Calculations'!$E$30/I240,1),"-")</f>
        <v>-</v>
      </c>
      <c r="K240" s="12"/>
      <c r="L240" s="159"/>
      <c r="M240" s="186"/>
      <c r="N240" s="186"/>
      <c r="O240" s="185" t="str">
        <f t="shared" si="11"/>
        <v>-</v>
      </c>
      <c r="P240" s="185" t="str">
        <f t="shared" si="12"/>
        <v>-</v>
      </c>
      <c r="Q240" s="214">
        <f>IF(P240="-",0,P240/(1+'General inputs'!$H$30)^'MP Calculations'!$C$40)</f>
        <v>0</v>
      </c>
    </row>
    <row r="241" spans="3:17" x14ac:dyDescent="0.2">
      <c r="C241" s="159"/>
      <c r="D241" s="165"/>
      <c r="E241" s="162"/>
      <c r="F241" s="166" t="str">
        <f t="shared" si="10"/>
        <v>-</v>
      </c>
      <c r="G241" s="68"/>
      <c r="H241" s="162"/>
      <c r="I241" s="173"/>
      <c r="J241" s="168" t="str">
        <f>IFERROR(MIN('MP Calculations'!$E$30/I241,1),"-")</f>
        <v>-</v>
      </c>
      <c r="K241" s="12"/>
      <c r="L241" s="159"/>
      <c r="M241" s="186"/>
      <c r="N241" s="186"/>
      <c r="O241" s="185" t="str">
        <f t="shared" si="11"/>
        <v>-</v>
      </c>
      <c r="P241" s="185" t="str">
        <f t="shared" si="12"/>
        <v>-</v>
      </c>
      <c r="Q241" s="214">
        <f>IF(P241="-",0,P241/(1+'General inputs'!$H$30)^'MP Calculations'!$C$40)</f>
        <v>0</v>
      </c>
    </row>
    <row r="242" spans="3:17" x14ac:dyDescent="0.2">
      <c r="C242" s="159"/>
      <c r="D242" s="165"/>
      <c r="E242" s="162"/>
      <c r="F242" s="166" t="str">
        <f t="shared" si="10"/>
        <v>-</v>
      </c>
      <c r="G242" s="68"/>
      <c r="H242" s="162"/>
      <c r="I242" s="173"/>
      <c r="J242" s="168" t="str">
        <f>IFERROR(MIN('MP Calculations'!$E$30/I242,1),"-")</f>
        <v>-</v>
      </c>
      <c r="K242" s="12"/>
      <c r="L242" s="159"/>
      <c r="M242" s="186"/>
      <c r="N242" s="186"/>
      <c r="O242" s="185" t="str">
        <f t="shared" si="11"/>
        <v>-</v>
      </c>
      <c r="P242" s="185" t="str">
        <f t="shared" si="12"/>
        <v>-</v>
      </c>
      <c r="Q242" s="214">
        <f>IF(P242="-",0,P242/(1+'General inputs'!$H$30)^'MP Calculations'!$C$40)</f>
        <v>0</v>
      </c>
    </row>
    <row r="243" spans="3:17" x14ac:dyDescent="0.2">
      <c r="C243" s="159"/>
      <c r="D243" s="165"/>
      <c r="E243" s="162"/>
      <c r="F243" s="166" t="str">
        <f t="shared" si="10"/>
        <v>-</v>
      </c>
      <c r="G243" s="68"/>
      <c r="H243" s="162"/>
      <c r="I243" s="173"/>
      <c r="J243" s="168" t="str">
        <f>IFERROR(MIN('MP Calculations'!$E$30/I243,1),"-")</f>
        <v>-</v>
      </c>
      <c r="K243" s="12"/>
      <c r="L243" s="159"/>
      <c r="M243" s="186"/>
      <c r="N243" s="186"/>
      <c r="O243" s="185" t="str">
        <f t="shared" si="11"/>
        <v>-</v>
      </c>
      <c r="P243" s="185" t="str">
        <f t="shared" si="12"/>
        <v>-</v>
      </c>
      <c r="Q243" s="214">
        <f>IF(P243="-",0,P243/(1+'General inputs'!$H$30)^'MP Calculations'!$C$40)</f>
        <v>0</v>
      </c>
    </row>
    <row r="244" spans="3:17" x14ac:dyDescent="0.2">
      <c r="C244" s="159"/>
      <c r="D244" s="165"/>
      <c r="E244" s="162"/>
      <c r="F244" s="166" t="str">
        <f t="shared" si="10"/>
        <v>-</v>
      </c>
      <c r="G244" s="68"/>
      <c r="H244" s="162"/>
      <c r="I244" s="173"/>
      <c r="J244" s="168" t="str">
        <f>IFERROR(MIN('MP Calculations'!$E$30/I244,1),"-")</f>
        <v>-</v>
      </c>
      <c r="K244" s="12"/>
      <c r="L244" s="159"/>
      <c r="M244" s="186"/>
      <c r="N244" s="186"/>
      <c r="O244" s="185" t="str">
        <f t="shared" si="11"/>
        <v>-</v>
      </c>
      <c r="P244" s="185" t="str">
        <f t="shared" si="12"/>
        <v>-</v>
      </c>
      <c r="Q244" s="214">
        <f>IF(P244="-",0,P244/(1+'General inputs'!$H$30)^'MP Calculations'!$C$40)</f>
        <v>0</v>
      </c>
    </row>
    <row r="245" spans="3:17" x14ac:dyDescent="0.2">
      <c r="C245" s="159"/>
      <c r="D245" s="165"/>
      <c r="E245" s="162"/>
      <c r="F245" s="166" t="str">
        <f t="shared" si="10"/>
        <v>-</v>
      </c>
      <c r="G245" s="68"/>
      <c r="H245" s="162"/>
      <c r="I245" s="173"/>
      <c r="J245" s="168" t="str">
        <f>IFERROR(MIN('MP Calculations'!$E$30/I245,1),"-")</f>
        <v>-</v>
      </c>
      <c r="K245" s="12"/>
      <c r="L245" s="159"/>
      <c r="M245" s="186"/>
      <c r="N245" s="186"/>
      <c r="O245" s="185" t="str">
        <f t="shared" si="11"/>
        <v>-</v>
      </c>
      <c r="P245" s="185" t="str">
        <f t="shared" si="12"/>
        <v>-</v>
      </c>
      <c r="Q245" s="214">
        <f>IF(P245="-",0,P245/(1+'General inputs'!$H$30)^'MP Calculations'!$C$40)</f>
        <v>0</v>
      </c>
    </row>
    <row r="246" spans="3:17" x14ac:dyDescent="0.2">
      <c r="C246" s="159"/>
      <c r="D246" s="165"/>
      <c r="E246" s="162"/>
      <c r="F246" s="166" t="str">
        <f t="shared" si="10"/>
        <v>-</v>
      </c>
      <c r="G246" s="68"/>
      <c r="H246" s="162"/>
      <c r="I246" s="173"/>
      <c r="J246" s="168" t="str">
        <f>IFERROR(MIN('MP Calculations'!$E$30/I246,1),"-")</f>
        <v>-</v>
      </c>
      <c r="K246" s="12"/>
      <c r="L246" s="159"/>
      <c r="M246" s="186"/>
      <c r="N246" s="186"/>
      <c r="O246" s="185" t="str">
        <f t="shared" si="11"/>
        <v>-</v>
      </c>
      <c r="P246" s="185" t="str">
        <f t="shared" si="12"/>
        <v>-</v>
      </c>
      <c r="Q246" s="214">
        <f>IF(P246="-",0,P246/(1+'General inputs'!$H$30)^'MP Calculations'!$C$40)</f>
        <v>0</v>
      </c>
    </row>
    <row r="247" spans="3:17" x14ac:dyDescent="0.2">
      <c r="C247" s="159"/>
      <c r="D247" s="165"/>
      <c r="E247" s="162"/>
      <c r="F247" s="166" t="str">
        <f t="shared" si="10"/>
        <v>-</v>
      </c>
      <c r="G247" s="68"/>
      <c r="H247" s="162"/>
      <c r="I247" s="173"/>
      <c r="J247" s="168" t="str">
        <f>IFERROR(MIN('MP Calculations'!$E$30/I247,1),"-")</f>
        <v>-</v>
      </c>
      <c r="K247" s="12"/>
      <c r="L247" s="159"/>
      <c r="M247" s="186"/>
      <c r="N247" s="186"/>
      <c r="O247" s="185" t="str">
        <f t="shared" si="11"/>
        <v>-</v>
      </c>
      <c r="P247" s="185" t="str">
        <f t="shared" si="12"/>
        <v>-</v>
      </c>
      <c r="Q247" s="214">
        <f>IF(P247="-",0,P247/(1+'General inputs'!$H$30)^'MP Calculations'!$C$40)</f>
        <v>0</v>
      </c>
    </row>
    <row r="248" spans="3:17" x14ac:dyDescent="0.2">
      <c r="C248" s="159"/>
      <c r="D248" s="165"/>
      <c r="E248" s="162"/>
      <c r="F248" s="166" t="str">
        <f t="shared" si="10"/>
        <v>-</v>
      </c>
      <c r="G248" s="68"/>
      <c r="H248" s="162"/>
      <c r="I248" s="173"/>
      <c r="J248" s="168" t="str">
        <f>IFERROR(MIN('MP Calculations'!$E$30/I248,1),"-")</f>
        <v>-</v>
      </c>
      <c r="K248" s="12"/>
      <c r="L248" s="159"/>
      <c r="M248" s="186"/>
      <c r="N248" s="186"/>
      <c r="O248" s="185" t="str">
        <f t="shared" si="11"/>
        <v>-</v>
      </c>
      <c r="P248" s="185" t="str">
        <f t="shared" si="12"/>
        <v>-</v>
      </c>
      <c r="Q248" s="214">
        <f>IF(P248="-",0,P248/(1+'General inputs'!$H$30)^'MP Calculations'!$C$40)</f>
        <v>0</v>
      </c>
    </row>
    <row r="249" spans="3:17" x14ac:dyDescent="0.2">
      <c r="C249" s="159"/>
      <c r="D249" s="165"/>
      <c r="E249" s="162"/>
      <c r="F249" s="166" t="str">
        <f t="shared" si="10"/>
        <v>-</v>
      </c>
      <c r="G249" s="68"/>
      <c r="H249" s="162"/>
      <c r="I249" s="173"/>
      <c r="J249" s="168" t="str">
        <f>IFERROR(MIN('MP Calculations'!$E$30/I249,1),"-")</f>
        <v>-</v>
      </c>
      <c r="K249" s="12"/>
      <c r="L249" s="159"/>
      <c r="M249" s="186"/>
      <c r="N249" s="186"/>
      <c r="O249" s="185" t="str">
        <f t="shared" si="11"/>
        <v>-</v>
      </c>
      <c r="P249" s="185" t="str">
        <f t="shared" si="12"/>
        <v>-</v>
      </c>
      <c r="Q249" s="214">
        <f>IF(P249="-",0,P249/(1+'General inputs'!$H$30)^'MP Calculations'!$C$40)</f>
        <v>0</v>
      </c>
    </row>
    <row r="250" spans="3:17" x14ac:dyDescent="0.2">
      <c r="C250" s="159"/>
      <c r="D250" s="165"/>
      <c r="E250" s="162"/>
      <c r="F250" s="166" t="str">
        <f t="shared" si="10"/>
        <v>-</v>
      </c>
      <c r="G250" s="68"/>
      <c r="H250" s="162"/>
      <c r="I250" s="173"/>
      <c r="J250" s="168" t="str">
        <f>IFERROR(MIN('MP Calculations'!$E$30/I250,1),"-")</f>
        <v>-</v>
      </c>
      <c r="K250" s="12"/>
      <c r="L250" s="159"/>
      <c r="M250" s="186"/>
      <c r="N250" s="186"/>
      <c r="O250" s="185" t="str">
        <f t="shared" si="11"/>
        <v>-</v>
      </c>
      <c r="P250" s="185" t="str">
        <f t="shared" si="12"/>
        <v>-</v>
      </c>
      <c r="Q250" s="214">
        <f>IF(P250="-",0,P250/(1+'General inputs'!$H$30)^'MP Calculations'!$C$40)</f>
        <v>0</v>
      </c>
    </row>
    <row r="251" spans="3:17" x14ac:dyDescent="0.2">
      <c r="C251" s="159"/>
      <c r="D251" s="165"/>
      <c r="E251" s="162"/>
      <c r="F251" s="166" t="str">
        <f t="shared" si="10"/>
        <v>-</v>
      </c>
      <c r="G251" s="68"/>
      <c r="H251" s="162"/>
      <c r="I251" s="173"/>
      <c r="J251" s="168" t="str">
        <f>IFERROR(MIN('MP Calculations'!$E$30/I251,1),"-")</f>
        <v>-</v>
      </c>
      <c r="K251" s="12"/>
      <c r="L251" s="159"/>
      <c r="M251" s="186"/>
      <c r="N251" s="186"/>
      <c r="O251" s="185" t="str">
        <f t="shared" si="11"/>
        <v>-</v>
      </c>
      <c r="P251" s="185" t="str">
        <f t="shared" si="12"/>
        <v>-</v>
      </c>
      <c r="Q251" s="214">
        <f>IF(P251="-",0,P251/(1+'General inputs'!$H$30)^'MP Calculations'!$C$40)</f>
        <v>0</v>
      </c>
    </row>
    <row r="252" spans="3:17" x14ac:dyDescent="0.2">
      <c r="C252" s="159"/>
      <c r="D252" s="165"/>
      <c r="E252" s="162"/>
      <c r="F252" s="166" t="str">
        <f t="shared" si="10"/>
        <v>-</v>
      </c>
      <c r="G252" s="68"/>
      <c r="H252" s="162"/>
      <c r="I252" s="173"/>
      <c r="J252" s="168" t="str">
        <f>IFERROR(MIN('MP Calculations'!$E$30/I252,1),"-")</f>
        <v>-</v>
      </c>
      <c r="K252" s="12"/>
      <c r="L252" s="159"/>
      <c r="M252" s="186"/>
      <c r="N252" s="186"/>
      <c r="O252" s="185" t="str">
        <f t="shared" si="11"/>
        <v>-</v>
      </c>
      <c r="P252" s="185" t="str">
        <f t="shared" si="12"/>
        <v>-</v>
      </c>
      <c r="Q252" s="214">
        <f>IF(P252="-",0,P252/(1+'General inputs'!$H$30)^'MP Calculations'!$C$40)</f>
        <v>0</v>
      </c>
    </row>
    <row r="253" spans="3:17" x14ac:dyDescent="0.2">
      <c r="C253" s="159"/>
      <c r="D253" s="165"/>
      <c r="E253" s="162"/>
      <c r="F253" s="166" t="str">
        <f t="shared" si="10"/>
        <v>-</v>
      </c>
      <c r="G253" s="68"/>
      <c r="H253" s="162"/>
      <c r="I253" s="173"/>
      <c r="J253" s="168" t="str">
        <f>IFERROR(MIN('MP Calculations'!$E$30/I253,1),"-")</f>
        <v>-</v>
      </c>
      <c r="K253" s="12"/>
      <c r="L253" s="159"/>
      <c r="M253" s="186"/>
      <c r="N253" s="186"/>
      <c r="O253" s="185" t="str">
        <f t="shared" si="11"/>
        <v>-</v>
      </c>
      <c r="P253" s="185" t="str">
        <f t="shared" si="12"/>
        <v>-</v>
      </c>
      <c r="Q253" s="214">
        <f>IF(P253="-",0,P253/(1+'General inputs'!$H$30)^'MP Calculations'!$C$40)</f>
        <v>0</v>
      </c>
    </row>
    <row r="254" spans="3:17" x14ac:dyDescent="0.2">
      <c r="C254" s="159"/>
      <c r="D254" s="165"/>
      <c r="E254" s="162"/>
      <c r="F254" s="166" t="str">
        <f t="shared" si="10"/>
        <v>-</v>
      </c>
      <c r="G254" s="68"/>
      <c r="H254" s="162"/>
      <c r="I254" s="173"/>
      <c r="J254" s="168" t="str">
        <f>IFERROR(MIN('MP Calculations'!$E$30/I254,1),"-")</f>
        <v>-</v>
      </c>
      <c r="K254" s="12"/>
      <c r="L254" s="159"/>
      <c r="M254" s="186"/>
      <c r="N254" s="186"/>
      <c r="O254" s="185" t="str">
        <f t="shared" si="11"/>
        <v>-</v>
      </c>
      <c r="P254" s="185" t="str">
        <f t="shared" si="12"/>
        <v>-</v>
      </c>
      <c r="Q254" s="214">
        <f>IF(P254="-",0,P254/(1+'General inputs'!$H$30)^'MP Calculations'!$C$40)</f>
        <v>0</v>
      </c>
    </row>
    <row r="255" spans="3:17" x14ac:dyDescent="0.2">
      <c r="C255" s="159"/>
      <c r="D255" s="165"/>
      <c r="E255" s="162"/>
      <c r="F255" s="166" t="str">
        <f t="shared" si="10"/>
        <v>-</v>
      </c>
      <c r="G255" s="68"/>
      <c r="H255" s="162"/>
      <c r="I255" s="173"/>
      <c r="J255" s="168" t="str">
        <f>IFERROR(MIN('MP Calculations'!$E$30/I255,1),"-")</f>
        <v>-</v>
      </c>
      <c r="K255" s="12"/>
      <c r="L255" s="159"/>
      <c r="M255" s="186"/>
      <c r="N255" s="186"/>
      <c r="O255" s="185" t="str">
        <f t="shared" si="11"/>
        <v>-</v>
      </c>
      <c r="P255" s="185" t="str">
        <f t="shared" si="12"/>
        <v>-</v>
      </c>
      <c r="Q255" s="214">
        <f>IF(P255="-",0,P255/(1+'General inputs'!$H$30)^'MP Calculations'!$C$40)</f>
        <v>0</v>
      </c>
    </row>
    <row r="256" spans="3:17" x14ac:dyDescent="0.2">
      <c r="C256" s="159"/>
      <c r="D256" s="165"/>
      <c r="E256" s="162"/>
      <c r="F256" s="166" t="str">
        <f t="shared" si="10"/>
        <v>-</v>
      </c>
      <c r="G256" s="68"/>
      <c r="H256" s="162"/>
      <c r="I256" s="173"/>
      <c r="J256" s="168" t="str">
        <f>IFERROR(MIN('MP Calculations'!$E$30/I256,1),"-")</f>
        <v>-</v>
      </c>
      <c r="K256" s="12"/>
      <c r="L256" s="159"/>
      <c r="M256" s="186"/>
      <c r="N256" s="186"/>
      <c r="O256" s="185" t="str">
        <f t="shared" si="11"/>
        <v>-</v>
      </c>
      <c r="P256" s="185" t="str">
        <f t="shared" si="12"/>
        <v>-</v>
      </c>
      <c r="Q256" s="214">
        <f>IF(P256="-",0,P256/(1+'General inputs'!$H$30)^'MP Calculations'!$C$40)</f>
        <v>0</v>
      </c>
    </row>
    <row r="257" spans="3:17" x14ac:dyDescent="0.2">
      <c r="C257" s="159"/>
      <c r="D257" s="165"/>
      <c r="E257" s="162"/>
      <c r="F257" s="166" t="str">
        <f t="shared" si="10"/>
        <v>-</v>
      </c>
      <c r="G257" s="68"/>
      <c r="H257" s="162"/>
      <c r="I257" s="173"/>
      <c r="J257" s="168" t="str">
        <f>IFERROR(MIN('MP Calculations'!$E$30/I257,1),"-")</f>
        <v>-</v>
      </c>
      <c r="K257" s="12"/>
      <c r="L257" s="159"/>
      <c r="M257" s="186"/>
      <c r="N257" s="186"/>
      <c r="O257" s="185" t="str">
        <f t="shared" si="11"/>
        <v>-</v>
      </c>
      <c r="P257" s="185" t="str">
        <f t="shared" si="12"/>
        <v>-</v>
      </c>
      <c r="Q257" s="214">
        <f>IF(P257="-",0,P257/(1+'General inputs'!$H$30)^'MP Calculations'!$C$40)</f>
        <v>0</v>
      </c>
    </row>
    <row r="258" spans="3:17" x14ac:dyDescent="0.2">
      <c r="C258" s="159"/>
      <c r="D258" s="165"/>
      <c r="E258" s="162"/>
      <c r="F258" s="166" t="str">
        <f t="shared" si="10"/>
        <v>-</v>
      </c>
      <c r="G258" s="68"/>
      <c r="H258" s="162"/>
      <c r="I258" s="173"/>
      <c r="J258" s="168" t="str">
        <f>IFERROR(MIN('MP Calculations'!$E$30/I258,1),"-")</f>
        <v>-</v>
      </c>
      <c r="K258" s="12"/>
      <c r="L258" s="159"/>
      <c r="M258" s="186"/>
      <c r="N258" s="186"/>
      <c r="O258" s="185" t="str">
        <f t="shared" si="11"/>
        <v>-</v>
      </c>
      <c r="P258" s="185" t="str">
        <f t="shared" si="12"/>
        <v>-</v>
      </c>
      <c r="Q258" s="214">
        <f>IF(P258="-",0,P258/(1+'General inputs'!$H$30)^'MP Calculations'!$C$40)</f>
        <v>0</v>
      </c>
    </row>
    <row r="259" spans="3:17" x14ac:dyDescent="0.2">
      <c r="C259" s="159"/>
      <c r="D259" s="165"/>
      <c r="E259" s="162"/>
      <c r="F259" s="166" t="str">
        <f t="shared" si="10"/>
        <v>-</v>
      </c>
      <c r="G259" s="68"/>
      <c r="H259" s="162"/>
      <c r="I259" s="173"/>
      <c r="J259" s="168" t="str">
        <f>IFERROR(MIN('MP Calculations'!$E$30/I259,1),"-")</f>
        <v>-</v>
      </c>
      <c r="K259" s="12"/>
      <c r="L259" s="159"/>
      <c r="M259" s="186"/>
      <c r="N259" s="186"/>
      <c r="O259" s="185" t="str">
        <f t="shared" si="11"/>
        <v>-</v>
      </c>
      <c r="P259" s="185" t="str">
        <f t="shared" si="12"/>
        <v>-</v>
      </c>
      <c r="Q259" s="214">
        <f>IF(P259="-",0,P259/(1+'General inputs'!$H$30)^'MP Calculations'!$C$40)</f>
        <v>0</v>
      </c>
    </row>
    <row r="260" spans="3:17" x14ac:dyDescent="0.2">
      <c r="C260" s="159"/>
      <c r="D260" s="165"/>
      <c r="E260" s="162"/>
      <c r="F260" s="166" t="str">
        <f t="shared" si="10"/>
        <v>-</v>
      </c>
      <c r="G260" s="68"/>
      <c r="H260" s="162"/>
      <c r="I260" s="173"/>
      <c r="J260" s="168" t="str">
        <f>IFERROR(MIN('MP Calculations'!$E$30/I260,1),"-")</f>
        <v>-</v>
      </c>
      <c r="K260" s="12"/>
      <c r="L260" s="159"/>
      <c r="M260" s="186"/>
      <c r="N260" s="186"/>
      <c r="O260" s="185" t="str">
        <f t="shared" si="11"/>
        <v>-</v>
      </c>
      <c r="P260" s="185" t="str">
        <f t="shared" si="12"/>
        <v>-</v>
      </c>
      <c r="Q260" s="214">
        <f>IF(P260="-",0,P260/(1+'General inputs'!$H$30)^'MP Calculations'!$C$40)</f>
        <v>0</v>
      </c>
    </row>
    <row r="261" spans="3:17" x14ac:dyDescent="0.2">
      <c r="C261" s="159"/>
      <c r="D261" s="165"/>
      <c r="E261" s="162"/>
      <c r="F261" s="166" t="str">
        <f t="shared" si="10"/>
        <v>-</v>
      </c>
      <c r="G261" s="68"/>
      <c r="H261" s="162"/>
      <c r="I261" s="173"/>
      <c r="J261" s="168" t="str">
        <f>IFERROR(MIN('MP Calculations'!$E$30/I261,1),"-")</f>
        <v>-</v>
      </c>
      <c r="K261" s="12"/>
      <c r="L261" s="159"/>
      <c r="M261" s="186"/>
      <c r="N261" s="186"/>
      <c r="O261" s="185" t="str">
        <f t="shared" si="11"/>
        <v>-</v>
      </c>
      <c r="P261" s="185" t="str">
        <f t="shared" si="12"/>
        <v>-</v>
      </c>
      <c r="Q261" s="214">
        <f>IF(P261="-",0,P261/(1+'General inputs'!$H$30)^'MP Calculations'!$C$40)</f>
        <v>0</v>
      </c>
    </row>
    <row r="262" spans="3:17" x14ac:dyDescent="0.2">
      <c r="C262" s="159"/>
      <c r="D262" s="165"/>
      <c r="E262" s="162"/>
      <c r="F262" s="166" t="str">
        <f t="shared" si="10"/>
        <v>-</v>
      </c>
      <c r="G262" s="68"/>
      <c r="H262" s="162"/>
      <c r="I262" s="173"/>
      <c r="J262" s="168" t="str">
        <f>IFERROR(MIN('MP Calculations'!$E$30/I262,1),"-")</f>
        <v>-</v>
      </c>
      <c r="K262" s="12"/>
      <c r="L262" s="159"/>
      <c r="M262" s="186"/>
      <c r="N262" s="186"/>
      <c r="O262" s="185" t="str">
        <f t="shared" si="11"/>
        <v>-</v>
      </c>
      <c r="P262" s="185" t="str">
        <f t="shared" si="12"/>
        <v>-</v>
      </c>
      <c r="Q262" s="214">
        <f>IF(P262="-",0,P262/(1+'General inputs'!$H$30)^'MP Calculations'!$C$40)</f>
        <v>0</v>
      </c>
    </row>
    <row r="263" spans="3:17" x14ac:dyDescent="0.2">
      <c r="C263" s="159"/>
      <c r="D263" s="165"/>
      <c r="E263" s="162"/>
      <c r="F263" s="166" t="str">
        <f t="shared" si="10"/>
        <v>-</v>
      </c>
      <c r="G263" s="68"/>
      <c r="H263" s="162"/>
      <c r="I263" s="173"/>
      <c r="J263" s="168" t="str">
        <f>IFERROR(MIN('MP Calculations'!$E$30/I263,1),"-")</f>
        <v>-</v>
      </c>
      <c r="K263" s="12"/>
      <c r="L263" s="159"/>
      <c r="M263" s="186"/>
      <c r="N263" s="186"/>
      <c r="O263" s="185" t="str">
        <f t="shared" si="11"/>
        <v>-</v>
      </c>
      <c r="P263" s="185" t="str">
        <f t="shared" si="12"/>
        <v>-</v>
      </c>
      <c r="Q263" s="214">
        <f>IF(P263="-",0,P263/(1+'General inputs'!$H$30)^'MP Calculations'!$C$40)</f>
        <v>0</v>
      </c>
    </row>
    <row r="264" spans="3:17" x14ac:dyDescent="0.2">
      <c r="C264" s="159"/>
      <c r="D264" s="165"/>
      <c r="E264" s="162"/>
      <c r="F264" s="166" t="str">
        <f t="shared" si="10"/>
        <v>-</v>
      </c>
      <c r="G264" s="68"/>
      <c r="H264" s="162"/>
      <c r="I264" s="173"/>
      <c r="J264" s="168" t="str">
        <f>IFERROR(MIN('MP Calculations'!$E$30/I264,1),"-")</f>
        <v>-</v>
      </c>
      <c r="K264" s="12"/>
      <c r="L264" s="159"/>
      <c r="M264" s="186"/>
      <c r="N264" s="186"/>
      <c r="O264" s="185" t="str">
        <f t="shared" si="11"/>
        <v>-</v>
      </c>
      <c r="P264" s="185" t="str">
        <f t="shared" si="12"/>
        <v>-</v>
      </c>
      <c r="Q264" s="214">
        <f>IF(P264="-",0,P264/(1+'General inputs'!$H$30)^'MP Calculations'!$C$40)</f>
        <v>0</v>
      </c>
    </row>
    <row r="265" spans="3:17" x14ac:dyDescent="0.2">
      <c r="C265" s="159"/>
      <c r="D265" s="165"/>
      <c r="E265" s="162"/>
      <c r="F265" s="166" t="str">
        <f t="shared" si="10"/>
        <v>-</v>
      </c>
      <c r="G265" s="68"/>
      <c r="H265" s="162"/>
      <c r="I265" s="173"/>
      <c r="J265" s="168" t="str">
        <f>IFERROR(MIN('MP Calculations'!$E$30/I265,1),"-")</f>
        <v>-</v>
      </c>
      <c r="K265" s="12"/>
      <c r="L265" s="159"/>
      <c r="M265" s="186"/>
      <c r="N265" s="186"/>
      <c r="O265" s="185" t="str">
        <f t="shared" si="11"/>
        <v>-</v>
      </c>
      <c r="P265" s="185" t="str">
        <f t="shared" si="12"/>
        <v>-</v>
      </c>
      <c r="Q265" s="214">
        <f>IF(P265="-",0,P265/(1+'General inputs'!$H$30)^'MP Calculations'!$C$40)</f>
        <v>0</v>
      </c>
    </row>
    <row r="266" spans="3:17" x14ac:dyDescent="0.2">
      <c r="C266" s="159"/>
      <c r="D266" s="165"/>
      <c r="E266" s="162"/>
      <c r="F266" s="166" t="str">
        <f t="shared" si="10"/>
        <v>-</v>
      </c>
      <c r="G266" s="68"/>
      <c r="H266" s="162"/>
      <c r="I266" s="173"/>
      <c r="J266" s="168" t="str">
        <f>IFERROR(MIN('MP Calculations'!$E$30/I266,1),"-")</f>
        <v>-</v>
      </c>
      <c r="K266" s="12"/>
      <c r="L266" s="159"/>
      <c r="M266" s="186"/>
      <c r="N266" s="186"/>
      <c r="O266" s="185" t="str">
        <f t="shared" si="11"/>
        <v>-</v>
      </c>
      <c r="P266" s="185" t="str">
        <f t="shared" si="12"/>
        <v>-</v>
      </c>
      <c r="Q266" s="214">
        <f>IF(P266="-",0,P266/(1+'General inputs'!$H$30)^'MP Calculations'!$C$40)</f>
        <v>0</v>
      </c>
    </row>
    <row r="267" spans="3:17" x14ac:dyDescent="0.2">
      <c r="C267" s="159"/>
      <c r="D267" s="165"/>
      <c r="E267" s="162"/>
      <c r="F267" s="166" t="str">
        <f t="shared" si="10"/>
        <v>-</v>
      </c>
      <c r="G267" s="68"/>
      <c r="H267" s="162"/>
      <c r="I267" s="173"/>
      <c r="J267" s="168" t="str">
        <f>IFERROR(MIN('MP Calculations'!$E$30/I267,1),"-")</f>
        <v>-</v>
      </c>
      <c r="K267" s="12"/>
      <c r="L267" s="159"/>
      <c r="M267" s="186"/>
      <c r="N267" s="186"/>
      <c r="O267" s="185" t="str">
        <f t="shared" si="11"/>
        <v>-</v>
      </c>
      <c r="P267" s="185" t="str">
        <f t="shared" si="12"/>
        <v>-</v>
      </c>
      <c r="Q267" s="214">
        <f>IF(P267="-",0,P267/(1+'General inputs'!$H$30)^'MP Calculations'!$C$40)</f>
        <v>0</v>
      </c>
    </row>
    <row r="268" spans="3:17" x14ac:dyDescent="0.2">
      <c r="C268" s="159"/>
      <c r="D268" s="165"/>
      <c r="E268" s="162"/>
      <c r="F268" s="166" t="str">
        <f t="shared" si="10"/>
        <v>-</v>
      </c>
      <c r="G268" s="68"/>
      <c r="H268" s="162"/>
      <c r="I268" s="173"/>
      <c r="J268" s="168" t="str">
        <f>IFERROR(MIN('MP Calculations'!$E$30/I268,1),"-")</f>
        <v>-</v>
      </c>
      <c r="K268" s="12"/>
      <c r="L268" s="159"/>
      <c r="M268" s="186"/>
      <c r="N268" s="186"/>
      <c r="O268" s="185" t="str">
        <f t="shared" si="11"/>
        <v>-</v>
      </c>
      <c r="P268" s="185" t="str">
        <f t="shared" si="12"/>
        <v>-</v>
      </c>
      <c r="Q268" s="214">
        <f>IF(P268="-",0,P268/(1+'General inputs'!$H$30)^'MP Calculations'!$C$40)</f>
        <v>0</v>
      </c>
    </row>
    <row r="269" spans="3:17" x14ac:dyDescent="0.2">
      <c r="C269" s="159"/>
      <c r="D269" s="165"/>
      <c r="E269" s="162"/>
      <c r="F269" s="166" t="str">
        <f t="shared" si="10"/>
        <v>-</v>
      </c>
      <c r="G269" s="68"/>
      <c r="H269" s="162"/>
      <c r="I269" s="173"/>
      <c r="J269" s="168" t="str">
        <f>IFERROR(MIN('MP Calculations'!$E$30/I269,1),"-")</f>
        <v>-</v>
      </c>
      <c r="K269" s="12"/>
      <c r="L269" s="159"/>
      <c r="M269" s="186"/>
      <c r="N269" s="186"/>
      <c r="O269" s="185" t="str">
        <f t="shared" si="11"/>
        <v>-</v>
      </c>
      <c r="P269" s="185" t="str">
        <f t="shared" si="12"/>
        <v>-</v>
      </c>
      <c r="Q269" s="214">
        <f>IF(P269="-",0,P269/(1+'General inputs'!$H$30)^'MP Calculations'!$C$40)</f>
        <v>0</v>
      </c>
    </row>
    <row r="270" spans="3:17" x14ac:dyDescent="0.2">
      <c r="C270" s="159"/>
      <c r="D270" s="165"/>
      <c r="E270" s="162"/>
      <c r="F270" s="166" t="str">
        <f t="shared" si="10"/>
        <v>-</v>
      </c>
      <c r="G270" s="68"/>
      <c r="H270" s="162"/>
      <c r="I270" s="173"/>
      <c r="J270" s="168" t="str">
        <f>IFERROR(MIN('MP Calculations'!$E$30/I270,1),"-")</f>
        <v>-</v>
      </c>
      <c r="K270" s="12"/>
      <c r="L270" s="159"/>
      <c r="M270" s="186"/>
      <c r="N270" s="186"/>
      <c r="O270" s="185" t="str">
        <f t="shared" si="11"/>
        <v>-</v>
      </c>
      <c r="P270" s="185" t="str">
        <f t="shared" si="12"/>
        <v>-</v>
      </c>
      <c r="Q270" s="214">
        <f>IF(P270="-",0,P270/(1+'General inputs'!$H$30)^'MP Calculations'!$C$40)</f>
        <v>0</v>
      </c>
    </row>
    <row r="271" spans="3:17" x14ac:dyDescent="0.2">
      <c r="C271" s="159"/>
      <c r="D271" s="165"/>
      <c r="E271" s="162"/>
      <c r="F271" s="166" t="str">
        <f t="shared" si="10"/>
        <v>-</v>
      </c>
      <c r="G271" s="68"/>
      <c r="H271" s="162"/>
      <c r="I271" s="173"/>
      <c r="J271" s="168" t="str">
        <f>IFERROR(MIN('MP Calculations'!$E$30/I271,1),"-")</f>
        <v>-</v>
      </c>
      <c r="K271" s="12"/>
      <c r="L271" s="159"/>
      <c r="M271" s="186"/>
      <c r="N271" s="186"/>
      <c r="O271" s="185" t="str">
        <f t="shared" si="11"/>
        <v>-</v>
      </c>
      <c r="P271" s="185" t="str">
        <f t="shared" si="12"/>
        <v>-</v>
      </c>
      <c r="Q271" s="214">
        <f>IF(P271="-",0,P271/(1+'General inputs'!$H$30)^'MP Calculations'!$C$40)</f>
        <v>0</v>
      </c>
    </row>
    <row r="272" spans="3:17" x14ac:dyDescent="0.2">
      <c r="C272" s="159"/>
      <c r="D272" s="165"/>
      <c r="E272" s="162"/>
      <c r="F272" s="166" t="str">
        <f t="shared" si="10"/>
        <v>-</v>
      </c>
      <c r="G272" s="68"/>
      <c r="H272" s="162"/>
      <c r="I272" s="173"/>
      <c r="J272" s="168" t="str">
        <f>IFERROR(MIN('MP Calculations'!$E$30/I272,1),"-")</f>
        <v>-</v>
      </c>
      <c r="K272" s="12"/>
      <c r="L272" s="159"/>
      <c r="M272" s="186"/>
      <c r="N272" s="186"/>
      <c r="O272" s="185" t="str">
        <f t="shared" si="11"/>
        <v>-</v>
      </c>
      <c r="P272" s="185" t="str">
        <f t="shared" si="12"/>
        <v>-</v>
      </c>
      <c r="Q272" s="214">
        <f>IF(P272="-",0,P272/(1+'General inputs'!$H$30)^'MP Calculations'!$C$40)</f>
        <v>0</v>
      </c>
    </row>
    <row r="273" spans="3:17" x14ac:dyDescent="0.2">
      <c r="C273" s="159"/>
      <c r="D273" s="165"/>
      <c r="E273" s="162"/>
      <c r="F273" s="166" t="str">
        <f t="shared" si="10"/>
        <v>-</v>
      </c>
      <c r="G273" s="68"/>
      <c r="H273" s="162"/>
      <c r="I273" s="173"/>
      <c r="J273" s="168" t="str">
        <f>IFERROR(MIN('MP Calculations'!$E$30/I273,1),"-")</f>
        <v>-</v>
      </c>
      <c r="K273" s="12"/>
      <c r="L273" s="159"/>
      <c r="M273" s="186"/>
      <c r="N273" s="186"/>
      <c r="O273" s="185" t="str">
        <f t="shared" si="11"/>
        <v>-</v>
      </c>
      <c r="P273" s="185" t="str">
        <f t="shared" si="12"/>
        <v>-</v>
      </c>
      <c r="Q273" s="214">
        <f>IF(P273="-",0,P273/(1+'General inputs'!$H$30)^'MP Calculations'!$C$40)</f>
        <v>0</v>
      </c>
    </row>
    <row r="274" spans="3:17" x14ac:dyDescent="0.2">
      <c r="C274" s="159"/>
      <c r="D274" s="165"/>
      <c r="E274" s="162"/>
      <c r="F274" s="166" t="str">
        <f t="shared" si="10"/>
        <v>-</v>
      </c>
      <c r="G274" s="68"/>
      <c r="H274" s="162"/>
      <c r="I274" s="173"/>
      <c r="J274" s="168" t="str">
        <f>IFERROR(MIN('MP Calculations'!$E$30/I274,1),"-")</f>
        <v>-</v>
      </c>
      <c r="K274" s="12"/>
      <c r="L274" s="159"/>
      <c r="M274" s="186"/>
      <c r="N274" s="186"/>
      <c r="O274" s="185" t="str">
        <f t="shared" si="11"/>
        <v>-</v>
      </c>
      <c r="P274" s="185" t="str">
        <f t="shared" si="12"/>
        <v>-</v>
      </c>
      <c r="Q274" s="214">
        <f>IF(P274="-",0,P274/(1+'General inputs'!$H$30)^'MP Calculations'!$C$40)</f>
        <v>0</v>
      </c>
    </row>
    <row r="275" spans="3:17" x14ac:dyDescent="0.2">
      <c r="C275" s="159"/>
      <c r="D275" s="165"/>
      <c r="E275" s="162"/>
      <c r="F275" s="166" t="str">
        <f t="shared" si="10"/>
        <v>-</v>
      </c>
      <c r="G275" s="68"/>
      <c r="H275" s="162"/>
      <c r="I275" s="173"/>
      <c r="J275" s="168" t="str">
        <f>IFERROR(MIN('MP Calculations'!$E$30/I275,1),"-")</f>
        <v>-</v>
      </c>
      <c r="K275" s="12"/>
      <c r="L275" s="159"/>
      <c r="M275" s="186"/>
      <c r="N275" s="186"/>
      <c r="O275" s="185" t="str">
        <f t="shared" si="11"/>
        <v>-</v>
      </c>
      <c r="P275" s="185" t="str">
        <f t="shared" si="12"/>
        <v>-</v>
      </c>
      <c r="Q275" s="214">
        <f>IF(P275="-",0,P275/(1+'General inputs'!$H$30)^'MP Calculations'!$C$40)</f>
        <v>0</v>
      </c>
    </row>
    <row r="276" spans="3:17" x14ac:dyDescent="0.2">
      <c r="C276" s="159"/>
      <c r="D276" s="165"/>
      <c r="E276" s="162"/>
      <c r="F276" s="166" t="str">
        <f t="shared" si="10"/>
        <v>-</v>
      </c>
      <c r="G276" s="68"/>
      <c r="H276" s="162"/>
      <c r="I276" s="173"/>
      <c r="J276" s="168" t="str">
        <f>IFERROR(MIN('MP Calculations'!$E$30/I276,1),"-")</f>
        <v>-</v>
      </c>
      <c r="K276" s="12"/>
      <c r="L276" s="159"/>
      <c r="M276" s="186"/>
      <c r="N276" s="186"/>
      <c r="O276" s="185" t="str">
        <f t="shared" si="11"/>
        <v>-</v>
      </c>
      <c r="P276" s="185" t="str">
        <f t="shared" si="12"/>
        <v>-</v>
      </c>
      <c r="Q276" s="214">
        <f>IF(P276="-",0,P276/(1+'General inputs'!$H$30)^'MP Calculations'!$C$40)</f>
        <v>0</v>
      </c>
    </row>
    <row r="277" spans="3:17" x14ac:dyDescent="0.2">
      <c r="C277" s="159"/>
      <c r="D277" s="165"/>
      <c r="E277" s="162"/>
      <c r="F277" s="166" t="str">
        <f t="shared" si="10"/>
        <v>-</v>
      </c>
      <c r="G277" s="68"/>
      <c r="H277" s="162"/>
      <c r="I277" s="173"/>
      <c r="J277" s="168" t="str">
        <f>IFERROR(MIN('MP Calculations'!$E$30/I277,1),"-")</f>
        <v>-</v>
      </c>
      <c r="K277" s="12"/>
      <c r="L277" s="159"/>
      <c r="M277" s="186"/>
      <c r="N277" s="186"/>
      <c r="O277" s="185" t="str">
        <f t="shared" si="11"/>
        <v>-</v>
      </c>
      <c r="P277" s="185" t="str">
        <f t="shared" si="12"/>
        <v>-</v>
      </c>
      <c r="Q277" s="214">
        <f>IF(P277="-",0,P277/(1+'General inputs'!$H$30)^'MP Calculations'!$C$40)</f>
        <v>0</v>
      </c>
    </row>
    <row r="278" spans="3:17" x14ac:dyDescent="0.2">
      <c r="C278" s="159"/>
      <c r="D278" s="165"/>
      <c r="E278" s="162"/>
      <c r="F278" s="166" t="str">
        <f t="shared" si="10"/>
        <v>-</v>
      </c>
      <c r="G278" s="68"/>
      <c r="H278" s="162"/>
      <c r="I278" s="173"/>
      <c r="J278" s="168" t="str">
        <f>IFERROR(MIN('MP Calculations'!$E$30/I278,1),"-")</f>
        <v>-</v>
      </c>
      <c r="K278" s="12"/>
      <c r="L278" s="159"/>
      <c r="M278" s="186"/>
      <c r="N278" s="186"/>
      <c r="O278" s="185" t="str">
        <f t="shared" si="11"/>
        <v>-</v>
      </c>
      <c r="P278" s="185" t="str">
        <f t="shared" si="12"/>
        <v>-</v>
      </c>
      <c r="Q278" s="214">
        <f>IF(P278="-",0,P278/(1+'General inputs'!$H$30)^'MP Calculations'!$C$40)</f>
        <v>0</v>
      </c>
    </row>
    <row r="279" spans="3:17" x14ac:dyDescent="0.2">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6"/>
      <c r="N279" s="186"/>
      <c r="O279" s="185" t="str">
        <f t="shared" ref="O279:O342" si="14">IF(N279="","-",L279*N279)</f>
        <v>-</v>
      </c>
      <c r="P279" s="185" t="str">
        <f t="shared" ref="P279:P342" si="15">IF(O279="-","-",IF(OR(E279&lt;$E$15,E279&gt;$E$16),0,O279*J279))</f>
        <v>-</v>
      </c>
      <c r="Q279" s="214">
        <f>IF(P279="-",0,P279/(1+'General inputs'!$H$30)^'MP Calculations'!$C$40)</f>
        <v>0</v>
      </c>
    </row>
    <row r="280" spans="3:17" x14ac:dyDescent="0.2">
      <c r="C280" s="159"/>
      <c r="D280" s="165"/>
      <c r="E280" s="162"/>
      <c r="F280" s="166" t="str">
        <f t="shared" si="13"/>
        <v>-</v>
      </c>
      <c r="G280" s="68"/>
      <c r="H280" s="162"/>
      <c r="I280" s="173"/>
      <c r="J280" s="168" t="str">
        <f>IFERROR(MIN('MP Calculations'!$E$30/I280,1),"-")</f>
        <v>-</v>
      </c>
      <c r="K280" s="12"/>
      <c r="L280" s="159"/>
      <c r="M280" s="186"/>
      <c r="N280" s="186"/>
      <c r="O280" s="185" t="str">
        <f t="shared" si="14"/>
        <v>-</v>
      </c>
      <c r="P280" s="185" t="str">
        <f t="shared" si="15"/>
        <v>-</v>
      </c>
      <c r="Q280" s="214">
        <f>IF(P280="-",0,P280/(1+'General inputs'!$H$30)^'MP Calculations'!$C$40)</f>
        <v>0</v>
      </c>
    </row>
    <row r="281" spans="3:17" x14ac:dyDescent="0.2">
      <c r="C281" s="159"/>
      <c r="D281" s="165"/>
      <c r="E281" s="162"/>
      <c r="F281" s="166" t="str">
        <f t="shared" si="13"/>
        <v>-</v>
      </c>
      <c r="G281" s="68"/>
      <c r="H281" s="162"/>
      <c r="I281" s="173"/>
      <c r="J281" s="168" t="str">
        <f>IFERROR(MIN('MP Calculations'!$E$30/I281,1),"-")</f>
        <v>-</v>
      </c>
      <c r="K281" s="12"/>
      <c r="L281" s="159"/>
      <c r="M281" s="186"/>
      <c r="N281" s="186"/>
      <c r="O281" s="185" t="str">
        <f t="shared" si="14"/>
        <v>-</v>
      </c>
      <c r="P281" s="185" t="str">
        <f t="shared" si="15"/>
        <v>-</v>
      </c>
      <c r="Q281" s="214">
        <f>IF(P281="-",0,P281/(1+'General inputs'!$H$30)^'MP Calculations'!$C$40)</f>
        <v>0</v>
      </c>
    </row>
    <row r="282" spans="3:17" x14ac:dyDescent="0.2">
      <c r="C282" s="159"/>
      <c r="D282" s="165"/>
      <c r="E282" s="162"/>
      <c r="F282" s="166" t="str">
        <f t="shared" si="13"/>
        <v>-</v>
      </c>
      <c r="G282" s="68"/>
      <c r="H282" s="162"/>
      <c r="I282" s="173"/>
      <c r="J282" s="168" t="str">
        <f>IFERROR(MIN('MP Calculations'!$E$30/I282,1),"-")</f>
        <v>-</v>
      </c>
      <c r="K282" s="12"/>
      <c r="L282" s="159"/>
      <c r="M282" s="186"/>
      <c r="N282" s="186"/>
      <c r="O282" s="185" t="str">
        <f t="shared" si="14"/>
        <v>-</v>
      </c>
      <c r="P282" s="185" t="str">
        <f t="shared" si="15"/>
        <v>-</v>
      </c>
      <c r="Q282" s="214">
        <f>IF(P282="-",0,P282/(1+'General inputs'!$H$30)^'MP Calculations'!$C$40)</f>
        <v>0</v>
      </c>
    </row>
    <row r="283" spans="3:17" x14ac:dyDescent="0.2">
      <c r="C283" s="159"/>
      <c r="D283" s="165"/>
      <c r="E283" s="162"/>
      <c r="F283" s="166" t="str">
        <f t="shared" si="13"/>
        <v>-</v>
      </c>
      <c r="G283" s="68"/>
      <c r="H283" s="162"/>
      <c r="I283" s="173"/>
      <c r="J283" s="168" t="str">
        <f>IFERROR(MIN('MP Calculations'!$E$30/I283,1),"-")</f>
        <v>-</v>
      </c>
      <c r="K283" s="12"/>
      <c r="L283" s="159"/>
      <c r="M283" s="186"/>
      <c r="N283" s="186"/>
      <c r="O283" s="185" t="str">
        <f t="shared" si="14"/>
        <v>-</v>
      </c>
      <c r="P283" s="185" t="str">
        <f t="shared" si="15"/>
        <v>-</v>
      </c>
      <c r="Q283" s="214">
        <f>IF(P283="-",0,P283/(1+'General inputs'!$H$30)^'MP Calculations'!$C$40)</f>
        <v>0</v>
      </c>
    </row>
    <row r="284" spans="3:17" x14ac:dyDescent="0.2">
      <c r="C284" s="159"/>
      <c r="D284" s="165"/>
      <c r="E284" s="162"/>
      <c r="F284" s="166" t="str">
        <f t="shared" si="13"/>
        <v>-</v>
      </c>
      <c r="G284" s="68"/>
      <c r="H284" s="162"/>
      <c r="I284" s="173"/>
      <c r="J284" s="168" t="str">
        <f>IFERROR(MIN('MP Calculations'!$E$30/I284,1),"-")</f>
        <v>-</v>
      </c>
      <c r="K284" s="12"/>
      <c r="L284" s="159"/>
      <c r="M284" s="186"/>
      <c r="N284" s="186"/>
      <c r="O284" s="185" t="str">
        <f t="shared" si="14"/>
        <v>-</v>
      </c>
      <c r="P284" s="185" t="str">
        <f t="shared" si="15"/>
        <v>-</v>
      </c>
      <c r="Q284" s="214">
        <f>IF(P284="-",0,P284/(1+'General inputs'!$H$30)^'MP Calculations'!$C$40)</f>
        <v>0</v>
      </c>
    </row>
    <row r="285" spans="3:17" x14ac:dyDescent="0.2">
      <c r="C285" s="159"/>
      <c r="D285" s="165"/>
      <c r="E285" s="162"/>
      <c r="F285" s="166" t="str">
        <f t="shared" si="13"/>
        <v>-</v>
      </c>
      <c r="G285" s="68"/>
      <c r="H285" s="162"/>
      <c r="I285" s="173"/>
      <c r="J285" s="168" t="str">
        <f>IFERROR(MIN('MP Calculations'!$E$30/I285,1),"-")</f>
        <v>-</v>
      </c>
      <c r="K285" s="12"/>
      <c r="L285" s="159"/>
      <c r="M285" s="186"/>
      <c r="N285" s="186"/>
      <c r="O285" s="185" t="str">
        <f t="shared" si="14"/>
        <v>-</v>
      </c>
      <c r="P285" s="185" t="str">
        <f t="shared" si="15"/>
        <v>-</v>
      </c>
      <c r="Q285" s="214">
        <f>IF(P285="-",0,P285/(1+'General inputs'!$H$30)^'MP Calculations'!$C$40)</f>
        <v>0</v>
      </c>
    </row>
    <row r="286" spans="3:17" x14ac:dyDescent="0.2">
      <c r="C286" s="159"/>
      <c r="D286" s="165"/>
      <c r="E286" s="162"/>
      <c r="F286" s="166" t="str">
        <f t="shared" si="13"/>
        <v>-</v>
      </c>
      <c r="G286" s="68"/>
      <c r="H286" s="162"/>
      <c r="I286" s="173"/>
      <c r="J286" s="168" t="str">
        <f>IFERROR(MIN('MP Calculations'!$E$30/I286,1),"-")</f>
        <v>-</v>
      </c>
      <c r="K286" s="12"/>
      <c r="L286" s="159"/>
      <c r="M286" s="186"/>
      <c r="N286" s="186"/>
      <c r="O286" s="185" t="str">
        <f t="shared" si="14"/>
        <v>-</v>
      </c>
      <c r="P286" s="185" t="str">
        <f t="shared" si="15"/>
        <v>-</v>
      </c>
      <c r="Q286" s="214">
        <f>IF(P286="-",0,P286/(1+'General inputs'!$H$30)^'MP Calculations'!$C$40)</f>
        <v>0</v>
      </c>
    </row>
    <row r="287" spans="3:17" x14ac:dyDescent="0.2">
      <c r="C287" s="159"/>
      <c r="D287" s="165"/>
      <c r="E287" s="162"/>
      <c r="F287" s="166" t="str">
        <f t="shared" si="13"/>
        <v>-</v>
      </c>
      <c r="G287" s="68"/>
      <c r="H287" s="162"/>
      <c r="I287" s="173"/>
      <c r="J287" s="168" t="str">
        <f>IFERROR(MIN('MP Calculations'!$E$30/I287,1),"-")</f>
        <v>-</v>
      </c>
      <c r="K287" s="12"/>
      <c r="L287" s="159"/>
      <c r="M287" s="186"/>
      <c r="N287" s="186"/>
      <c r="O287" s="185" t="str">
        <f t="shared" si="14"/>
        <v>-</v>
      </c>
      <c r="P287" s="185" t="str">
        <f t="shared" si="15"/>
        <v>-</v>
      </c>
      <c r="Q287" s="214">
        <f>IF(P287="-",0,P287/(1+'General inputs'!$H$30)^'MP Calculations'!$C$40)</f>
        <v>0</v>
      </c>
    </row>
    <row r="288" spans="3:17" x14ac:dyDescent="0.2">
      <c r="C288" s="159"/>
      <c r="D288" s="165"/>
      <c r="E288" s="162"/>
      <c r="F288" s="166" t="str">
        <f t="shared" si="13"/>
        <v>-</v>
      </c>
      <c r="G288" s="68"/>
      <c r="H288" s="162"/>
      <c r="I288" s="173"/>
      <c r="J288" s="168" t="str">
        <f>IFERROR(MIN('MP Calculations'!$E$30/I288,1),"-")</f>
        <v>-</v>
      </c>
      <c r="K288" s="12"/>
      <c r="L288" s="159"/>
      <c r="M288" s="186"/>
      <c r="N288" s="186"/>
      <c r="O288" s="185" t="str">
        <f t="shared" si="14"/>
        <v>-</v>
      </c>
      <c r="P288" s="185" t="str">
        <f t="shared" si="15"/>
        <v>-</v>
      </c>
      <c r="Q288" s="214">
        <f>IF(P288="-",0,P288/(1+'General inputs'!$H$30)^'MP Calculations'!$C$40)</f>
        <v>0</v>
      </c>
    </row>
    <row r="289" spans="3:17" x14ac:dyDescent="0.2">
      <c r="C289" s="159"/>
      <c r="D289" s="165"/>
      <c r="E289" s="162"/>
      <c r="F289" s="166" t="str">
        <f t="shared" si="13"/>
        <v>-</v>
      </c>
      <c r="G289" s="68"/>
      <c r="H289" s="162"/>
      <c r="I289" s="173"/>
      <c r="J289" s="168" t="str">
        <f>IFERROR(MIN('MP Calculations'!$E$30/I289,1),"-")</f>
        <v>-</v>
      </c>
      <c r="K289" s="12"/>
      <c r="L289" s="159"/>
      <c r="M289" s="186"/>
      <c r="N289" s="186"/>
      <c r="O289" s="185" t="str">
        <f t="shared" si="14"/>
        <v>-</v>
      </c>
      <c r="P289" s="185" t="str">
        <f t="shared" si="15"/>
        <v>-</v>
      </c>
      <c r="Q289" s="214">
        <f>IF(P289="-",0,P289/(1+'General inputs'!$H$30)^'MP Calculations'!$C$40)</f>
        <v>0</v>
      </c>
    </row>
    <row r="290" spans="3:17" x14ac:dyDescent="0.2">
      <c r="C290" s="159"/>
      <c r="D290" s="165"/>
      <c r="E290" s="162"/>
      <c r="F290" s="166" t="str">
        <f t="shared" si="13"/>
        <v>-</v>
      </c>
      <c r="G290" s="68"/>
      <c r="H290" s="162"/>
      <c r="I290" s="173"/>
      <c r="J290" s="168" t="str">
        <f>IFERROR(MIN('MP Calculations'!$E$30/I290,1),"-")</f>
        <v>-</v>
      </c>
      <c r="K290" s="12"/>
      <c r="L290" s="159"/>
      <c r="M290" s="186"/>
      <c r="N290" s="186"/>
      <c r="O290" s="185" t="str">
        <f t="shared" si="14"/>
        <v>-</v>
      </c>
      <c r="P290" s="185" t="str">
        <f t="shared" si="15"/>
        <v>-</v>
      </c>
      <c r="Q290" s="214">
        <f>IF(P290="-",0,P290/(1+'General inputs'!$H$30)^'MP Calculations'!$C$40)</f>
        <v>0</v>
      </c>
    </row>
    <row r="291" spans="3:17" x14ac:dyDescent="0.2">
      <c r="C291" s="159"/>
      <c r="D291" s="165"/>
      <c r="E291" s="162"/>
      <c r="F291" s="166" t="str">
        <f t="shared" si="13"/>
        <v>-</v>
      </c>
      <c r="G291" s="68"/>
      <c r="H291" s="162"/>
      <c r="I291" s="173"/>
      <c r="J291" s="168" t="str">
        <f>IFERROR(MIN('MP Calculations'!$E$30/I291,1),"-")</f>
        <v>-</v>
      </c>
      <c r="K291" s="12"/>
      <c r="L291" s="159"/>
      <c r="M291" s="186"/>
      <c r="N291" s="186"/>
      <c r="O291" s="185" t="str">
        <f t="shared" si="14"/>
        <v>-</v>
      </c>
      <c r="P291" s="185" t="str">
        <f t="shared" si="15"/>
        <v>-</v>
      </c>
      <c r="Q291" s="214">
        <f>IF(P291="-",0,P291/(1+'General inputs'!$H$30)^'MP Calculations'!$C$40)</f>
        <v>0</v>
      </c>
    </row>
    <row r="292" spans="3:17" x14ac:dyDescent="0.2">
      <c r="C292" s="159"/>
      <c r="D292" s="165"/>
      <c r="E292" s="162"/>
      <c r="F292" s="166" t="str">
        <f t="shared" si="13"/>
        <v>-</v>
      </c>
      <c r="G292" s="68"/>
      <c r="H292" s="162"/>
      <c r="I292" s="173"/>
      <c r="J292" s="168" t="str">
        <f>IFERROR(MIN('MP Calculations'!$E$30/I292,1),"-")</f>
        <v>-</v>
      </c>
      <c r="K292" s="12"/>
      <c r="L292" s="159"/>
      <c r="M292" s="186"/>
      <c r="N292" s="186"/>
      <c r="O292" s="185" t="str">
        <f t="shared" si="14"/>
        <v>-</v>
      </c>
      <c r="P292" s="185" t="str">
        <f t="shared" si="15"/>
        <v>-</v>
      </c>
      <c r="Q292" s="214">
        <f>IF(P292="-",0,P292/(1+'General inputs'!$H$30)^'MP Calculations'!$C$40)</f>
        <v>0</v>
      </c>
    </row>
    <row r="293" spans="3:17" x14ac:dyDescent="0.2">
      <c r="C293" s="159"/>
      <c r="D293" s="165"/>
      <c r="E293" s="162"/>
      <c r="F293" s="166" t="str">
        <f t="shared" si="13"/>
        <v>-</v>
      </c>
      <c r="G293" s="68"/>
      <c r="H293" s="162"/>
      <c r="I293" s="173"/>
      <c r="J293" s="168" t="str">
        <f>IFERROR(MIN('MP Calculations'!$E$30/I293,1),"-")</f>
        <v>-</v>
      </c>
      <c r="K293" s="12"/>
      <c r="L293" s="159"/>
      <c r="M293" s="186"/>
      <c r="N293" s="186"/>
      <c r="O293" s="185" t="str">
        <f t="shared" si="14"/>
        <v>-</v>
      </c>
      <c r="P293" s="185" t="str">
        <f t="shared" si="15"/>
        <v>-</v>
      </c>
      <c r="Q293" s="214">
        <f>IF(P293="-",0,P293/(1+'General inputs'!$H$30)^'MP Calculations'!$C$40)</f>
        <v>0</v>
      </c>
    </row>
    <row r="294" spans="3:17" x14ac:dyDescent="0.2">
      <c r="C294" s="159"/>
      <c r="D294" s="165"/>
      <c r="E294" s="162"/>
      <c r="F294" s="166" t="str">
        <f t="shared" si="13"/>
        <v>-</v>
      </c>
      <c r="G294" s="68"/>
      <c r="H294" s="162"/>
      <c r="I294" s="173"/>
      <c r="J294" s="168" t="str">
        <f>IFERROR(MIN('MP Calculations'!$E$30/I294,1),"-")</f>
        <v>-</v>
      </c>
      <c r="K294" s="12"/>
      <c r="L294" s="159"/>
      <c r="M294" s="186"/>
      <c r="N294" s="186"/>
      <c r="O294" s="185" t="str">
        <f t="shared" si="14"/>
        <v>-</v>
      </c>
      <c r="P294" s="185" t="str">
        <f t="shared" si="15"/>
        <v>-</v>
      </c>
      <c r="Q294" s="214">
        <f>IF(P294="-",0,P294/(1+'General inputs'!$H$30)^'MP Calculations'!$C$40)</f>
        <v>0</v>
      </c>
    </row>
    <row r="295" spans="3:17" x14ac:dyDescent="0.2">
      <c r="C295" s="159"/>
      <c r="D295" s="165"/>
      <c r="E295" s="162"/>
      <c r="F295" s="166" t="str">
        <f t="shared" si="13"/>
        <v>-</v>
      </c>
      <c r="G295" s="68"/>
      <c r="H295" s="162"/>
      <c r="I295" s="173"/>
      <c r="J295" s="168" t="str">
        <f>IFERROR(MIN('MP Calculations'!$E$30/I295,1),"-")</f>
        <v>-</v>
      </c>
      <c r="K295" s="12"/>
      <c r="L295" s="159"/>
      <c r="M295" s="186"/>
      <c r="N295" s="186"/>
      <c r="O295" s="185" t="str">
        <f t="shared" si="14"/>
        <v>-</v>
      </c>
      <c r="P295" s="185" t="str">
        <f t="shared" si="15"/>
        <v>-</v>
      </c>
      <c r="Q295" s="214">
        <f>IF(P295="-",0,P295/(1+'General inputs'!$H$30)^'MP Calculations'!$C$40)</f>
        <v>0</v>
      </c>
    </row>
    <row r="296" spans="3:17" x14ac:dyDescent="0.2">
      <c r="C296" s="159"/>
      <c r="D296" s="165"/>
      <c r="E296" s="162"/>
      <c r="F296" s="166" t="str">
        <f t="shared" si="13"/>
        <v>-</v>
      </c>
      <c r="G296" s="68"/>
      <c r="H296" s="162"/>
      <c r="I296" s="173"/>
      <c r="J296" s="168" t="str">
        <f>IFERROR(MIN('MP Calculations'!$E$30/I296,1),"-")</f>
        <v>-</v>
      </c>
      <c r="K296" s="12"/>
      <c r="L296" s="159"/>
      <c r="M296" s="186"/>
      <c r="N296" s="186"/>
      <c r="O296" s="185" t="str">
        <f t="shared" si="14"/>
        <v>-</v>
      </c>
      <c r="P296" s="185" t="str">
        <f t="shared" si="15"/>
        <v>-</v>
      </c>
      <c r="Q296" s="214">
        <f>IF(P296="-",0,P296/(1+'General inputs'!$H$30)^'MP Calculations'!$C$40)</f>
        <v>0</v>
      </c>
    </row>
    <row r="297" spans="3:17" x14ac:dyDescent="0.2">
      <c r="C297" s="159"/>
      <c r="D297" s="165"/>
      <c r="E297" s="162"/>
      <c r="F297" s="166" t="str">
        <f t="shared" si="13"/>
        <v>-</v>
      </c>
      <c r="G297" s="68"/>
      <c r="H297" s="162"/>
      <c r="I297" s="173"/>
      <c r="J297" s="168" t="str">
        <f>IFERROR(MIN('MP Calculations'!$E$30/I297,1),"-")</f>
        <v>-</v>
      </c>
      <c r="K297" s="12"/>
      <c r="L297" s="159"/>
      <c r="M297" s="186"/>
      <c r="N297" s="186"/>
      <c r="O297" s="185" t="str">
        <f t="shared" si="14"/>
        <v>-</v>
      </c>
      <c r="P297" s="185" t="str">
        <f t="shared" si="15"/>
        <v>-</v>
      </c>
      <c r="Q297" s="214">
        <f>IF(P297="-",0,P297/(1+'General inputs'!$H$30)^'MP Calculations'!$C$40)</f>
        <v>0</v>
      </c>
    </row>
    <row r="298" spans="3:17" x14ac:dyDescent="0.2">
      <c r="C298" s="159"/>
      <c r="D298" s="165"/>
      <c r="E298" s="162"/>
      <c r="F298" s="166" t="str">
        <f t="shared" si="13"/>
        <v>-</v>
      </c>
      <c r="G298" s="68"/>
      <c r="H298" s="162"/>
      <c r="I298" s="173"/>
      <c r="J298" s="168" t="str">
        <f>IFERROR(MIN('MP Calculations'!$E$30/I298,1),"-")</f>
        <v>-</v>
      </c>
      <c r="K298" s="12"/>
      <c r="L298" s="159"/>
      <c r="M298" s="186"/>
      <c r="N298" s="186"/>
      <c r="O298" s="185" t="str">
        <f t="shared" si="14"/>
        <v>-</v>
      </c>
      <c r="P298" s="185" t="str">
        <f t="shared" si="15"/>
        <v>-</v>
      </c>
      <c r="Q298" s="214">
        <f>IF(P298="-",0,P298/(1+'General inputs'!$H$30)^'MP Calculations'!$C$40)</f>
        <v>0</v>
      </c>
    </row>
    <row r="299" spans="3:17" x14ac:dyDescent="0.2">
      <c r="C299" s="159"/>
      <c r="D299" s="165"/>
      <c r="E299" s="162"/>
      <c r="F299" s="166" t="str">
        <f t="shared" si="13"/>
        <v>-</v>
      </c>
      <c r="G299" s="68"/>
      <c r="H299" s="162"/>
      <c r="I299" s="173"/>
      <c r="J299" s="168" t="str">
        <f>IFERROR(MIN('MP Calculations'!$E$30/I299,1),"-")</f>
        <v>-</v>
      </c>
      <c r="K299" s="12"/>
      <c r="L299" s="159"/>
      <c r="M299" s="186"/>
      <c r="N299" s="186"/>
      <c r="O299" s="185" t="str">
        <f t="shared" si="14"/>
        <v>-</v>
      </c>
      <c r="P299" s="185" t="str">
        <f t="shared" si="15"/>
        <v>-</v>
      </c>
      <c r="Q299" s="214">
        <f>IF(P299="-",0,P299/(1+'General inputs'!$H$30)^'MP Calculations'!$C$40)</f>
        <v>0</v>
      </c>
    </row>
    <row r="300" spans="3:17" x14ac:dyDescent="0.2">
      <c r="C300" s="159"/>
      <c r="D300" s="165"/>
      <c r="E300" s="162"/>
      <c r="F300" s="166" t="str">
        <f t="shared" si="13"/>
        <v>-</v>
      </c>
      <c r="G300" s="68"/>
      <c r="H300" s="162"/>
      <c r="I300" s="173"/>
      <c r="J300" s="168" t="str">
        <f>IFERROR(MIN('MP Calculations'!$E$30/I300,1),"-")</f>
        <v>-</v>
      </c>
      <c r="K300" s="12"/>
      <c r="L300" s="159"/>
      <c r="M300" s="186"/>
      <c r="N300" s="186"/>
      <c r="O300" s="185" t="str">
        <f t="shared" si="14"/>
        <v>-</v>
      </c>
      <c r="P300" s="185" t="str">
        <f t="shared" si="15"/>
        <v>-</v>
      </c>
      <c r="Q300" s="214">
        <f>IF(P300="-",0,P300/(1+'General inputs'!$H$30)^'MP Calculations'!$C$40)</f>
        <v>0</v>
      </c>
    </row>
    <row r="301" spans="3:17" x14ac:dyDescent="0.2">
      <c r="C301" s="159"/>
      <c r="D301" s="165"/>
      <c r="E301" s="162"/>
      <c r="F301" s="166" t="str">
        <f t="shared" si="13"/>
        <v>-</v>
      </c>
      <c r="G301" s="68"/>
      <c r="H301" s="162"/>
      <c r="I301" s="173"/>
      <c r="J301" s="168" t="str">
        <f>IFERROR(MIN('MP Calculations'!$E$30/I301,1),"-")</f>
        <v>-</v>
      </c>
      <c r="K301" s="12"/>
      <c r="L301" s="159"/>
      <c r="M301" s="186"/>
      <c r="N301" s="186"/>
      <c r="O301" s="185" t="str">
        <f t="shared" si="14"/>
        <v>-</v>
      </c>
      <c r="P301" s="185" t="str">
        <f t="shared" si="15"/>
        <v>-</v>
      </c>
      <c r="Q301" s="214">
        <f>IF(P301="-",0,P301/(1+'General inputs'!$H$30)^'MP Calculations'!$C$40)</f>
        <v>0</v>
      </c>
    </row>
    <row r="302" spans="3:17" x14ac:dyDescent="0.2">
      <c r="C302" s="159"/>
      <c r="D302" s="165"/>
      <c r="E302" s="162"/>
      <c r="F302" s="166" t="str">
        <f t="shared" si="13"/>
        <v>-</v>
      </c>
      <c r="G302" s="68"/>
      <c r="H302" s="162"/>
      <c r="I302" s="173"/>
      <c r="J302" s="168" t="str">
        <f>IFERROR(MIN('MP Calculations'!$E$30/I302,1),"-")</f>
        <v>-</v>
      </c>
      <c r="K302" s="12"/>
      <c r="L302" s="159"/>
      <c r="M302" s="186"/>
      <c r="N302" s="186"/>
      <c r="O302" s="185" t="str">
        <f t="shared" si="14"/>
        <v>-</v>
      </c>
      <c r="P302" s="185" t="str">
        <f t="shared" si="15"/>
        <v>-</v>
      </c>
      <c r="Q302" s="214">
        <f>IF(P302="-",0,P302/(1+'General inputs'!$H$30)^'MP Calculations'!$C$40)</f>
        <v>0</v>
      </c>
    </row>
    <row r="303" spans="3:17" x14ac:dyDescent="0.2">
      <c r="C303" s="159"/>
      <c r="D303" s="165"/>
      <c r="E303" s="162"/>
      <c r="F303" s="166" t="str">
        <f t="shared" si="13"/>
        <v>-</v>
      </c>
      <c r="G303" s="68"/>
      <c r="H303" s="162"/>
      <c r="I303" s="173"/>
      <c r="J303" s="168" t="str">
        <f>IFERROR(MIN('MP Calculations'!$E$30/I303,1),"-")</f>
        <v>-</v>
      </c>
      <c r="K303" s="12"/>
      <c r="L303" s="159"/>
      <c r="M303" s="186"/>
      <c r="N303" s="186"/>
      <c r="O303" s="185" t="str">
        <f t="shared" si="14"/>
        <v>-</v>
      </c>
      <c r="P303" s="185" t="str">
        <f t="shared" si="15"/>
        <v>-</v>
      </c>
      <c r="Q303" s="214">
        <f>IF(P303="-",0,P303/(1+'General inputs'!$H$30)^'MP Calculations'!$C$40)</f>
        <v>0</v>
      </c>
    </row>
    <row r="304" spans="3:17" x14ac:dyDescent="0.2">
      <c r="C304" s="159"/>
      <c r="D304" s="165"/>
      <c r="E304" s="162"/>
      <c r="F304" s="166" t="str">
        <f t="shared" si="13"/>
        <v>-</v>
      </c>
      <c r="G304" s="68"/>
      <c r="H304" s="162"/>
      <c r="I304" s="173"/>
      <c r="J304" s="168" t="str">
        <f>IFERROR(MIN('MP Calculations'!$E$30/I304,1),"-")</f>
        <v>-</v>
      </c>
      <c r="K304" s="12"/>
      <c r="L304" s="159"/>
      <c r="M304" s="186"/>
      <c r="N304" s="186"/>
      <c r="O304" s="185" t="str">
        <f t="shared" si="14"/>
        <v>-</v>
      </c>
      <c r="P304" s="185" t="str">
        <f t="shared" si="15"/>
        <v>-</v>
      </c>
      <c r="Q304" s="214">
        <f>IF(P304="-",0,P304/(1+'General inputs'!$H$30)^'MP Calculations'!$C$40)</f>
        <v>0</v>
      </c>
    </row>
    <row r="305" spans="3:17" x14ac:dyDescent="0.2">
      <c r="C305" s="159"/>
      <c r="D305" s="165"/>
      <c r="E305" s="162"/>
      <c r="F305" s="166" t="str">
        <f t="shared" si="13"/>
        <v>-</v>
      </c>
      <c r="G305" s="68"/>
      <c r="H305" s="162"/>
      <c r="I305" s="173"/>
      <c r="J305" s="168" t="str">
        <f>IFERROR(MIN('MP Calculations'!$E$30/I305,1),"-")</f>
        <v>-</v>
      </c>
      <c r="K305" s="12"/>
      <c r="L305" s="159"/>
      <c r="M305" s="186"/>
      <c r="N305" s="186"/>
      <c r="O305" s="185" t="str">
        <f t="shared" si="14"/>
        <v>-</v>
      </c>
      <c r="P305" s="185" t="str">
        <f t="shared" si="15"/>
        <v>-</v>
      </c>
      <c r="Q305" s="214">
        <f>IF(P305="-",0,P305/(1+'General inputs'!$H$30)^'MP Calculations'!$C$40)</f>
        <v>0</v>
      </c>
    </row>
    <row r="306" spans="3:17" x14ac:dyDescent="0.2">
      <c r="C306" s="159"/>
      <c r="D306" s="165"/>
      <c r="E306" s="162"/>
      <c r="F306" s="166" t="str">
        <f t="shared" si="13"/>
        <v>-</v>
      </c>
      <c r="G306" s="68"/>
      <c r="H306" s="162"/>
      <c r="I306" s="173"/>
      <c r="J306" s="168" t="str">
        <f>IFERROR(MIN('MP Calculations'!$E$30/I306,1),"-")</f>
        <v>-</v>
      </c>
      <c r="K306" s="12"/>
      <c r="L306" s="159"/>
      <c r="M306" s="186"/>
      <c r="N306" s="186"/>
      <c r="O306" s="185" t="str">
        <f t="shared" si="14"/>
        <v>-</v>
      </c>
      <c r="P306" s="185" t="str">
        <f t="shared" si="15"/>
        <v>-</v>
      </c>
      <c r="Q306" s="214">
        <f>IF(P306="-",0,P306/(1+'General inputs'!$H$30)^'MP Calculations'!$C$40)</f>
        <v>0</v>
      </c>
    </row>
    <row r="307" spans="3:17" x14ac:dyDescent="0.2">
      <c r="C307" s="159"/>
      <c r="D307" s="165"/>
      <c r="E307" s="162"/>
      <c r="F307" s="166" t="str">
        <f t="shared" si="13"/>
        <v>-</v>
      </c>
      <c r="G307" s="68"/>
      <c r="H307" s="162"/>
      <c r="I307" s="173"/>
      <c r="J307" s="168" t="str">
        <f>IFERROR(MIN('MP Calculations'!$E$30/I307,1),"-")</f>
        <v>-</v>
      </c>
      <c r="K307" s="12"/>
      <c r="L307" s="159"/>
      <c r="M307" s="186"/>
      <c r="N307" s="186"/>
      <c r="O307" s="185" t="str">
        <f t="shared" si="14"/>
        <v>-</v>
      </c>
      <c r="P307" s="185" t="str">
        <f t="shared" si="15"/>
        <v>-</v>
      </c>
      <c r="Q307" s="214">
        <f>IF(P307="-",0,P307/(1+'General inputs'!$H$30)^'MP Calculations'!$C$40)</f>
        <v>0</v>
      </c>
    </row>
    <row r="308" spans="3:17" x14ac:dyDescent="0.2">
      <c r="C308" s="159"/>
      <c r="D308" s="165"/>
      <c r="E308" s="162"/>
      <c r="F308" s="166" t="str">
        <f t="shared" si="13"/>
        <v>-</v>
      </c>
      <c r="G308" s="68"/>
      <c r="H308" s="162"/>
      <c r="I308" s="173"/>
      <c r="J308" s="168" t="str">
        <f>IFERROR(MIN('MP Calculations'!$E$30/I308,1),"-")</f>
        <v>-</v>
      </c>
      <c r="K308" s="12"/>
      <c r="L308" s="159"/>
      <c r="M308" s="186"/>
      <c r="N308" s="186"/>
      <c r="O308" s="185" t="str">
        <f t="shared" si="14"/>
        <v>-</v>
      </c>
      <c r="P308" s="185" t="str">
        <f t="shared" si="15"/>
        <v>-</v>
      </c>
      <c r="Q308" s="214">
        <f>IF(P308="-",0,P308/(1+'General inputs'!$H$30)^'MP Calculations'!$C$40)</f>
        <v>0</v>
      </c>
    </row>
    <row r="309" spans="3:17" x14ac:dyDescent="0.2">
      <c r="C309" s="159"/>
      <c r="D309" s="165"/>
      <c r="E309" s="162"/>
      <c r="F309" s="166" t="str">
        <f t="shared" si="13"/>
        <v>-</v>
      </c>
      <c r="G309" s="68"/>
      <c r="H309" s="162"/>
      <c r="I309" s="173"/>
      <c r="J309" s="168" t="str">
        <f>IFERROR(MIN('MP Calculations'!$E$30/I309,1),"-")</f>
        <v>-</v>
      </c>
      <c r="K309" s="12"/>
      <c r="L309" s="159"/>
      <c r="M309" s="186"/>
      <c r="N309" s="186"/>
      <c r="O309" s="185" t="str">
        <f t="shared" si="14"/>
        <v>-</v>
      </c>
      <c r="P309" s="185" t="str">
        <f t="shared" si="15"/>
        <v>-</v>
      </c>
      <c r="Q309" s="214">
        <f>IF(P309="-",0,P309/(1+'General inputs'!$H$30)^'MP Calculations'!$C$40)</f>
        <v>0</v>
      </c>
    </row>
    <row r="310" spans="3:17" x14ac:dyDescent="0.2">
      <c r="C310" s="159"/>
      <c r="D310" s="165"/>
      <c r="E310" s="162"/>
      <c r="F310" s="166" t="str">
        <f t="shared" si="13"/>
        <v>-</v>
      </c>
      <c r="G310" s="68"/>
      <c r="H310" s="162"/>
      <c r="I310" s="173"/>
      <c r="J310" s="168" t="str">
        <f>IFERROR(MIN('MP Calculations'!$E$30/I310,1),"-")</f>
        <v>-</v>
      </c>
      <c r="K310" s="12"/>
      <c r="L310" s="159"/>
      <c r="M310" s="186"/>
      <c r="N310" s="186"/>
      <c r="O310" s="185" t="str">
        <f t="shared" si="14"/>
        <v>-</v>
      </c>
      <c r="P310" s="185" t="str">
        <f t="shared" si="15"/>
        <v>-</v>
      </c>
      <c r="Q310" s="214">
        <f>IF(P310="-",0,P310/(1+'General inputs'!$H$30)^'MP Calculations'!$C$40)</f>
        <v>0</v>
      </c>
    </row>
    <row r="311" spans="3:17" x14ac:dyDescent="0.2">
      <c r="C311" s="159"/>
      <c r="D311" s="165"/>
      <c r="E311" s="162"/>
      <c r="F311" s="166" t="str">
        <f t="shared" si="13"/>
        <v>-</v>
      </c>
      <c r="G311" s="68"/>
      <c r="H311" s="162"/>
      <c r="I311" s="173"/>
      <c r="J311" s="168" t="str">
        <f>IFERROR(MIN('MP Calculations'!$E$30/I311,1),"-")</f>
        <v>-</v>
      </c>
      <c r="K311" s="12"/>
      <c r="L311" s="159"/>
      <c r="M311" s="186"/>
      <c r="N311" s="186"/>
      <c r="O311" s="185" t="str">
        <f t="shared" si="14"/>
        <v>-</v>
      </c>
      <c r="P311" s="185" t="str">
        <f t="shared" si="15"/>
        <v>-</v>
      </c>
      <c r="Q311" s="214">
        <f>IF(P311="-",0,P311/(1+'General inputs'!$H$30)^'MP Calculations'!$C$40)</f>
        <v>0</v>
      </c>
    </row>
    <row r="312" spans="3:17" x14ac:dyDescent="0.2">
      <c r="C312" s="159"/>
      <c r="D312" s="165"/>
      <c r="E312" s="162"/>
      <c r="F312" s="166" t="str">
        <f t="shared" si="13"/>
        <v>-</v>
      </c>
      <c r="G312" s="68"/>
      <c r="H312" s="162"/>
      <c r="I312" s="173"/>
      <c r="J312" s="168" t="str">
        <f>IFERROR(MIN('MP Calculations'!$E$30/I312,1),"-")</f>
        <v>-</v>
      </c>
      <c r="K312" s="12"/>
      <c r="L312" s="159"/>
      <c r="M312" s="186"/>
      <c r="N312" s="186"/>
      <c r="O312" s="185" t="str">
        <f t="shared" si="14"/>
        <v>-</v>
      </c>
      <c r="P312" s="185" t="str">
        <f t="shared" si="15"/>
        <v>-</v>
      </c>
      <c r="Q312" s="214">
        <f>IF(P312="-",0,P312/(1+'General inputs'!$H$30)^'MP Calculations'!$C$40)</f>
        <v>0</v>
      </c>
    </row>
    <row r="313" spans="3:17" x14ac:dyDescent="0.2">
      <c r="C313" s="159"/>
      <c r="D313" s="165"/>
      <c r="E313" s="162"/>
      <c r="F313" s="166" t="str">
        <f t="shared" si="13"/>
        <v>-</v>
      </c>
      <c r="G313" s="68"/>
      <c r="H313" s="162"/>
      <c r="I313" s="173"/>
      <c r="J313" s="168" t="str">
        <f>IFERROR(MIN('MP Calculations'!$E$30/I313,1),"-")</f>
        <v>-</v>
      </c>
      <c r="K313" s="12"/>
      <c r="L313" s="159"/>
      <c r="M313" s="186"/>
      <c r="N313" s="186"/>
      <c r="O313" s="185" t="str">
        <f t="shared" si="14"/>
        <v>-</v>
      </c>
      <c r="P313" s="185" t="str">
        <f t="shared" si="15"/>
        <v>-</v>
      </c>
      <c r="Q313" s="214">
        <f>IF(P313="-",0,P313/(1+'General inputs'!$H$30)^'MP Calculations'!$C$40)</f>
        <v>0</v>
      </c>
    </row>
    <row r="314" spans="3:17" x14ac:dyDescent="0.2">
      <c r="C314" s="159"/>
      <c r="D314" s="165"/>
      <c r="E314" s="162"/>
      <c r="F314" s="166" t="str">
        <f t="shared" si="13"/>
        <v>-</v>
      </c>
      <c r="G314" s="68"/>
      <c r="H314" s="162"/>
      <c r="I314" s="173"/>
      <c r="J314" s="168" t="str">
        <f>IFERROR(MIN('MP Calculations'!$E$30/I314,1),"-")</f>
        <v>-</v>
      </c>
      <c r="K314" s="12"/>
      <c r="L314" s="159"/>
      <c r="M314" s="186"/>
      <c r="N314" s="186"/>
      <c r="O314" s="185" t="str">
        <f t="shared" si="14"/>
        <v>-</v>
      </c>
      <c r="P314" s="185" t="str">
        <f t="shared" si="15"/>
        <v>-</v>
      </c>
      <c r="Q314" s="214">
        <f>IF(P314="-",0,P314/(1+'General inputs'!$H$30)^'MP Calculations'!$C$40)</f>
        <v>0</v>
      </c>
    </row>
    <row r="315" spans="3:17" x14ac:dyDescent="0.2">
      <c r="C315" s="159"/>
      <c r="D315" s="165"/>
      <c r="E315" s="162"/>
      <c r="F315" s="166" t="str">
        <f t="shared" si="13"/>
        <v>-</v>
      </c>
      <c r="G315" s="68"/>
      <c r="H315" s="162"/>
      <c r="I315" s="173"/>
      <c r="J315" s="168" t="str">
        <f>IFERROR(MIN('MP Calculations'!$E$30/I315,1),"-")</f>
        <v>-</v>
      </c>
      <c r="K315" s="12"/>
      <c r="L315" s="159"/>
      <c r="M315" s="186"/>
      <c r="N315" s="186"/>
      <c r="O315" s="185" t="str">
        <f t="shared" si="14"/>
        <v>-</v>
      </c>
      <c r="P315" s="185" t="str">
        <f t="shared" si="15"/>
        <v>-</v>
      </c>
      <c r="Q315" s="214">
        <f>IF(P315="-",0,P315/(1+'General inputs'!$H$30)^'MP Calculations'!$C$40)</f>
        <v>0</v>
      </c>
    </row>
    <row r="316" spans="3:17" x14ac:dyDescent="0.2">
      <c r="C316" s="159"/>
      <c r="D316" s="165"/>
      <c r="E316" s="162"/>
      <c r="F316" s="166" t="str">
        <f t="shared" si="13"/>
        <v>-</v>
      </c>
      <c r="G316" s="68"/>
      <c r="H316" s="162"/>
      <c r="I316" s="173"/>
      <c r="J316" s="168" t="str">
        <f>IFERROR(MIN('MP Calculations'!$E$30/I316,1),"-")</f>
        <v>-</v>
      </c>
      <c r="K316" s="12"/>
      <c r="L316" s="159"/>
      <c r="M316" s="186"/>
      <c r="N316" s="186"/>
      <c r="O316" s="185" t="str">
        <f t="shared" si="14"/>
        <v>-</v>
      </c>
      <c r="P316" s="185" t="str">
        <f t="shared" si="15"/>
        <v>-</v>
      </c>
      <c r="Q316" s="214">
        <f>IF(P316="-",0,P316/(1+'General inputs'!$H$30)^'MP Calculations'!$C$40)</f>
        <v>0</v>
      </c>
    </row>
    <row r="317" spans="3:17" x14ac:dyDescent="0.2">
      <c r="C317" s="159"/>
      <c r="D317" s="165"/>
      <c r="E317" s="162"/>
      <c r="F317" s="166" t="str">
        <f t="shared" si="13"/>
        <v>-</v>
      </c>
      <c r="G317" s="68"/>
      <c r="H317" s="162"/>
      <c r="I317" s="173"/>
      <c r="J317" s="168" t="str">
        <f>IFERROR(MIN('MP Calculations'!$E$30/I317,1),"-")</f>
        <v>-</v>
      </c>
      <c r="K317" s="12"/>
      <c r="L317" s="159"/>
      <c r="M317" s="186"/>
      <c r="N317" s="186"/>
      <c r="O317" s="185" t="str">
        <f t="shared" si="14"/>
        <v>-</v>
      </c>
      <c r="P317" s="185" t="str">
        <f t="shared" si="15"/>
        <v>-</v>
      </c>
      <c r="Q317" s="214">
        <f>IF(P317="-",0,P317/(1+'General inputs'!$H$30)^'MP Calculations'!$C$40)</f>
        <v>0</v>
      </c>
    </row>
    <row r="318" spans="3:17" x14ac:dyDescent="0.2">
      <c r="C318" s="159"/>
      <c r="D318" s="165"/>
      <c r="E318" s="162"/>
      <c r="F318" s="166" t="str">
        <f t="shared" si="13"/>
        <v>-</v>
      </c>
      <c r="G318" s="68"/>
      <c r="H318" s="162"/>
      <c r="I318" s="173"/>
      <c r="J318" s="168" t="str">
        <f>IFERROR(MIN('MP Calculations'!$E$30/I318,1),"-")</f>
        <v>-</v>
      </c>
      <c r="K318" s="12"/>
      <c r="L318" s="159"/>
      <c r="M318" s="186"/>
      <c r="N318" s="186"/>
      <c r="O318" s="185" t="str">
        <f t="shared" si="14"/>
        <v>-</v>
      </c>
      <c r="P318" s="185" t="str">
        <f t="shared" si="15"/>
        <v>-</v>
      </c>
      <c r="Q318" s="214">
        <f>IF(P318="-",0,P318/(1+'General inputs'!$H$30)^'MP Calculations'!$C$40)</f>
        <v>0</v>
      </c>
    </row>
    <row r="319" spans="3:17" x14ac:dyDescent="0.2">
      <c r="C319" s="159"/>
      <c r="D319" s="165"/>
      <c r="E319" s="162"/>
      <c r="F319" s="166" t="str">
        <f t="shared" si="13"/>
        <v>-</v>
      </c>
      <c r="G319" s="68"/>
      <c r="H319" s="162"/>
      <c r="I319" s="173"/>
      <c r="J319" s="168" t="str">
        <f>IFERROR(MIN('MP Calculations'!$E$30/I319,1),"-")</f>
        <v>-</v>
      </c>
      <c r="K319" s="12"/>
      <c r="L319" s="159"/>
      <c r="M319" s="186"/>
      <c r="N319" s="186"/>
      <c r="O319" s="185" t="str">
        <f t="shared" si="14"/>
        <v>-</v>
      </c>
      <c r="P319" s="185" t="str">
        <f t="shared" si="15"/>
        <v>-</v>
      </c>
      <c r="Q319" s="214">
        <f>IF(P319="-",0,P319/(1+'General inputs'!$H$30)^'MP Calculations'!$C$40)</f>
        <v>0</v>
      </c>
    </row>
    <row r="320" spans="3:17" x14ac:dyDescent="0.2">
      <c r="C320" s="159"/>
      <c r="D320" s="165"/>
      <c r="E320" s="162"/>
      <c r="F320" s="166" t="str">
        <f t="shared" si="13"/>
        <v>-</v>
      </c>
      <c r="G320" s="68"/>
      <c r="H320" s="162"/>
      <c r="I320" s="173"/>
      <c r="J320" s="168" t="str">
        <f>IFERROR(MIN('MP Calculations'!$E$30/I320,1),"-")</f>
        <v>-</v>
      </c>
      <c r="K320" s="12"/>
      <c r="L320" s="159"/>
      <c r="M320" s="186"/>
      <c r="N320" s="186"/>
      <c r="O320" s="185" t="str">
        <f t="shared" si="14"/>
        <v>-</v>
      </c>
      <c r="P320" s="185" t="str">
        <f t="shared" si="15"/>
        <v>-</v>
      </c>
      <c r="Q320" s="214">
        <f>IF(P320="-",0,P320/(1+'General inputs'!$H$30)^'MP Calculations'!$C$40)</f>
        <v>0</v>
      </c>
    </row>
    <row r="321" spans="3:17" x14ac:dyDescent="0.2">
      <c r="C321" s="159"/>
      <c r="D321" s="165"/>
      <c r="E321" s="162"/>
      <c r="F321" s="166" t="str">
        <f t="shared" si="13"/>
        <v>-</v>
      </c>
      <c r="G321" s="68"/>
      <c r="H321" s="162"/>
      <c r="I321" s="173"/>
      <c r="J321" s="168" t="str">
        <f>IFERROR(MIN('MP Calculations'!$E$30/I321,1),"-")</f>
        <v>-</v>
      </c>
      <c r="K321" s="12"/>
      <c r="L321" s="159"/>
      <c r="M321" s="186"/>
      <c r="N321" s="186"/>
      <c r="O321" s="185" t="str">
        <f t="shared" si="14"/>
        <v>-</v>
      </c>
      <c r="P321" s="185" t="str">
        <f t="shared" si="15"/>
        <v>-</v>
      </c>
      <c r="Q321" s="214">
        <f>IF(P321="-",0,P321/(1+'General inputs'!$H$30)^'MP Calculations'!$C$40)</f>
        <v>0</v>
      </c>
    </row>
    <row r="322" spans="3:17" x14ac:dyDescent="0.2">
      <c r="C322" s="159"/>
      <c r="D322" s="165"/>
      <c r="E322" s="162"/>
      <c r="F322" s="166" t="str">
        <f t="shared" si="13"/>
        <v>-</v>
      </c>
      <c r="G322" s="68"/>
      <c r="H322" s="162"/>
      <c r="I322" s="173"/>
      <c r="J322" s="168" t="str">
        <f>IFERROR(MIN('MP Calculations'!$E$30/I322,1),"-")</f>
        <v>-</v>
      </c>
      <c r="K322" s="12"/>
      <c r="L322" s="159"/>
      <c r="M322" s="186"/>
      <c r="N322" s="186"/>
      <c r="O322" s="185" t="str">
        <f t="shared" si="14"/>
        <v>-</v>
      </c>
      <c r="P322" s="185" t="str">
        <f t="shared" si="15"/>
        <v>-</v>
      </c>
      <c r="Q322" s="214">
        <f>IF(P322="-",0,P322/(1+'General inputs'!$H$30)^'MP Calculations'!$C$40)</f>
        <v>0</v>
      </c>
    </row>
    <row r="323" spans="3:17" x14ac:dyDescent="0.2">
      <c r="C323" s="159"/>
      <c r="D323" s="165"/>
      <c r="E323" s="162"/>
      <c r="F323" s="166" t="str">
        <f t="shared" si="13"/>
        <v>-</v>
      </c>
      <c r="G323" s="68"/>
      <c r="H323" s="162"/>
      <c r="I323" s="173"/>
      <c r="J323" s="168" t="str">
        <f>IFERROR(MIN('MP Calculations'!$E$30/I323,1),"-")</f>
        <v>-</v>
      </c>
      <c r="K323" s="12"/>
      <c r="L323" s="159"/>
      <c r="M323" s="186"/>
      <c r="N323" s="186"/>
      <c r="O323" s="185" t="str">
        <f t="shared" si="14"/>
        <v>-</v>
      </c>
      <c r="P323" s="185" t="str">
        <f t="shared" si="15"/>
        <v>-</v>
      </c>
      <c r="Q323" s="214">
        <f>IF(P323="-",0,P323/(1+'General inputs'!$H$30)^'MP Calculations'!$C$40)</f>
        <v>0</v>
      </c>
    </row>
    <row r="324" spans="3:17" x14ac:dyDescent="0.2">
      <c r="C324" s="159"/>
      <c r="D324" s="165"/>
      <c r="E324" s="162"/>
      <c r="F324" s="166" t="str">
        <f t="shared" si="13"/>
        <v>-</v>
      </c>
      <c r="G324" s="68"/>
      <c r="H324" s="162"/>
      <c r="I324" s="173"/>
      <c r="J324" s="168" t="str">
        <f>IFERROR(MIN('MP Calculations'!$E$30/I324,1),"-")</f>
        <v>-</v>
      </c>
      <c r="K324" s="12"/>
      <c r="L324" s="159"/>
      <c r="M324" s="186"/>
      <c r="N324" s="186"/>
      <c r="O324" s="185" t="str">
        <f t="shared" si="14"/>
        <v>-</v>
      </c>
      <c r="P324" s="185" t="str">
        <f t="shared" si="15"/>
        <v>-</v>
      </c>
      <c r="Q324" s="214">
        <f>IF(P324="-",0,P324/(1+'General inputs'!$H$30)^'MP Calculations'!$C$40)</f>
        <v>0</v>
      </c>
    </row>
    <row r="325" spans="3:17" x14ac:dyDescent="0.2">
      <c r="C325" s="159"/>
      <c r="D325" s="165"/>
      <c r="E325" s="162"/>
      <c r="F325" s="166" t="str">
        <f t="shared" si="13"/>
        <v>-</v>
      </c>
      <c r="G325" s="68"/>
      <c r="H325" s="162"/>
      <c r="I325" s="173"/>
      <c r="J325" s="168" t="str">
        <f>IFERROR(MIN('MP Calculations'!$E$30/I325,1),"-")</f>
        <v>-</v>
      </c>
      <c r="K325" s="12"/>
      <c r="L325" s="159"/>
      <c r="M325" s="186"/>
      <c r="N325" s="186"/>
      <c r="O325" s="185" t="str">
        <f t="shared" si="14"/>
        <v>-</v>
      </c>
      <c r="P325" s="185" t="str">
        <f t="shared" si="15"/>
        <v>-</v>
      </c>
      <c r="Q325" s="214">
        <f>IF(P325="-",0,P325/(1+'General inputs'!$H$30)^'MP Calculations'!$C$40)</f>
        <v>0</v>
      </c>
    </row>
    <row r="326" spans="3:17" x14ac:dyDescent="0.2">
      <c r="C326" s="159"/>
      <c r="D326" s="165"/>
      <c r="E326" s="162"/>
      <c r="F326" s="166" t="str">
        <f t="shared" si="13"/>
        <v>-</v>
      </c>
      <c r="G326" s="68"/>
      <c r="H326" s="162"/>
      <c r="I326" s="173"/>
      <c r="J326" s="168" t="str">
        <f>IFERROR(MIN('MP Calculations'!$E$30/I326,1),"-")</f>
        <v>-</v>
      </c>
      <c r="K326" s="12"/>
      <c r="L326" s="159"/>
      <c r="M326" s="186"/>
      <c r="N326" s="186"/>
      <c r="O326" s="185" t="str">
        <f t="shared" si="14"/>
        <v>-</v>
      </c>
      <c r="P326" s="185" t="str">
        <f t="shared" si="15"/>
        <v>-</v>
      </c>
      <c r="Q326" s="214">
        <f>IF(P326="-",0,P326/(1+'General inputs'!$H$30)^'MP Calculations'!$C$40)</f>
        <v>0</v>
      </c>
    </row>
    <row r="327" spans="3:17" x14ac:dyDescent="0.2">
      <c r="C327" s="159"/>
      <c r="D327" s="165"/>
      <c r="E327" s="162"/>
      <c r="F327" s="166" t="str">
        <f t="shared" si="13"/>
        <v>-</v>
      </c>
      <c r="G327" s="68"/>
      <c r="H327" s="162"/>
      <c r="I327" s="173"/>
      <c r="J327" s="168" t="str">
        <f>IFERROR(MIN('MP Calculations'!$E$30/I327,1),"-")</f>
        <v>-</v>
      </c>
      <c r="K327" s="12"/>
      <c r="L327" s="159"/>
      <c r="M327" s="186"/>
      <c r="N327" s="186"/>
      <c r="O327" s="185" t="str">
        <f t="shared" si="14"/>
        <v>-</v>
      </c>
      <c r="P327" s="185" t="str">
        <f t="shared" si="15"/>
        <v>-</v>
      </c>
      <c r="Q327" s="214">
        <f>IF(P327="-",0,P327/(1+'General inputs'!$H$30)^'MP Calculations'!$C$40)</f>
        <v>0</v>
      </c>
    </row>
    <row r="328" spans="3:17" x14ac:dyDescent="0.2">
      <c r="C328" s="159"/>
      <c r="D328" s="165"/>
      <c r="E328" s="162"/>
      <c r="F328" s="166" t="str">
        <f t="shared" si="13"/>
        <v>-</v>
      </c>
      <c r="G328" s="68"/>
      <c r="H328" s="162"/>
      <c r="I328" s="173"/>
      <c r="J328" s="168" t="str">
        <f>IFERROR(MIN('MP Calculations'!$E$30/I328,1),"-")</f>
        <v>-</v>
      </c>
      <c r="K328" s="12"/>
      <c r="L328" s="159"/>
      <c r="M328" s="186"/>
      <c r="N328" s="186"/>
      <c r="O328" s="185" t="str">
        <f t="shared" si="14"/>
        <v>-</v>
      </c>
      <c r="P328" s="185" t="str">
        <f t="shared" si="15"/>
        <v>-</v>
      </c>
      <c r="Q328" s="214">
        <f>IF(P328="-",0,P328/(1+'General inputs'!$H$30)^'MP Calculations'!$C$40)</f>
        <v>0</v>
      </c>
    </row>
    <row r="329" spans="3:17" x14ac:dyDescent="0.2">
      <c r="C329" s="159"/>
      <c r="D329" s="165"/>
      <c r="E329" s="162"/>
      <c r="F329" s="166" t="str">
        <f t="shared" si="13"/>
        <v>-</v>
      </c>
      <c r="G329" s="68"/>
      <c r="H329" s="162"/>
      <c r="I329" s="173"/>
      <c r="J329" s="168" t="str">
        <f>IFERROR(MIN('MP Calculations'!$E$30/I329,1),"-")</f>
        <v>-</v>
      </c>
      <c r="K329" s="12"/>
      <c r="L329" s="159"/>
      <c r="M329" s="186"/>
      <c r="N329" s="186"/>
      <c r="O329" s="185" t="str">
        <f t="shared" si="14"/>
        <v>-</v>
      </c>
      <c r="P329" s="185" t="str">
        <f t="shared" si="15"/>
        <v>-</v>
      </c>
      <c r="Q329" s="214">
        <f>IF(P329="-",0,P329/(1+'General inputs'!$H$30)^'MP Calculations'!$C$40)</f>
        <v>0</v>
      </c>
    </row>
    <row r="330" spans="3:17" x14ac:dyDescent="0.2">
      <c r="C330" s="159"/>
      <c r="D330" s="165"/>
      <c r="E330" s="162"/>
      <c r="F330" s="166" t="str">
        <f t="shared" si="13"/>
        <v>-</v>
      </c>
      <c r="G330" s="68"/>
      <c r="H330" s="162"/>
      <c r="I330" s="173"/>
      <c r="J330" s="168" t="str">
        <f>IFERROR(MIN('MP Calculations'!$E$30/I330,1),"-")</f>
        <v>-</v>
      </c>
      <c r="K330" s="12"/>
      <c r="L330" s="159"/>
      <c r="M330" s="186"/>
      <c r="N330" s="186"/>
      <c r="O330" s="185" t="str">
        <f t="shared" si="14"/>
        <v>-</v>
      </c>
      <c r="P330" s="185" t="str">
        <f t="shared" si="15"/>
        <v>-</v>
      </c>
      <c r="Q330" s="214">
        <f>IF(P330="-",0,P330/(1+'General inputs'!$H$30)^'MP Calculations'!$C$40)</f>
        <v>0</v>
      </c>
    </row>
    <row r="331" spans="3:17" x14ac:dyDescent="0.2">
      <c r="C331" s="159"/>
      <c r="D331" s="165"/>
      <c r="E331" s="162"/>
      <c r="F331" s="166" t="str">
        <f t="shared" si="13"/>
        <v>-</v>
      </c>
      <c r="G331" s="68"/>
      <c r="H331" s="162"/>
      <c r="I331" s="173"/>
      <c r="J331" s="168" t="str">
        <f>IFERROR(MIN('MP Calculations'!$E$30/I331,1),"-")</f>
        <v>-</v>
      </c>
      <c r="K331" s="12"/>
      <c r="L331" s="159"/>
      <c r="M331" s="186"/>
      <c r="N331" s="186"/>
      <c r="O331" s="185" t="str">
        <f t="shared" si="14"/>
        <v>-</v>
      </c>
      <c r="P331" s="185" t="str">
        <f t="shared" si="15"/>
        <v>-</v>
      </c>
      <c r="Q331" s="214">
        <f>IF(P331="-",0,P331/(1+'General inputs'!$H$30)^'MP Calculations'!$C$40)</f>
        <v>0</v>
      </c>
    </row>
    <row r="332" spans="3:17" x14ac:dyDescent="0.2">
      <c r="C332" s="159"/>
      <c r="D332" s="165"/>
      <c r="E332" s="162"/>
      <c r="F332" s="166" t="str">
        <f t="shared" si="13"/>
        <v>-</v>
      </c>
      <c r="G332" s="68"/>
      <c r="H332" s="162"/>
      <c r="I332" s="173"/>
      <c r="J332" s="168" t="str">
        <f>IFERROR(MIN('MP Calculations'!$E$30/I332,1),"-")</f>
        <v>-</v>
      </c>
      <c r="K332" s="12"/>
      <c r="L332" s="159"/>
      <c r="M332" s="186"/>
      <c r="N332" s="186"/>
      <c r="O332" s="185" t="str">
        <f t="shared" si="14"/>
        <v>-</v>
      </c>
      <c r="P332" s="185" t="str">
        <f t="shared" si="15"/>
        <v>-</v>
      </c>
      <c r="Q332" s="214">
        <f>IF(P332="-",0,P332/(1+'General inputs'!$H$30)^'MP Calculations'!$C$40)</f>
        <v>0</v>
      </c>
    </row>
    <row r="333" spans="3:17" x14ac:dyDescent="0.2">
      <c r="C333" s="159"/>
      <c r="D333" s="165"/>
      <c r="E333" s="162"/>
      <c r="F333" s="166" t="str">
        <f t="shared" si="13"/>
        <v>-</v>
      </c>
      <c r="G333" s="68"/>
      <c r="H333" s="162"/>
      <c r="I333" s="173"/>
      <c r="J333" s="168" t="str">
        <f>IFERROR(MIN('MP Calculations'!$E$30/I333,1),"-")</f>
        <v>-</v>
      </c>
      <c r="K333" s="12"/>
      <c r="L333" s="159"/>
      <c r="M333" s="186"/>
      <c r="N333" s="186"/>
      <c r="O333" s="185" t="str">
        <f t="shared" si="14"/>
        <v>-</v>
      </c>
      <c r="P333" s="185" t="str">
        <f t="shared" si="15"/>
        <v>-</v>
      </c>
      <c r="Q333" s="214">
        <f>IF(P333="-",0,P333/(1+'General inputs'!$H$30)^'MP Calculations'!$C$40)</f>
        <v>0</v>
      </c>
    </row>
    <row r="334" spans="3:17" x14ac:dyDescent="0.2">
      <c r="C334" s="159"/>
      <c r="D334" s="165"/>
      <c r="E334" s="162"/>
      <c r="F334" s="166" t="str">
        <f t="shared" si="13"/>
        <v>-</v>
      </c>
      <c r="G334" s="68"/>
      <c r="H334" s="162"/>
      <c r="I334" s="173"/>
      <c r="J334" s="168" t="str">
        <f>IFERROR(MIN('MP Calculations'!$E$30/I334,1),"-")</f>
        <v>-</v>
      </c>
      <c r="K334" s="12"/>
      <c r="L334" s="159"/>
      <c r="M334" s="186"/>
      <c r="N334" s="186"/>
      <c r="O334" s="185" t="str">
        <f t="shared" si="14"/>
        <v>-</v>
      </c>
      <c r="P334" s="185" t="str">
        <f t="shared" si="15"/>
        <v>-</v>
      </c>
      <c r="Q334" s="214">
        <f>IF(P334="-",0,P334/(1+'General inputs'!$H$30)^'MP Calculations'!$C$40)</f>
        <v>0</v>
      </c>
    </row>
    <row r="335" spans="3:17" x14ac:dyDescent="0.2">
      <c r="C335" s="159"/>
      <c r="D335" s="165"/>
      <c r="E335" s="162"/>
      <c r="F335" s="166" t="str">
        <f t="shared" si="13"/>
        <v>-</v>
      </c>
      <c r="G335" s="68"/>
      <c r="H335" s="162"/>
      <c r="I335" s="173"/>
      <c r="J335" s="168" t="str">
        <f>IFERROR(MIN('MP Calculations'!$E$30/I335,1),"-")</f>
        <v>-</v>
      </c>
      <c r="K335" s="12"/>
      <c r="L335" s="159"/>
      <c r="M335" s="186"/>
      <c r="N335" s="186"/>
      <c r="O335" s="185" t="str">
        <f t="shared" si="14"/>
        <v>-</v>
      </c>
      <c r="P335" s="185" t="str">
        <f t="shared" si="15"/>
        <v>-</v>
      </c>
      <c r="Q335" s="214">
        <f>IF(P335="-",0,P335/(1+'General inputs'!$H$30)^'MP Calculations'!$C$40)</f>
        <v>0</v>
      </c>
    </row>
    <row r="336" spans="3:17" x14ac:dyDescent="0.2">
      <c r="C336" s="159"/>
      <c r="D336" s="165"/>
      <c r="E336" s="162"/>
      <c r="F336" s="166" t="str">
        <f t="shared" si="13"/>
        <v>-</v>
      </c>
      <c r="G336" s="68"/>
      <c r="H336" s="162"/>
      <c r="I336" s="173"/>
      <c r="J336" s="168" t="str">
        <f>IFERROR(MIN('MP Calculations'!$E$30/I336,1),"-")</f>
        <v>-</v>
      </c>
      <c r="K336" s="12"/>
      <c r="L336" s="159"/>
      <c r="M336" s="186"/>
      <c r="N336" s="186"/>
      <c r="O336" s="185" t="str">
        <f t="shared" si="14"/>
        <v>-</v>
      </c>
      <c r="P336" s="185" t="str">
        <f t="shared" si="15"/>
        <v>-</v>
      </c>
      <c r="Q336" s="214">
        <f>IF(P336="-",0,P336/(1+'General inputs'!$H$30)^'MP Calculations'!$C$40)</f>
        <v>0</v>
      </c>
    </row>
    <row r="337" spans="3:17" x14ac:dyDescent="0.2">
      <c r="C337" s="159"/>
      <c r="D337" s="165"/>
      <c r="E337" s="162"/>
      <c r="F337" s="166" t="str">
        <f t="shared" si="13"/>
        <v>-</v>
      </c>
      <c r="G337" s="68"/>
      <c r="H337" s="162"/>
      <c r="I337" s="173"/>
      <c r="J337" s="168" t="str">
        <f>IFERROR(MIN('MP Calculations'!$E$30/I337,1),"-")</f>
        <v>-</v>
      </c>
      <c r="K337" s="12"/>
      <c r="L337" s="159"/>
      <c r="M337" s="186"/>
      <c r="N337" s="186"/>
      <c r="O337" s="185" t="str">
        <f t="shared" si="14"/>
        <v>-</v>
      </c>
      <c r="P337" s="185" t="str">
        <f t="shared" si="15"/>
        <v>-</v>
      </c>
      <c r="Q337" s="214">
        <f>IF(P337="-",0,P337/(1+'General inputs'!$H$30)^'MP Calculations'!$C$40)</f>
        <v>0</v>
      </c>
    </row>
    <row r="338" spans="3:17" x14ac:dyDescent="0.2">
      <c r="C338" s="159"/>
      <c r="D338" s="165"/>
      <c r="E338" s="162"/>
      <c r="F338" s="166" t="str">
        <f t="shared" si="13"/>
        <v>-</v>
      </c>
      <c r="G338" s="68"/>
      <c r="H338" s="162"/>
      <c r="I338" s="173"/>
      <c r="J338" s="168" t="str">
        <f>IFERROR(MIN('MP Calculations'!$E$30/I338,1),"-")</f>
        <v>-</v>
      </c>
      <c r="K338" s="12"/>
      <c r="L338" s="159"/>
      <c r="M338" s="186"/>
      <c r="N338" s="186"/>
      <c r="O338" s="185" t="str">
        <f t="shared" si="14"/>
        <v>-</v>
      </c>
      <c r="P338" s="185" t="str">
        <f t="shared" si="15"/>
        <v>-</v>
      </c>
      <c r="Q338" s="214">
        <f>IF(P338="-",0,P338/(1+'General inputs'!$H$30)^'MP Calculations'!$C$40)</f>
        <v>0</v>
      </c>
    </row>
    <row r="339" spans="3:17" x14ac:dyDescent="0.2">
      <c r="C339" s="159"/>
      <c r="D339" s="165"/>
      <c r="E339" s="162"/>
      <c r="F339" s="166" t="str">
        <f t="shared" si="13"/>
        <v>-</v>
      </c>
      <c r="G339" s="68"/>
      <c r="H339" s="162"/>
      <c r="I339" s="173"/>
      <c r="J339" s="168" t="str">
        <f>IFERROR(MIN('MP Calculations'!$E$30/I339,1),"-")</f>
        <v>-</v>
      </c>
      <c r="K339" s="12"/>
      <c r="L339" s="159"/>
      <c r="M339" s="186"/>
      <c r="N339" s="186"/>
      <c r="O339" s="185" t="str">
        <f t="shared" si="14"/>
        <v>-</v>
      </c>
      <c r="P339" s="185" t="str">
        <f t="shared" si="15"/>
        <v>-</v>
      </c>
      <c r="Q339" s="214">
        <f>IF(P339="-",0,P339/(1+'General inputs'!$H$30)^'MP Calculations'!$C$40)</f>
        <v>0</v>
      </c>
    </row>
    <row r="340" spans="3:17" x14ac:dyDescent="0.2">
      <c r="C340" s="159"/>
      <c r="D340" s="165"/>
      <c r="E340" s="162"/>
      <c r="F340" s="166" t="str">
        <f t="shared" si="13"/>
        <v>-</v>
      </c>
      <c r="G340" s="68"/>
      <c r="H340" s="162"/>
      <c r="I340" s="173"/>
      <c r="J340" s="168" t="str">
        <f>IFERROR(MIN('MP Calculations'!$E$30/I340,1),"-")</f>
        <v>-</v>
      </c>
      <c r="K340" s="12"/>
      <c r="L340" s="159"/>
      <c r="M340" s="186"/>
      <c r="N340" s="186"/>
      <c r="O340" s="185" t="str">
        <f t="shared" si="14"/>
        <v>-</v>
      </c>
      <c r="P340" s="185" t="str">
        <f t="shared" si="15"/>
        <v>-</v>
      </c>
      <c r="Q340" s="214">
        <f>IF(P340="-",0,P340/(1+'General inputs'!$H$30)^'MP Calculations'!$C$40)</f>
        <v>0</v>
      </c>
    </row>
    <row r="341" spans="3:17" x14ac:dyDescent="0.2">
      <c r="C341" s="159"/>
      <c r="D341" s="165"/>
      <c r="E341" s="162"/>
      <c r="F341" s="166" t="str">
        <f t="shared" si="13"/>
        <v>-</v>
      </c>
      <c r="G341" s="68"/>
      <c r="H341" s="162"/>
      <c r="I341" s="173"/>
      <c r="J341" s="168" t="str">
        <f>IFERROR(MIN('MP Calculations'!$E$30/I341,1),"-")</f>
        <v>-</v>
      </c>
      <c r="K341" s="12"/>
      <c r="L341" s="159"/>
      <c r="M341" s="186"/>
      <c r="N341" s="186"/>
      <c r="O341" s="185" t="str">
        <f t="shared" si="14"/>
        <v>-</v>
      </c>
      <c r="P341" s="185" t="str">
        <f t="shared" si="15"/>
        <v>-</v>
      </c>
      <c r="Q341" s="214">
        <f>IF(P341="-",0,P341/(1+'General inputs'!$H$30)^'MP Calculations'!$C$40)</f>
        <v>0</v>
      </c>
    </row>
    <row r="342" spans="3:17" x14ac:dyDescent="0.2">
      <c r="C342" s="159"/>
      <c r="D342" s="165"/>
      <c r="E342" s="162"/>
      <c r="F342" s="166" t="str">
        <f t="shared" si="13"/>
        <v>-</v>
      </c>
      <c r="G342" s="68"/>
      <c r="H342" s="162"/>
      <c r="I342" s="173"/>
      <c r="J342" s="168" t="str">
        <f>IFERROR(MIN('MP Calculations'!$E$30/I342,1),"-")</f>
        <v>-</v>
      </c>
      <c r="K342" s="12"/>
      <c r="L342" s="159"/>
      <c r="M342" s="186"/>
      <c r="N342" s="186"/>
      <c r="O342" s="185" t="str">
        <f t="shared" si="14"/>
        <v>-</v>
      </c>
      <c r="P342" s="185" t="str">
        <f t="shared" si="15"/>
        <v>-</v>
      </c>
      <c r="Q342" s="214">
        <f>IF(P342="-",0,P342/(1+'General inputs'!$H$30)^'MP Calculations'!$C$40)</f>
        <v>0</v>
      </c>
    </row>
    <row r="343" spans="3:17" x14ac:dyDescent="0.2">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6"/>
      <c r="N343" s="186"/>
      <c r="O343" s="185" t="str">
        <f t="shared" ref="O343:O406" si="17">IF(N343="","-",L343*N343)</f>
        <v>-</v>
      </c>
      <c r="P343" s="185" t="str">
        <f t="shared" ref="P343:P406" si="18">IF(O343="-","-",IF(OR(E343&lt;$E$15,E343&gt;$E$16),0,O343*J343))</f>
        <v>-</v>
      </c>
      <c r="Q343" s="214">
        <f>IF(P343="-",0,P343/(1+'General inputs'!$H$30)^'MP Calculations'!$C$40)</f>
        <v>0</v>
      </c>
    </row>
    <row r="344" spans="3:17" x14ac:dyDescent="0.2">
      <c r="C344" s="159"/>
      <c r="D344" s="165"/>
      <c r="E344" s="162"/>
      <c r="F344" s="166" t="str">
        <f t="shared" si="16"/>
        <v>-</v>
      </c>
      <c r="G344" s="68"/>
      <c r="H344" s="162"/>
      <c r="I344" s="173"/>
      <c r="J344" s="168" t="str">
        <f>IFERROR(MIN('MP Calculations'!$E$30/I344,1),"-")</f>
        <v>-</v>
      </c>
      <c r="K344" s="12"/>
      <c r="L344" s="159"/>
      <c r="M344" s="186"/>
      <c r="N344" s="186"/>
      <c r="O344" s="185" t="str">
        <f t="shared" si="17"/>
        <v>-</v>
      </c>
      <c r="P344" s="185" t="str">
        <f t="shared" si="18"/>
        <v>-</v>
      </c>
      <c r="Q344" s="214">
        <f>IF(P344="-",0,P344/(1+'General inputs'!$H$30)^'MP Calculations'!$C$40)</f>
        <v>0</v>
      </c>
    </row>
    <row r="345" spans="3:17" x14ac:dyDescent="0.2">
      <c r="C345" s="159"/>
      <c r="D345" s="165"/>
      <c r="E345" s="162"/>
      <c r="F345" s="166" t="str">
        <f t="shared" si="16"/>
        <v>-</v>
      </c>
      <c r="G345" s="68"/>
      <c r="H345" s="162"/>
      <c r="I345" s="173"/>
      <c r="J345" s="168" t="str">
        <f>IFERROR(MIN('MP Calculations'!$E$30/I345,1),"-")</f>
        <v>-</v>
      </c>
      <c r="K345" s="12"/>
      <c r="L345" s="159"/>
      <c r="M345" s="186"/>
      <c r="N345" s="186"/>
      <c r="O345" s="185" t="str">
        <f t="shared" si="17"/>
        <v>-</v>
      </c>
      <c r="P345" s="185" t="str">
        <f t="shared" si="18"/>
        <v>-</v>
      </c>
      <c r="Q345" s="214">
        <f>IF(P345="-",0,P345/(1+'General inputs'!$H$30)^'MP Calculations'!$C$40)</f>
        <v>0</v>
      </c>
    </row>
    <row r="346" spans="3:17" x14ac:dyDescent="0.2">
      <c r="C346" s="159"/>
      <c r="D346" s="165"/>
      <c r="E346" s="162"/>
      <c r="F346" s="166" t="str">
        <f t="shared" si="16"/>
        <v>-</v>
      </c>
      <c r="G346" s="68"/>
      <c r="H346" s="162"/>
      <c r="I346" s="173"/>
      <c r="J346" s="168" t="str">
        <f>IFERROR(MIN('MP Calculations'!$E$30/I346,1),"-")</f>
        <v>-</v>
      </c>
      <c r="K346" s="12"/>
      <c r="L346" s="159"/>
      <c r="M346" s="186"/>
      <c r="N346" s="186"/>
      <c r="O346" s="185" t="str">
        <f t="shared" si="17"/>
        <v>-</v>
      </c>
      <c r="P346" s="185" t="str">
        <f t="shared" si="18"/>
        <v>-</v>
      </c>
      <c r="Q346" s="214">
        <f>IF(P346="-",0,P346/(1+'General inputs'!$H$30)^'MP Calculations'!$C$40)</f>
        <v>0</v>
      </c>
    </row>
    <row r="347" spans="3:17" x14ac:dyDescent="0.2">
      <c r="C347" s="159"/>
      <c r="D347" s="165"/>
      <c r="E347" s="162"/>
      <c r="F347" s="166" t="str">
        <f t="shared" si="16"/>
        <v>-</v>
      </c>
      <c r="G347" s="68"/>
      <c r="H347" s="162"/>
      <c r="I347" s="173"/>
      <c r="J347" s="168" t="str">
        <f>IFERROR(MIN('MP Calculations'!$E$30/I347,1),"-")</f>
        <v>-</v>
      </c>
      <c r="K347" s="12"/>
      <c r="L347" s="159"/>
      <c r="M347" s="186"/>
      <c r="N347" s="186"/>
      <c r="O347" s="185" t="str">
        <f t="shared" si="17"/>
        <v>-</v>
      </c>
      <c r="P347" s="185" t="str">
        <f t="shared" si="18"/>
        <v>-</v>
      </c>
      <c r="Q347" s="214">
        <f>IF(P347="-",0,P347/(1+'General inputs'!$H$30)^'MP Calculations'!$C$40)</f>
        <v>0</v>
      </c>
    </row>
    <row r="348" spans="3:17" x14ac:dyDescent="0.2">
      <c r="C348" s="159"/>
      <c r="D348" s="165"/>
      <c r="E348" s="162"/>
      <c r="F348" s="166" t="str">
        <f t="shared" si="16"/>
        <v>-</v>
      </c>
      <c r="G348" s="68"/>
      <c r="H348" s="162"/>
      <c r="I348" s="173"/>
      <c r="J348" s="168" t="str">
        <f>IFERROR(MIN('MP Calculations'!$E$30/I348,1),"-")</f>
        <v>-</v>
      </c>
      <c r="K348" s="12"/>
      <c r="L348" s="159"/>
      <c r="M348" s="186"/>
      <c r="N348" s="186"/>
      <c r="O348" s="185" t="str">
        <f t="shared" si="17"/>
        <v>-</v>
      </c>
      <c r="P348" s="185" t="str">
        <f t="shared" si="18"/>
        <v>-</v>
      </c>
      <c r="Q348" s="214">
        <f>IF(P348="-",0,P348/(1+'General inputs'!$H$30)^'MP Calculations'!$C$40)</f>
        <v>0</v>
      </c>
    </row>
    <row r="349" spans="3:17" x14ac:dyDescent="0.2">
      <c r="C349" s="159"/>
      <c r="D349" s="165"/>
      <c r="E349" s="162"/>
      <c r="F349" s="166" t="str">
        <f t="shared" si="16"/>
        <v>-</v>
      </c>
      <c r="G349" s="68"/>
      <c r="H349" s="162"/>
      <c r="I349" s="173"/>
      <c r="J349" s="168" t="str">
        <f>IFERROR(MIN('MP Calculations'!$E$30/I349,1),"-")</f>
        <v>-</v>
      </c>
      <c r="K349" s="12"/>
      <c r="L349" s="159"/>
      <c r="M349" s="186"/>
      <c r="N349" s="186"/>
      <c r="O349" s="185" t="str">
        <f t="shared" si="17"/>
        <v>-</v>
      </c>
      <c r="P349" s="185" t="str">
        <f t="shared" si="18"/>
        <v>-</v>
      </c>
      <c r="Q349" s="214">
        <f>IF(P349="-",0,P349/(1+'General inputs'!$H$30)^'MP Calculations'!$C$40)</f>
        <v>0</v>
      </c>
    </row>
    <row r="350" spans="3:17" x14ac:dyDescent="0.2">
      <c r="C350" s="159"/>
      <c r="D350" s="165"/>
      <c r="E350" s="162"/>
      <c r="F350" s="166" t="str">
        <f t="shared" si="16"/>
        <v>-</v>
      </c>
      <c r="G350" s="68"/>
      <c r="H350" s="162"/>
      <c r="I350" s="173"/>
      <c r="J350" s="168" t="str">
        <f>IFERROR(MIN('MP Calculations'!$E$30/I350,1),"-")</f>
        <v>-</v>
      </c>
      <c r="K350" s="12"/>
      <c r="L350" s="159"/>
      <c r="M350" s="186"/>
      <c r="N350" s="186"/>
      <c r="O350" s="185" t="str">
        <f t="shared" si="17"/>
        <v>-</v>
      </c>
      <c r="P350" s="185" t="str">
        <f t="shared" si="18"/>
        <v>-</v>
      </c>
      <c r="Q350" s="214">
        <f>IF(P350="-",0,P350/(1+'General inputs'!$H$30)^'MP Calculations'!$C$40)</f>
        <v>0</v>
      </c>
    </row>
    <row r="351" spans="3:17" x14ac:dyDescent="0.2">
      <c r="C351" s="159"/>
      <c r="D351" s="165"/>
      <c r="E351" s="162"/>
      <c r="F351" s="166" t="str">
        <f t="shared" si="16"/>
        <v>-</v>
      </c>
      <c r="G351" s="68"/>
      <c r="H351" s="162"/>
      <c r="I351" s="173"/>
      <c r="J351" s="168" t="str">
        <f>IFERROR(MIN('MP Calculations'!$E$30/I351,1),"-")</f>
        <v>-</v>
      </c>
      <c r="K351" s="12"/>
      <c r="L351" s="159"/>
      <c r="M351" s="186"/>
      <c r="N351" s="186"/>
      <c r="O351" s="185" t="str">
        <f t="shared" si="17"/>
        <v>-</v>
      </c>
      <c r="P351" s="185" t="str">
        <f t="shared" si="18"/>
        <v>-</v>
      </c>
      <c r="Q351" s="214">
        <f>IF(P351="-",0,P351/(1+'General inputs'!$H$30)^'MP Calculations'!$C$40)</f>
        <v>0</v>
      </c>
    </row>
    <row r="352" spans="3:17" x14ac:dyDescent="0.2">
      <c r="C352" s="159"/>
      <c r="D352" s="165"/>
      <c r="E352" s="162"/>
      <c r="F352" s="166" t="str">
        <f t="shared" si="16"/>
        <v>-</v>
      </c>
      <c r="G352" s="68"/>
      <c r="H352" s="162"/>
      <c r="I352" s="173"/>
      <c r="J352" s="168" t="str">
        <f>IFERROR(MIN('MP Calculations'!$E$30/I352,1),"-")</f>
        <v>-</v>
      </c>
      <c r="K352" s="12"/>
      <c r="L352" s="159"/>
      <c r="M352" s="186"/>
      <c r="N352" s="186"/>
      <c r="O352" s="185" t="str">
        <f t="shared" si="17"/>
        <v>-</v>
      </c>
      <c r="P352" s="185" t="str">
        <f t="shared" si="18"/>
        <v>-</v>
      </c>
      <c r="Q352" s="214">
        <f>IF(P352="-",0,P352/(1+'General inputs'!$H$30)^'MP Calculations'!$C$40)</f>
        <v>0</v>
      </c>
    </row>
    <row r="353" spans="3:17" x14ac:dyDescent="0.2">
      <c r="C353" s="159"/>
      <c r="D353" s="165"/>
      <c r="E353" s="162"/>
      <c r="F353" s="166" t="str">
        <f t="shared" si="16"/>
        <v>-</v>
      </c>
      <c r="G353" s="68"/>
      <c r="H353" s="162"/>
      <c r="I353" s="173"/>
      <c r="J353" s="168" t="str">
        <f>IFERROR(MIN('MP Calculations'!$E$30/I353,1),"-")</f>
        <v>-</v>
      </c>
      <c r="K353" s="12"/>
      <c r="L353" s="159"/>
      <c r="M353" s="186"/>
      <c r="N353" s="186"/>
      <c r="O353" s="185" t="str">
        <f t="shared" si="17"/>
        <v>-</v>
      </c>
      <c r="P353" s="185" t="str">
        <f t="shared" si="18"/>
        <v>-</v>
      </c>
      <c r="Q353" s="214">
        <f>IF(P353="-",0,P353/(1+'General inputs'!$H$30)^'MP Calculations'!$C$40)</f>
        <v>0</v>
      </c>
    </row>
    <row r="354" spans="3:17" x14ac:dyDescent="0.2">
      <c r="C354" s="159"/>
      <c r="D354" s="165"/>
      <c r="E354" s="162"/>
      <c r="F354" s="166" t="str">
        <f t="shared" si="16"/>
        <v>-</v>
      </c>
      <c r="G354" s="68"/>
      <c r="H354" s="162"/>
      <c r="I354" s="173"/>
      <c r="J354" s="168" t="str">
        <f>IFERROR(MIN('MP Calculations'!$E$30/I354,1),"-")</f>
        <v>-</v>
      </c>
      <c r="K354" s="12"/>
      <c r="L354" s="159"/>
      <c r="M354" s="186"/>
      <c r="N354" s="186"/>
      <c r="O354" s="185" t="str">
        <f t="shared" si="17"/>
        <v>-</v>
      </c>
      <c r="P354" s="185" t="str">
        <f t="shared" si="18"/>
        <v>-</v>
      </c>
      <c r="Q354" s="214">
        <f>IF(P354="-",0,P354/(1+'General inputs'!$H$30)^'MP Calculations'!$C$40)</f>
        <v>0</v>
      </c>
    </row>
    <row r="355" spans="3:17" x14ac:dyDescent="0.2">
      <c r="C355" s="159"/>
      <c r="D355" s="165"/>
      <c r="E355" s="162"/>
      <c r="F355" s="166" t="str">
        <f t="shared" si="16"/>
        <v>-</v>
      </c>
      <c r="G355" s="68"/>
      <c r="H355" s="162"/>
      <c r="I355" s="173"/>
      <c r="J355" s="168" t="str">
        <f>IFERROR(MIN('MP Calculations'!$E$30/I355,1),"-")</f>
        <v>-</v>
      </c>
      <c r="K355" s="12"/>
      <c r="L355" s="159"/>
      <c r="M355" s="186"/>
      <c r="N355" s="186"/>
      <c r="O355" s="185" t="str">
        <f t="shared" si="17"/>
        <v>-</v>
      </c>
      <c r="P355" s="185" t="str">
        <f t="shared" si="18"/>
        <v>-</v>
      </c>
      <c r="Q355" s="214">
        <f>IF(P355="-",0,P355/(1+'General inputs'!$H$30)^'MP Calculations'!$C$40)</f>
        <v>0</v>
      </c>
    </row>
    <row r="356" spans="3:17" x14ac:dyDescent="0.2">
      <c r="C356" s="159"/>
      <c r="D356" s="165"/>
      <c r="E356" s="162"/>
      <c r="F356" s="166" t="str">
        <f t="shared" si="16"/>
        <v>-</v>
      </c>
      <c r="G356" s="68"/>
      <c r="H356" s="162"/>
      <c r="I356" s="173"/>
      <c r="J356" s="168" t="str">
        <f>IFERROR(MIN('MP Calculations'!$E$30/I356,1),"-")</f>
        <v>-</v>
      </c>
      <c r="K356" s="12"/>
      <c r="L356" s="159"/>
      <c r="M356" s="186"/>
      <c r="N356" s="186"/>
      <c r="O356" s="185" t="str">
        <f t="shared" si="17"/>
        <v>-</v>
      </c>
      <c r="P356" s="185" t="str">
        <f t="shared" si="18"/>
        <v>-</v>
      </c>
      <c r="Q356" s="214">
        <f>IF(P356="-",0,P356/(1+'General inputs'!$H$30)^'MP Calculations'!$C$40)</f>
        <v>0</v>
      </c>
    </row>
    <row r="357" spans="3:17" x14ac:dyDescent="0.2">
      <c r="C357" s="159"/>
      <c r="D357" s="165"/>
      <c r="E357" s="162"/>
      <c r="F357" s="166" t="str">
        <f t="shared" si="16"/>
        <v>-</v>
      </c>
      <c r="G357" s="68"/>
      <c r="H357" s="162"/>
      <c r="I357" s="173"/>
      <c r="J357" s="168" t="str">
        <f>IFERROR(MIN('MP Calculations'!$E$30/I357,1),"-")</f>
        <v>-</v>
      </c>
      <c r="K357" s="12"/>
      <c r="L357" s="159"/>
      <c r="M357" s="186"/>
      <c r="N357" s="186"/>
      <c r="O357" s="185" t="str">
        <f t="shared" si="17"/>
        <v>-</v>
      </c>
      <c r="P357" s="185" t="str">
        <f t="shared" si="18"/>
        <v>-</v>
      </c>
      <c r="Q357" s="214">
        <f>IF(P357="-",0,P357/(1+'General inputs'!$H$30)^'MP Calculations'!$C$40)</f>
        <v>0</v>
      </c>
    </row>
    <row r="358" spans="3:17" x14ac:dyDescent="0.2">
      <c r="C358" s="159"/>
      <c r="D358" s="165"/>
      <c r="E358" s="162"/>
      <c r="F358" s="166" t="str">
        <f t="shared" si="16"/>
        <v>-</v>
      </c>
      <c r="G358" s="68"/>
      <c r="H358" s="162"/>
      <c r="I358" s="173"/>
      <c r="J358" s="168" t="str">
        <f>IFERROR(MIN('MP Calculations'!$E$30/I358,1),"-")</f>
        <v>-</v>
      </c>
      <c r="K358" s="12"/>
      <c r="L358" s="159"/>
      <c r="M358" s="186"/>
      <c r="N358" s="186"/>
      <c r="O358" s="185" t="str">
        <f t="shared" si="17"/>
        <v>-</v>
      </c>
      <c r="P358" s="185" t="str">
        <f t="shared" si="18"/>
        <v>-</v>
      </c>
      <c r="Q358" s="214">
        <f>IF(P358="-",0,P358/(1+'General inputs'!$H$30)^'MP Calculations'!$C$40)</f>
        <v>0</v>
      </c>
    </row>
    <row r="359" spans="3:17" x14ac:dyDescent="0.2">
      <c r="C359" s="159"/>
      <c r="D359" s="165"/>
      <c r="E359" s="162"/>
      <c r="F359" s="166" t="str">
        <f t="shared" si="16"/>
        <v>-</v>
      </c>
      <c r="G359" s="68"/>
      <c r="H359" s="162"/>
      <c r="I359" s="173"/>
      <c r="J359" s="168" t="str">
        <f>IFERROR(MIN('MP Calculations'!$E$30/I359,1),"-")</f>
        <v>-</v>
      </c>
      <c r="K359" s="12"/>
      <c r="L359" s="159"/>
      <c r="M359" s="186"/>
      <c r="N359" s="186"/>
      <c r="O359" s="185" t="str">
        <f t="shared" si="17"/>
        <v>-</v>
      </c>
      <c r="P359" s="185" t="str">
        <f t="shared" si="18"/>
        <v>-</v>
      </c>
      <c r="Q359" s="214">
        <f>IF(P359="-",0,P359/(1+'General inputs'!$H$30)^'MP Calculations'!$C$40)</f>
        <v>0</v>
      </c>
    </row>
    <row r="360" spans="3:17" x14ac:dyDescent="0.2">
      <c r="C360" s="159"/>
      <c r="D360" s="165"/>
      <c r="E360" s="162"/>
      <c r="F360" s="166" t="str">
        <f t="shared" si="16"/>
        <v>-</v>
      </c>
      <c r="G360" s="68"/>
      <c r="H360" s="162"/>
      <c r="I360" s="173"/>
      <c r="J360" s="168" t="str">
        <f>IFERROR(MIN('MP Calculations'!$E$30/I360,1),"-")</f>
        <v>-</v>
      </c>
      <c r="K360" s="12"/>
      <c r="L360" s="159"/>
      <c r="M360" s="186"/>
      <c r="N360" s="186"/>
      <c r="O360" s="185" t="str">
        <f t="shared" si="17"/>
        <v>-</v>
      </c>
      <c r="P360" s="185" t="str">
        <f t="shared" si="18"/>
        <v>-</v>
      </c>
      <c r="Q360" s="214">
        <f>IF(P360="-",0,P360/(1+'General inputs'!$H$30)^'MP Calculations'!$C$40)</f>
        <v>0</v>
      </c>
    </row>
    <row r="361" spans="3:17" x14ac:dyDescent="0.2">
      <c r="C361" s="159"/>
      <c r="D361" s="165"/>
      <c r="E361" s="162"/>
      <c r="F361" s="166" t="str">
        <f t="shared" si="16"/>
        <v>-</v>
      </c>
      <c r="G361" s="68"/>
      <c r="H361" s="162"/>
      <c r="I361" s="173"/>
      <c r="J361" s="168" t="str">
        <f>IFERROR(MIN('MP Calculations'!$E$30/I361,1),"-")</f>
        <v>-</v>
      </c>
      <c r="K361" s="12"/>
      <c r="L361" s="159"/>
      <c r="M361" s="186"/>
      <c r="N361" s="186"/>
      <c r="O361" s="185" t="str">
        <f t="shared" si="17"/>
        <v>-</v>
      </c>
      <c r="P361" s="185" t="str">
        <f t="shared" si="18"/>
        <v>-</v>
      </c>
      <c r="Q361" s="214">
        <f>IF(P361="-",0,P361/(1+'General inputs'!$H$30)^'MP Calculations'!$C$40)</f>
        <v>0</v>
      </c>
    </row>
    <row r="362" spans="3:17" x14ac:dyDescent="0.2">
      <c r="C362" s="159"/>
      <c r="D362" s="165"/>
      <c r="E362" s="162"/>
      <c r="F362" s="166" t="str">
        <f t="shared" si="16"/>
        <v>-</v>
      </c>
      <c r="G362" s="68"/>
      <c r="H362" s="162"/>
      <c r="I362" s="173"/>
      <c r="J362" s="168" t="str">
        <f>IFERROR(MIN('MP Calculations'!$E$30/I362,1),"-")</f>
        <v>-</v>
      </c>
      <c r="K362" s="12"/>
      <c r="L362" s="159"/>
      <c r="M362" s="186"/>
      <c r="N362" s="186"/>
      <c r="O362" s="185" t="str">
        <f t="shared" si="17"/>
        <v>-</v>
      </c>
      <c r="P362" s="185" t="str">
        <f t="shared" si="18"/>
        <v>-</v>
      </c>
      <c r="Q362" s="214">
        <f>IF(P362="-",0,P362/(1+'General inputs'!$H$30)^'MP Calculations'!$C$40)</f>
        <v>0</v>
      </c>
    </row>
    <row r="363" spans="3:17" x14ac:dyDescent="0.2">
      <c r="C363" s="159"/>
      <c r="D363" s="165"/>
      <c r="E363" s="162"/>
      <c r="F363" s="166" t="str">
        <f t="shared" si="16"/>
        <v>-</v>
      </c>
      <c r="G363" s="68"/>
      <c r="H363" s="162"/>
      <c r="I363" s="173"/>
      <c r="J363" s="168" t="str">
        <f>IFERROR(MIN('MP Calculations'!$E$30/I363,1),"-")</f>
        <v>-</v>
      </c>
      <c r="K363" s="12"/>
      <c r="L363" s="159"/>
      <c r="M363" s="186"/>
      <c r="N363" s="186"/>
      <c r="O363" s="185" t="str">
        <f t="shared" si="17"/>
        <v>-</v>
      </c>
      <c r="P363" s="185" t="str">
        <f t="shared" si="18"/>
        <v>-</v>
      </c>
      <c r="Q363" s="214">
        <f>IF(P363="-",0,P363/(1+'General inputs'!$H$30)^'MP Calculations'!$C$40)</f>
        <v>0</v>
      </c>
    </row>
    <row r="364" spans="3:17" x14ac:dyDescent="0.2">
      <c r="C364" s="159"/>
      <c r="D364" s="165"/>
      <c r="E364" s="162"/>
      <c r="F364" s="166" t="str">
        <f t="shared" si="16"/>
        <v>-</v>
      </c>
      <c r="G364" s="68"/>
      <c r="H364" s="162"/>
      <c r="I364" s="173"/>
      <c r="J364" s="168" t="str">
        <f>IFERROR(MIN('MP Calculations'!$E$30/I364,1),"-")</f>
        <v>-</v>
      </c>
      <c r="K364" s="12"/>
      <c r="L364" s="159"/>
      <c r="M364" s="186"/>
      <c r="N364" s="186"/>
      <c r="O364" s="185" t="str">
        <f t="shared" si="17"/>
        <v>-</v>
      </c>
      <c r="P364" s="185" t="str">
        <f t="shared" si="18"/>
        <v>-</v>
      </c>
      <c r="Q364" s="214">
        <f>IF(P364="-",0,P364/(1+'General inputs'!$H$30)^'MP Calculations'!$C$40)</f>
        <v>0</v>
      </c>
    </row>
    <row r="365" spans="3:17" x14ac:dyDescent="0.2">
      <c r="C365" s="159"/>
      <c r="D365" s="165"/>
      <c r="E365" s="162"/>
      <c r="F365" s="166" t="str">
        <f t="shared" si="16"/>
        <v>-</v>
      </c>
      <c r="G365" s="68"/>
      <c r="H365" s="162"/>
      <c r="I365" s="173"/>
      <c r="J365" s="168" t="str">
        <f>IFERROR(MIN('MP Calculations'!$E$30/I365,1),"-")</f>
        <v>-</v>
      </c>
      <c r="K365" s="12"/>
      <c r="L365" s="159"/>
      <c r="M365" s="186"/>
      <c r="N365" s="186"/>
      <c r="O365" s="185" t="str">
        <f t="shared" si="17"/>
        <v>-</v>
      </c>
      <c r="P365" s="185" t="str">
        <f t="shared" si="18"/>
        <v>-</v>
      </c>
      <c r="Q365" s="214">
        <f>IF(P365="-",0,P365/(1+'General inputs'!$H$30)^'MP Calculations'!$C$40)</f>
        <v>0</v>
      </c>
    </row>
    <row r="366" spans="3:17" x14ac:dyDescent="0.2">
      <c r="C366" s="159"/>
      <c r="D366" s="165"/>
      <c r="E366" s="162"/>
      <c r="F366" s="166" t="str">
        <f t="shared" si="16"/>
        <v>-</v>
      </c>
      <c r="G366" s="68"/>
      <c r="H366" s="162"/>
      <c r="I366" s="173"/>
      <c r="J366" s="168" t="str">
        <f>IFERROR(MIN('MP Calculations'!$E$30/I366,1),"-")</f>
        <v>-</v>
      </c>
      <c r="K366" s="12"/>
      <c r="L366" s="159"/>
      <c r="M366" s="186"/>
      <c r="N366" s="186"/>
      <c r="O366" s="185" t="str">
        <f t="shared" si="17"/>
        <v>-</v>
      </c>
      <c r="P366" s="185" t="str">
        <f t="shared" si="18"/>
        <v>-</v>
      </c>
      <c r="Q366" s="214">
        <f>IF(P366="-",0,P366/(1+'General inputs'!$H$30)^'MP Calculations'!$C$40)</f>
        <v>0</v>
      </c>
    </row>
    <row r="367" spans="3:17" x14ac:dyDescent="0.2">
      <c r="C367" s="159"/>
      <c r="D367" s="165"/>
      <c r="E367" s="162"/>
      <c r="F367" s="166" t="str">
        <f t="shared" si="16"/>
        <v>-</v>
      </c>
      <c r="G367" s="68"/>
      <c r="H367" s="162"/>
      <c r="I367" s="173"/>
      <c r="J367" s="168" t="str">
        <f>IFERROR(MIN('MP Calculations'!$E$30/I367,1),"-")</f>
        <v>-</v>
      </c>
      <c r="K367" s="12"/>
      <c r="L367" s="159"/>
      <c r="M367" s="186"/>
      <c r="N367" s="186"/>
      <c r="O367" s="185" t="str">
        <f t="shared" si="17"/>
        <v>-</v>
      </c>
      <c r="P367" s="185" t="str">
        <f t="shared" si="18"/>
        <v>-</v>
      </c>
      <c r="Q367" s="214">
        <f>IF(P367="-",0,P367/(1+'General inputs'!$H$30)^'MP Calculations'!$C$40)</f>
        <v>0</v>
      </c>
    </row>
    <row r="368" spans="3:17" x14ac:dyDescent="0.2">
      <c r="C368" s="159"/>
      <c r="D368" s="165"/>
      <c r="E368" s="162"/>
      <c r="F368" s="166" t="str">
        <f t="shared" si="16"/>
        <v>-</v>
      </c>
      <c r="G368" s="68"/>
      <c r="H368" s="162"/>
      <c r="I368" s="173"/>
      <c r="J368" s="168" t="str">
        <f>IFERROR(MIN('MP Calculations'!$E$30/I368,1),"-")</f>
        <v>-</v>
      </c>
      <c r="K368" s="12"/>
      <c r="L368" s="159"/>
      <c r="M368" s="186"/>
      <c r="N368" s="186"/>
      <c r="O368" s="185" t="str">
        <f t="shared" si="17"/>
        <v>-</v>
      </c>
      <c r="P368" s="185" t="str">
        <f t="shared" si="18"/>
        <v>-</v>
      </c>
      <c r="Q368" s="214">
        <f>IF(P368="-",0,P368/(1+'General inputs'!$H$30)^'MP Calculations'!$C$40)</f>
        <v>0</v>
      </c>
    </row>
    <row r="369" spans="3:17" x14ac:dyDescent="0.2">
      <c r="C369" s="159"/>
      <c r="D369" s="165"/>
      <c r="E369" s="162"/>
      <c r="F369" s="166" t="str">
        <f t="shared" si="16"/>
        <v>-</v>
      </c>
      <c r="G369" s="68"/>
      <c r="H369" s="162"/>
      <c r="I369" s="173"/>
      <c r="J369" s="168" t="str">
        <f>IFERROR(MIN('MP Calculations'!$E$30/I369,1),"-")</f>
        <v>-</v>
      </c>
      <c r="K369" s="12"/>
      <c r="L369" s="159"/>
      <c r="M369" s="186"/>
      <c r="N369" s="186"/>
      <c r="O369" s="185" t="str">
        <f t="shared" si="17"/>
        <v>-</v>
      </c>
      <c r="P369" s="185" t="str">
        <f t="shared" si="18"/>
        <v>-</v>
      </c>
      <c r="Q369" s="214">
        <f>IF(P369="-",0,P369/(1+'General inputs'!$H$30)^'MP Calculations'!$C$40)</f>
        <v>0</v>
      </c>
    </row>
    <row r="370" spans="3:17" x14ac:dyDescent="0.2">
      <c r="C370" s="159"/>
      <c r="D370" s="165"/>
      <c r="E370" s="162"/>
      <c r="F370" s="166" t="str">
        <f t="shared" si="16"/>
        <v>-</v>
      </c>
      <c r="G370" s="68"/>
      <c r="H370" s="162"/>
      <c r="I370" s="173"/>
      <c r="J370" s="168" t="str">
        <f>IFERROR(MIN('MP Calculations'!$E$30/I370,1),"-")</f>
        <v>-</v>
      </c>
      <c r="K370" s="12"/>
      <c r="L370" s="159"/>
      <c r="M370" s="186"/>
      <c r="N370" s="186"/>
      <c r="O370" s="185" t="str">
        <f t="shared" si="17"/>
        <v>-</v>
      </c>
      <c r="P370" s="185" t="str">
        <f t="shared" si="18"/>
        <v>-</v>
      </c>
      <c r="Q370" s="214">
        <f>IF(P370="-",0,P370/(1+'General inputs'!$H$30)^'MP Calculations'!$C$40)</f>
        <v>0</v>
      </c>
    </row>
    <row r="371" spans="3:17" x14ac:dyDescent="0.2">
      <c r="C371" s="159"/>
      <c r="D371" s="165"/>
      <c r="E371" s="162"/>
      <c r="F371" s="166" t="str">
        <f t="shared" si="16"/>
        <v>-</v>
      </c>
      <c r="G371" s="68"/>
      <c r="H371" s="162"/>
      <c r="I371" s="173"/>
      <c r="J371" s="168" t="str">
        <f>IFERROR(MIN('MP Calculations'!$E$30/I371,1),"-")</f>
        <v>-</v>
      </c>
      <c r="K371" s="12"/>
      <c r="L371" s="159"/>
      <c r="M371" s="186"/>
      <c r="N371" s="186"/>
      <c r="O371" s="185" t="str">
        <f t="shared" si="17"/>
        <v>-</v>
      </c>
      <c r="P371" s="185" t="str">
        <f t="shared" si="18"/>
        <v>-</v>
      </c>
      <c r="Q371" s="214">
        <f>IF(P371="-",0,P371/(1+'General inputs'!$H$30)^'MP Calculations'!$C$40)</f>
        <v>0</v>
      </c>
    </row>
    <row r="372" spans="3:17" x14ac:dyDescent="0.2">
      <c r="C372" s="159"/>
      <c r="D372" s="165"/>
      <c r="E372" s="162"/>
      <c r="F372" s="166" t="str">
        <f t="shared" si="16"/>
        <v>-</v>
      </c>
      <c r="G372" s="68"/>
      <c r="H372" s="162"/>
      <c r="I372" s="173"/>
      <c r="J372" s="168" t="str">
        <f>IFERROR(MIN('MP Calculations'!$E$30/I372,1),"-")</f>
        <v>-</v>
      </c>
      <c r="K372" s="12"/>
      <c r="L372" s="159"/>
      <c r="M372" s="186"/>
      <c r="N372" s="186"/>
      <c r="O372" s="185" t="str">
        <f t="shared" si="17"/>
        <v>-</v>
      </c>
      <c r="P372" s="185" t="str">
        <f t="shared" si="18"/>
        <v>-</v>
      </c>
      <c r="Q372" s="214">
        <f>IF(P372="-",0,P372/(1+'General inputs'!$H$30)^'MP Calculations'!$C$40)</f>
        <v>0</v>
      </c>
    </row>
    <row r="373" spans="3:17" x14ac:dyDescent="0.2">
      <c r="C373" s="159"/>
      <c r="D373" s="165"/>
      <c r="E373" s="162"/>
      <c r="F373" s="166" t="str">
        <f t="shared" si="16"/>
        <v>-</v>
      </c>
      <c r="G373" s="68"/>
      <c r="H373" s="162"/>
      <c r="I373" s="173"/>
      <c r="J373" s="168" t="str">
        <f>IFERROR(MIN('MP Calculations'!$E$30/I373,1),"-")</f>
        <v>-</v>
      </c>
      <c r="K373" s="12"/>
      <c r="L373" s="159"/>
      <c r="M373" s="186"/>
      <c r="N373" s="186"/>
      <c r="O373" s="185" t="str">
        <f t="shared" si="17"/>
        <v>-</v>
      </c>
      <c r="P373" s="185" t="str">
        <f t="shared" si="18"/>
        <v>-</v>
      </c>
      <c r="Q373" s="214">
        <f>IF(P373="-",0,P373/(1+'General inputs'!$H$30)^'MP Calculations'!$C$40)</f>
        <v>0</v>
      </c>
    </row>
    <row r="374" spans="3:17" x14ac:dyDescent="0.2">
      <c r="C374" s="159"/>
      <c r="D374" s="165"/>
      <c r="E374" s="162"/>
      <c r="F374" s="166" t="str">
        <f t="shared" si="16"/>
        <v>-</v>
      </c>
      <c r="G374" s="68"/>
      <c r="H374" s="162"/>
      <c r="I374" s="173"/>
      <c r="J374" s="168" t="str">
        <f>IFERROR(MIN('MP Calculations'!$E$30/I374,1),"-")</f>
        <v>-</v>
      </c>
      <c r="K374" s="12"/>
      <c r="L374" s="159"/>
      <c r="M374" s="186"/>
      <c r="N374" s="186"/>
      <c r="O374" s="185" t="str">
        <f t="shared" si="17"/>
        <v>-</v>
      </c>
      <c r="P374" s="185" t="str">
        <f t="shared" si="18"/>
        <v>-</v>
      </c>
      <c r="Q374" s="214">
        <f>IF(P374="-",0,P374/(1+'General inputs'!$H$30)^'MP Calculations'!$C$40)</f>
        <v>0</v>
      </c>
    </row>
    <row r="375" spans="3:17" x14ac:dyDescent="0.2">
      <c r="C375" s="159"/>
      <c r="D375" s="165"/>
      <c r="E375" s="162"/>
      <c r="F375" s="166" t="str">
        <f t="shared" si="16"/>
        <v>-</v>
      </c>
      <c r="G375" s="68"/>
      <c r="H375" s="162"/>
      <c r="I375" s="173"/>
      <c r="J375" s="168" t="str">
        <f>IFERROR(MIN('MP Calculations'!$E$30/I375,1),"-")</f>
        <v>-</v>
      </c>
      <c r="K375" s="12"/>
      <c r="L375" s="159"/>
      <c r="M375" s="186"/>
      <c r="N375" s="186"/>
      <c r="O375" s="185" t="str">
        <f t="shared" si="17"/>
        <v>-</v>
      </c>
      <c r="P375" s="185" t="str">
        <f t="shared" si="18"/>
        <v>-</v>
      </c>
      <c r="Q375" s="214">
        <f>IF(P375="-",0,P375/(1+'General inputs'!$H$30)^'MP Calculations'!$C$40)</f>
        <v>0</v>
      </c>
    </row>
    <row r="376" spans="3:17" x14ac:dyDescent="0.2">
      <c r="C376" s="159"/>
      <c r="D376" s="165"/>
      <c r="E376" s="162"/>
      <c r="F376" s="166" t="str">
        <f t="shared" si="16"/>
        <v>-</v>
      </c>
      <c r="G376" s="68"/>
      <c r="H376" s="162"/>
      <c r="I376" s="173"/>
      <c r="J376" s="168" t="str">
        <f>IFERROR(MIN('MP Calculations'!$E$30/I376,1),"-")</f>
        <v>-</v>
      </c>
      <c r="K376" s="12"/>
      <c r="L376" s="159"/>
      <c r="M376" s="186"/>
      <c r="N376" s="186"/>
      <c r="O376" s="185" t="str">
        <f t="shared" si="17"/>
        <v>-</v>
      </c>
      <c r="P376" s="185" t="str">
        <f t="shared" si="18"/>
        <v>-</v>
      </c>
      <c r="Q376" s="214">
        <f>IF(P376="-",0,P376/(1+'General inputs'!$H$30)^'MP Calculations'!$C$40)</f>
        <v>0</v>
      </c>
    </row>
    <row r="377" spans="3:17" x14ac:dyDescent="0.2">
      <c r="C377" s="159"/>
      <c r="D377" s="165"/>
      <c r="E377" s="162"/>
      <c r="F377" s="166" t="str">
        <f t="shared" si="16"/>
        <v>-</v>
      </c>
      <c r="G377" s="68"/>
      <c r="H377" s="162"/>
      <c r="I377" s="173"/>
      <c r="J377" s="168" t="str">
        <f>IFERROR(MIN('MP Calculations'!$E$30/I377,1),"-")</f>
        <v>-</v>
      </c>
      <c r="K377" s="12"/>
      <c r="L377" s="159"/>
      <c r="M377" s="186"/>
      <c r="N377" s="186"/>
      <c r="O377" s="185" t="str">
        <f t="shared" si="17"/>
        <v>-</v>
      </c>
      <c r="P377" s="185" t="str">
        <f t="shared" si="18"/>
        <v>-</v>
      </c>
      <c r="Q377" s="214">
        <f>IF(P377="-",0,P377/(1+'General inputs'!$H$30)^'MP Calculations'!$C$40)</f>
        <v>0</v>
      </c>
    </row>
    <row r="378" spans="3:17" x14ac:dyDescent="0.2">
      <c r="C378" s="159"/>
      <c r="D378" s="165"/>
      <c r="E378" s="162"/>
      <c r="F378" s="166" t="str">
        <f t="shared" si="16"/>
        <v>-</v>
      </c>
      <c r="G378" s="68"/>
      <c r="H378" s="162"/>
      <c r="I378" s="173"/>
      <c r="J378" s="168" t="str">
        <f>IFERROR(MIN('MP Calculations'!$E$30/I378,1),"-")</f>
        <v>-</v>
      </c>
      <c r="K378" s="12"/>
      <c r="L378" s="159"/>
      <c r="M378" s="186"/>
      <c r="N378" s="186"/>
      <c r="O378" s="185" t="str">
        <f t="shared" si="17"/>
        <v>-</v>
      </c>
      <c r="P378" s="185" t="str">
        <f t="shared" si="18"/>
        <v>-</v>
      </c>
      <c r="Q378" s="214">
        <f>IF(P378="-",0,P378/(1+'General inputs'!$H$30)^'MP Calculations'!$C$40)</f>
        <v>0</v>
      </c>
    </row>
    <row r="379" spans="3:17" x14ac:dyDescent="0.2">
      <c r="C379" s="159"/>
      <c r="D379" s="165"/>
      <c r="E379" s="162"/>
      <c r="F379" s="166" t="str">
        <f t="shared" si="16"/>
        <v>-</v>
      </c>
      <c r="G379" s="68"/>
      <c r="H379" s="162"/>
      <c r="I379" s="173"/>
      <c r="J379" s="168" t="str">
        <f>IFERROR(MIN('MP Calculations'!$E$30/I379,1),"-")</f>
        <v>-</v>
      </c>
      <c r="K379" s="12"/>
      <c r="L379" s="159"/>
      <c r="M379" s="186"/>
      <c r="N379" s="186"/>
      <c r="O379" s="185" t="str">
        <f t="shared" si="17"/>
        <v>-</v>
      </c>
      <c r="P379" s="185" t="str">
        <f t="shared" si="18"/>
        <v>-</v>
      </c>
      <c r="Q379" s="214">
        <f>IF(P379="-",0,P379/(1+'General inputs'!$H$30)^'MP Calculations'!$C$40)</f>
        <v>0</v>
      </c>
    </row>
    <row r="380" spans="3:17" x14ac:dyDescent="0.2">
      <c r="C380" s="159"/>
      <c r="D380" s="165"/>
      <c r="E380" s="162"/>
      <c r="F380" s="166" t="str">
        <f t="shared" si="16"/>
        <v>-</v>
      </c>
      <c r="G380" s="68"/>
      <c r="H380" s="162"/>
      <c r="I380" s="173"/>
      <c r="J380" s="168" t="str">
        <f>IFERROR(MIN('MP Calculations'!$E$30/I380,1),"-")</f>
        <v>-</v>
      </c>
      <c r="K380" s="12"/>
      <c r="L380" s="159"/>
      <c r="M380" s="186"/>
      <c r="N380" s="186"/>
      <c r="O380" s="185" t="str">
        <f t="shared" si="17"/>
        <v>-</v>
      </c>
      <c r="P380" s="185" t="str">
        <f t="shared" si="18"/>
        <v>-</v>
      </c>
      <c r="Q380" s="214">
        <f>IF(P380="-",0,P380/(1+'General inputs'!$H$30)^'MP Calculations'!$C$40)</f>
        <v>0</v>
      </c>
    </row>
    <row r="381" spans="3:17" x14ac:dyDescent="0.2">
      <c r="C381" s="159"/>
      <c r="D381" s="165"/>
      <c r="E381" s="162"/>
      <c r="F381" s="166" t="str">
        <f t="shared" si="16"/>
        <v>-</v>
      </c>
      <c r="G381" s="68"/>
      <c r="H381" s="162"/>
      <c r="I381" s="173"/>
      <c r="J381" s="168" t="str">
        <f>IFERROR(MIN('MP Calculations'!$E$30/I381,1),"-")</f>
        <v>-</v>
      </c>
      <c r="K381" s="12"/>
      <c r="L381" s="159"/>
      <c r="M381" s="186"/>
      <c r="N381" s="186"/>
      <c r="O381" s="185" t="str">
        <f t="shared" si="17"/>
        <v>-</v>
      </c>
      <c r="P381" s="185" t="str">
        <f t="shared" si="18"/>
        <v>-</v>
      </c>
      <c r="Q381" s="214">
        <f>IF(P381="-",0,P381/(1+'General inputs'!$H$30)^'MP Calculations'!$C$40)</f>
        <v>0</v>
      </c>
    </row>
    <row r="382" spans="3:17" x14ac:dyDescent="0.2">
      <c r="C382" s="159"/>
      <c r="D382" s="165"/>
      <c r="E382" s="162"/>
      <c r="F382" s="166" t="str">
        <f t="shared" si="16"/>
        <v>-</v>
      </c>
      <c r="G382" s="68"/>
      <c r="H382" s="162"/>
      <c r="I382" s="173"/>
      <c r="J382" s="168" t="str">
        <f>IFERROR(MIN('MP Calculations'!$E$30/I382,1),"-")</f>
        <v>-</v>
      </c>
      <c r="K382" s="12"/>
      <c r="L382" s="159"/>
      <c r="M382" s="186"/>
      <c r="N382" s="186"/>
      <c r="O382" s="185" t="str">
        <f t="shared" si="17"/>
        <v>-</v>
      </c>
      <c r="P382" s="185" t="str">
        <f t="shared" si="18"/>
        <v>-</v>
      </c>
      <c r="Q382" s="214">
        <f>IF(P382="-",0,P382/(1+'General inputs'!$H$30)^'MP Calculations'!$C$40)</f>
        <v>0</v>
      </c>
    </row>
    <row r="383" spans="3:17" x14ac:dyDescent="0.2">
      <c r="C383" s="159"/>
      <c r="D383" s="165"/>
      <c r="E383" s="162"/>
      <c r="F383" s="166" t="str">
        <f t="shared" si="16"/>
        <v>-</v>
      </c>
      <c r="G383" s="68"/>
      <c r="H383" s="162"/>
      <c r="I383" s="173"/>
      <c r="J383" s="168" t="str">
        <f>IFERROR(MIN('MP Calculations'!$E$30/I383,1),"-")</f>
        <v>-</v>
      </c>
      <c r="K383" s="12"/>
      <c r="L383" s="159"/>
      <c r="M383" s="186"/>
      <c r="N383" s="186"/>
      <c r="O383" s="185" t="str">
        <f t="shared" si="17"/>
        <v>-</v>
      </c>
      <c r="P383" s="185" t="str">
        <f t="shared" si="18"/>
        <v>-</v>
      </c>
      <c r="Q383" s="214">
        <f>IF(P383="-",0,P383/(1+'General inputs'!$H$30)^'MP Calculations'!$C$40)</f>
        <v>0</v>
      </c>
    </row>
    <row r="384" spans="3:17" x14ac:dyDescent="0.2">
      <c r="C384" s="159"/>
      <c r="D384" s="165"/>
      <c r="E384" s="162"/>
      <c r="F384" s="166" t="str">
        <f t="shared" si="16"/>
        <v>-</v>
      </c>
      <c r="G384" s="68"/>
      <c r="H384" s="162"/>
      <c r="I384" s="173"/>
      <c r="J384" s="168" t="str">
        <f>IFERROR(MIN('MP Calculations'!$E$30/I384,1),"-")</f>
        <v>-</v>
      </c>
      <c r="K384" s="12"/>
      <c r="L384" s="159"/>
      <c r="M384" s="186"/>
      <c r="N384" s="186"/>
      <c r="O384" s="185" t="str">
        <f t="shared" si="17"/>
        <v>-</v>
      </c>
      <c r="P384" s="185" t="str">
        <f t="shared" si="18"/>
        <v>-</v>
      </c>
      <c r="Q384" s="214">
        <f>IF(P384="-",0,P384/(1+'General inputs'!$H$30)^'MP Calculations'!$C$40)</f>
        <v>0</v>
      </c>
    </row>
    <row r="385" spans="3:17" x14ac:dyDescent="0.2">
      <c r="C385" s="159"/>
      <c r="D385" s="165"/>
      <c r="E385" s="162"/>
      <c r="F385" s="166" t="str">
        <f t="shared" si="16"/>
        <v>-</v>
      </c>
      <c r="G385" s="68"/>
      <c r="H385" s="162"/>
      <c r="I385" s="173"/>
      <c r="J385" s="168" t="str">
        <f>IFERROR(MIN('MP Calculations'!$E$30/I385,1),"-")</f>
        <v>-</v>
      </c>
      <c r="K385" s="12"/>
      <c r="L385" s="159"/>
      <c r="M385" s="186"/>
      <c r="N385" s="186"/>
      <c r="O385" s="185" t="str">
        <f t="shared" si="17"/>
        <v>-</v>
      </c>
      <c r="P385" s="185" t="str">
        <f t="shared" si="18"/>
        <v>-</v>
      </c>
      <c r="Q385" s="214">
        <f>IF(P385="-",0,P385/(1+'General inputs'!$H$30)^'MP Calculations'!$C$40)</f>
        <v>0</v>
      </c>
    </row>
    <row r="386" spans="3:17" x14ac:dyDescent="0.2">
      <c r="C386" s="159"/>
      <c r="D386" s="165"/>
      <c r="E386" s="162"/>
      <c r="F386" s="166" t="str">
        <f t="shared" si="16"/>
        <v>-</v>
      </c>
      <c r="G386" s="68"/>
      <c r="H386" s="162"/>
      <c r="I386" s="173"/>
      <c r="J386" s="168" t="str">
        <f>IFERROR(MIN('MP Calculations'!$E$30/I386,1),"-")</f>
        <v>-</v>
      </c>
      <c r="K386" s="12"/>
      <c r="L386" s="159"/>
      <c r="M386" s="186"/>
      <c r="N386" s="186"/>
      <c r="O386" s="185" t="str">
        <f t="shared" si="17"/>
        <v>-</v>
      </c>
      <c r="P386" s="185" t="str">
        <f t="shared" si="18"/>
        <v>-</v>
      </c>
      <c r="Q386" s="214">
        <f>IF(P386="-",0,P386/(1+'General inputs'!$H$30)^'MP Calculations'!$C$40)</f>
        <v>0</v>
      </c>
    </row>
    <row r="387" spans="3:17" x14ac:dyDescent="0.2">
      <c r="C387" s="159"/>
      <c r="D387" s="165"/>
      <c r="E387" s="162"/>
      <c r="F387" s="166" t="str">
        <f t="shared" si="16"/>
        <v>-</v>
      </c>
      <c r="G387" s="68"/>
      <c r="H387" s="162"/>
      <c r="I387" s="173"/>
      <c r="J387" s="168" t="str">
        <f>IFERROR(MIN('MP Calculations'!$E$30/I387,1),"-")</f>
        <v>-</v>
      </c>
      <c r="K387" s="12"/>
      <c r="L387" s="159"/>
      <c r="M387" s="186"/>
      <c r="N387" s="186"/>
      <c r="O387" s="185" t="str">
        <f t="shared" si="17"/>
        <v>-</v>
      </c>
      <c r="P387" s="185" t="str">
        <f t="shared" si="18"/>
        <v>-</v>
      </c>
      <c r="Q387" s="214">
        <f>IF(P387="-",0,P387/(1+'General inputs'!$H$30)^'MP Calculations'!$C$40)</f>
        <v>0</v>
      </c>
    </row>
    <row r="388" spans="3:17" x14ac:dyDescent="0.2">
      <c r="C388" s="159"/>
      <c r="D388" s="165"/>
      <c r="E388" s="162"/>
      <c r="F388" s="166" t="str">
        <f t="shared" si="16"/>
        <v>-</v>
      </c>
      <c r="G388" s="68"/>
      <c r="H388" s="162"/>
      <c r="I388" s="173"/>
      <c r="J388" s="168" t="str">
        <f>IFERROR(MIN('MP Calculations'!$E$30/I388,1),"-")</f>
        <v>-</v>
      </c>
      <c r="K388" s="12"/>
      <c r="L388" s="159"/>
      <c r="M388" s="186"/>
      <c r="N388" s="186"/>
      <c r="O388" s="185" t="str">
        <f t="shared" si="17"/>
        <v>-</v>
      </c>
      <c r="P388" s="185" t="str">
        <f t="shared" si="18"/>
        <v>-</v>
      </c>
      <c r="Q388" s="214">
        <f>IF(P388="-",0,P388/(1+'General inputs'!$H$30)^'MP Calculations'!$C$40)</f>
        <v>0</v>
      </c>
    </row>
    <row r="389" spans="3:17" x14ac:dyDescent="0.2">
      <c r="C389" s="159"/>
      <c r="D389" s="165"/>
      <c r="E389" s="162"/>
      <c r="F389" s="166" t="str">
        <f t="shared" si="16"/>
        <v>-</v>
      </c>
      <c r="G389" s="68"/>
      <c r="H389" s="162"/>
      <c r="I389" s="173"/>
      <c r="J389" s="168" t="str">
        <f>IFERROR(MIN('MP Calculations'!$E$30/I389,1),"-")</f>
        <v>-</v>
      </c>
      <c r="K389" s="12"/>
      <c r="L389" s="159"/>
      <c r="M389" s="186"/>
      <c r="N389" s="186"/>
      <c r="O389" s="185" t="str">
        <f t="shared" si="17"/>
        <v>-</v>
      </c>
      <c r="P389" s="185" t="str">
        <f t="shared" si="18"/>
        <v>-</v>
      </c>
      <c r="Q389" s="214">
        <f>IF(P389="-",0,P389/(1+'General inputs'!$H$30)^'MP Calculations'!$C$40)</f>
        <v>0</v>
      </c>
    </row>
    <row r="390" spans="3:17" x14ac:dyDescent="0.2">
      <c r="C390" s="159"/>
      <c r="D390" s="165"/>
      <c r="E390" s="162"/>
      <c r="F390" s="166" t="str">
        <f t="shared" si="16"/>
        <v>-</v>
      </c>
      <c r="G390" s="68"/>
      <c r="H390" s="162"/>
      <c r="I390" s="173"/>
      <c r="J390" s="168" t="str">
        <f>IFERROR(MIN('MP Calculations'!$E$30/I390,1),"-")</f>
        <v>-</v>
      </c>
      <c r="K390" s="12"/>
      <c r="L390" s="159"/>
      <c r="M390" s="186"/>
      <c r="N390" s="186"/>
      <c r="O390" s="185" t="str">
        <f t="shared" si="17"/>
        <v>-</v>
      </c>
      <c r="P390" s="185" t="str">
        <f t="shared" si="18"/>
        <v>-</v>
      </c>
      <c r="Q390" s="214">
        <f>IF(P390="-",0,P390/(1+'General inputs'!$H$30)^'MP Calculations'!$C$40)</f>
        <v>0</v>
      </c>
    </row>
    <row r="391" spans="3:17" x14ac:dyDescent="0.2">
      <c r="C391" s="159"/>
      <c r="D391" s="165"/>
      <c r="E391" s="162"/>
      <c r="F391" s="166" t="str">
        <f t="shared" si="16"/>
        <v>-</v>
      </c>
      <c r="G391" s="68"/>
      <c r="H391" s="162"/>
      <c r="I391" s="173"/>
      <c r="J391" s="168" t="str">
        <f>IFERROR(MIN('MP Calculations'!$E$30/I391,1),"-")</f>
        <v>-</v>
      </c>
      <c r="K391" s="12"/>
      <c r="L391" s="159"/>
      <c r="M391" s="186"/>
      <c r="N391" s="186"/>
      <c r="O391" s="185" t="str">
        <f t="shared" si="17"/>
        <v>-</v>
      </c>
      <c r="P391" s="185" t="str">
        <f t="shared" si="18"/>
        <v>-</v>
      </c>
      <c r="Q391" s="214">
        <f>IF(P391="-",0,P391/(1+'General inputs'!$H$30)^'MP Calculations'!$C$40)</f>
        <v>0</v>
      </c>
    </row>
    <row r="392" spans="3:17" x14ac:dyDescent="0.2">
      <c r="C392" s="159"/>
      <c r="D392" s="165"/>
      <c r="E392" s="162"/>
      <c r="F392" s="166" t="str">
        <f t="shared" si="16"/>
        <v>-</v>
      </c>
      <c r="G392" s="68"/>
      <c r="H392" s="162"/>
      <c r="I392" s="173"/>
      <c r="J392" s="168" t="str">
        <f>IFERROR(MIN('MP Calculations'!$E$30/I392,1),"-")</f>
        <v>-</v>
      </c>
      <c r="K392" s="12"/>
      <c r="L392" s="159"/>
      <c r="M392" s="186"/>
      <c r="N392" s="186"/>
      <c r="O392" s="185" t="str">
        <f t="shared" si="17"/>
        <v>-</v>
      </c>
      <c r="P392" s="185" t="str">
        <f t="shared" si="18"/>
        <v>-</v>
      </c>
      <c r="Q392" s="214">
        <f>IF(P392="-",0,P392/(1+'General inputs'!$H$30)^'MP Calculations'!$C$40)</f>
        <v>0</v>
      </c>
    </row>
    <row r="393" spans="3:17" x14ac:dyDescent="0.2">
      <c r="C393" s="159"/>
      <c r="D393" s="165"/>
      <c r="E393" s="162"/>
      <c r="F393" s="166" t="str">
        <f t="shared" si="16"/>
        <v>-</v>
      </c>
      <c r="G393" s="68"/>
      <c r="H393" s="162"/>
      <c r="I393" s="173"/>
      <c r="J393" s="168" t="str">
        <f>IFERROR(MIN('MP Calculations'!$E$30/I393,1),"-")</f>
        <v>-</v>
      </c>
      <c r="K393" s="12"/>
      <c r="L393" s="159"/>
      <c r="M393" s="186"/>
      <c r="N393" s="186"/>
      <c r="O393" s="185" t="str">
        <f t="shared" si="17"/>
        <v>-</v>
      </c>
      <c r="P393" s="185" t="str">
        <f t="shared" si="18"/>
        <v>-</v>
      </c>
      <c r="Q393" s="214">
        <f>IF(P393="-",0,P393/(1+'General inputs'!$H$30)^'MP Calculations'!$C$40)</f>
        <v>0</v>
      </c>
    </row>
    <row r="394" spans="3:17" x14ac:dyDescent="0.2">
      <c r="C394" s="159"/>
      <c r="D394" s="165"/>
      <c r="E394" s="162"/>
      <c r="F394" s="166" t="str">
        <f t="shared" si="16"/>
        <v>-</v>
      </c>
      <c r="G394" s="68"/>
      <c r="H394" s="162"/>
      <c r="I394" s="173"/>
      <c r="J394" s="168" t="str">
        <f>IFERROR(MIN('MP Calculations'!$E$30/I394,1),"-")</f>
        <v>-</v>
      </c>
      <c r="K394" s="12"/>
      <c r="L394" s="159"/>
      <c r="M394" s="186"/>
      <c r="N394" s="186"/>
      <c r="O394" s="185" t="str">
        <f t="shared" si="17"/>
        <v>-</v>
      </c>
      <c r="P394" s="185" t="str">
        <f t="shared" si="18"/>
        <v>-</v>
      </c>
      <c r="Q394" s="214">
        <f>IF(P394="-",0,P394/(1+'General inputs'!$H$30)^'MP Calculations'!$C$40)</f>
        <v>0</v>
      </c>
    </row>
    <row r="395" spans="3:17" x14ac:dyDescent="0.2">
      <c r="C395" s="159"/>
      <c r="D395" s="165"/>
      <c r="E395" s="162"/>
      <c r="F395" s="166" t="str">
        <f t="shared" si="16"/>
        <v>-</v>
      </c>
      <c r="G395" s="68"/>
      <c r="H395" s="162"/>
      <c r="I395" s="173"/>
      <c r="J395" s="168" t="str">
        <f>IFERROR(MIN('MP Calculations'!$E$30/I395,1),"-")</f>
        <v>-</v>
      </c>
      <c r="K395" s="12"/>
      <c r="L395" s="159"/>
      <c r="M395" s="186"/>
      <c r="N395" s="186"/>
      <c r="O395" s="185" t="str">
        <f t="shared" si="17"/>
        <v>-</v>
      </c>
      <c r="P395" s="185" t="str">
        <f t="shared" si="18"/>
        <v>-</v>
      </c>
      <c r="Q395" s="214">
        <f>IF(P395="-",0,P395/(1+'General inputs'!$H$30)^'MP Calculations'!$C$40)</f>
        <v>0</v>
      </c>
    </row>
    <row r="396" spans="3:17" x14ac:dyDescent="0.2">
      <c r="C396" s="159"/>
      <c r="D396" s="165"/>
      <c r="E396" s="162"/>
      <c r="F396" s="166" t="str">
        <f t="shared" si="16"/>
        <v>-</v>
      </c>
      <c r="G396" s="68"/>
      <c r="H396" s="162"/>
      <c r="I396" s="173"/>
      <c r="J396" s="168" t="str">
        <f>IFERROR(MIN('MP Calculations'!$E$30/I396,1),"-")</f>
        <v>-</v>
      </c>
      <c r="K396" s="12"/>
      <c r="L396" s="159"/>
      <c r="M396" s="186"/>
      <c r="N396" s="186"/>
      <c r="O396" s="185" t="str">
        <f t="shared" si="17"/>
        <v>-</v>
      </c>
      <c r="P396" s="185" t="str">
        <f t="shared" si="18"/>
        <v>-</v>
      </c>
      <c r="Q396" s="214">
        <f>IF(P396="-",0,P396/(1+'General inputs'!$H$30)^'MP Calculations'!$C$40)</f>
        <v>0</v>
      </c>
    </row>
    <row r="397" spans="3:17" x14ac:dyDescent="0.2">
      <c r="C397" s="159"/>
      <c r="D397" s="165"/>
      <c r="E397" s="162"/>
      <c r="F397" s="166" t="str">
        <f t="shared" si="16"/>
        <v>-</v>
      </c>
      <c r="G397" s="68"/>
      <c r="H397" s="162"/>
      <c r="I397" s="173"/>
      <c r="J397" s="168" t="str">
        <f>IFERROR(MIN('MP Calculations'!$E$30/I397,1),"-")</f>
        <v>-</v>
      </c>
      <c r="K397" s="12"/>
      <c r="L397" s="159"/>
      <c r="M397" s="186"/>
      <c r="N397" s="186"/>
      <c r="O397" s="185" t="str">
        <f t="shared" si="17"/>
        <v>-</v>
      </c>
      <c r="P397" s="185" t="str">
        <f t="shared" si="18"/>
        <v>-</v>
      </c>
      <c r="Q397" s="214">
        <f>IF(P397="-",0,P397/(1+'General inputs'!$H$30)^'MP Calculations'!$C$40)</f>
        <v>0</v>
      </c>
    </row>
    <row r="398" spans="3:17" x14ac:dyDescent="0.2">
      <c r="C398" s="159"/>
      <c r="D398" s="165"/>
      <c r="E398" s="162"/>
      <c r="F398" s="166" t="str">
        <f t="shared" si="16"/>
        <v>-</v>
      </c>
      <c r="G398" s="68"/>
      <c r="H398" s="162"/>
      <c r="I398" s="173"/>
      <c r="J398" s="168" t="str">
        <f>IFERROR(MIN('MP Calculations'!$E$30/I398,1),"-")</f>
        <v>-</v>
      </c>
      <c r="K398" s="12"/>
      <c r="L398" s="159"/>
      <c r="M398" s="186"/>
      <c r="N398" s="186"/>
      <c r="O398" s="185" t="str">
        <f t="shared" si="17"/>
        <v>-</v>
      </c>
      <c r="P398" s="185" t="str">
        <f t="shared" si="18"/>
        <v>-</v>
      </c>
      <c r="Q398" s="214">
        <f>IF(P398="-",0,P398/(1+'General inputs'!$H$30)^'MP Calculations'!$C$40)</f>
        <v>0</v>
      </c>
    </row>
    <row r="399" spans="3:17" x14ac:dyDescent="0.2">
      <c r="C399" s="159"/>
      <c r="D399" s="165"/>
      <c r="E399" s="162"/>
      <c r="F399" s="166" t="str">
        <f t="shared" si="16"/>
        <v>-</v>
      </c>
      <c r="G399" s="68"/>
      <c r="H399" s="162"/>
      <c r="I399" s="173"/>
      <c r="J399" s="168" t="str">
        <f>IFERROR(MIN('MP Calculations'!$E$30/I399,1),"-")</f>
        <v>-</v>
      </c>
      <c r="K399" s="12"/>
      <c r="L399" s="159"/>
      <c r="M399" s="186"/>
      <c r="N399" s="186"/>
      <c r="O399" s="185" t="str">
        <f t="shared" si="17"/>
        <v>-</v>
      </c>
      <c r="P399" s="185" t="str">
        <f t="shared" si="18"/>
        <v>-</v>
      </c>
      <c r="Q399" s="214">
        <f>IF(P399="-",0,P399/(1+'General inputs'!$H$30)^'MP Calculations'!$C$40)</f>
        <v>0</v>
      </c>
    </row>
    <row r="400" spans="3:17" x14ac:dyDescent="0.2">
      <c r="C400" s="159"/>
      <c r="D400" s="165"/>
      <c r="E400" s="162"/>
      <c r="F400" s="166" t="str">
        <f t="shared" si="16"/>
        <v>-</v>
      </c>
      <c r="G400" s="68"/>
      <c r="H400" s="162"/>
      <c r="I400" s="173"/>
      <c r="J400" s="168" t="str">
        <f>IFERROR(MIN('MP Calculations'!$E$30/I400,1),"-")</f>
        <v>-</v>
      </c>
      <c r="K400" s="12"/>
      <c r="L400" s="159"/>
      <c r="M400" s="186"/>
      <c r="N400" s="186"/>
      <c r="O400" s="185" t="str">
        <f t="shared" si="17"/>
        <v>-</v>
      </c>
      <c r="P400" s="185" t="str">
        <f t="shared" si="18"/>
        <v>-</v>
      </c>
      <c r="Q400" s="214">
        <f>IF(P400="-",0,P400/(1+'General inputs'!$H$30)^'MP Calculations'!$C$40)</f>
        <v>0</v>
      </c>
    </row>
    <row r="401" spans="3:17" x14ac:dyDescent="0.2">
      <c r="C401" s="159"/>
      <c r="D401" s="165"/>
      <c r="E401" s="162"/>
      <c r="F401" s="166" t="str">
        <f t="shared" si="16"/>
        <v>-</v>
      </c>
      <c r="G401" s="68"/>
      <c r="H401" s="162"/>
      <c r="I401" s="173"/>
      <c r="J401" s="168" t="str">
        <f>IFERROR(MIN('MP Calculations'!$E$30/I401,1),"-")</f>
        <v>-</v>
      </c>
      <c r="K401" s="12"/>
      <c r="L401" s="159"/>
      <c r="M401" s="186"/>
      <c r="N401" s="186"/>
      <c r="O401" s="185" t="str">
        <f t="shared" si="17"/>
        <v>-</v>
      </c>
      <c r="P401" s="185" t="str">
        <f t="shared" si="18"/>
        <v>-</v>
      </c>
      <c r="Q401" s="214">
        <f>IF(P401="-",0,P401/(1+'General inputs'!$H$30)^'MP Calculations'!$C$40)</f>
        <v>0</v>
      </c>
    </row>
    <row r="402" spans="3:17" x14ac:dyDescent="0.2">
      <c r="C402" s="159"/>
      <c r="D402" s="165"/>
      <c r="E402" s="162"/>
      <c r="F402" s="166" t="str">
        <f t="shared" si="16"/>
        <v>-</v>
      </c>
      <c r="G402" s="68"/>
      <c r="H402" s="162"/>
      <c r="I402" s="173"/>
      <c r="J402" s="168" t="str">
        <f>IFERROR(MIN('MP Calculations'!$E$30/I402,1),"-")</f>
        <v>-</v>
      </c>
      <c r="K402" s="12"/>
      <c r="L402" s="159"/>
      <c r="M402" s="186"/>
      <c r="N402" s="186"/>
      <c r="O402" s="185" t="str">
        <f t="shared" si="17"/>
        <v>-</v>
      </c>
      <c r="P402" s="185" t="str">
        <f t="shared" si="18"/>
        <v>-</v>
      </c>
      <c r="Q402" s="214">
        <f>IF(P402="-",0,P402/(1+'General inputs'!$H$30)^'MP Calculations'!$C$40)</f>
        <v>0</v>
      </c>
    </row>
    <row r="403" spans="3:17" x14ac:dyDescent="0.2">
      <c r="C403" s="159"/>
      <c r="D403" s="165"/>
      <c r="E403" s="162"/>
      <c r="F403" s="166" t="str">
        <f t="shared" si="16"/>
        <v>-</v>
      </c>
      <c r="G403" s="68"/>
      <c r="H403" s="162"/>
      <c r="I403" s="173"/>
      <c r="J403" s="168" t="str">
        <f>IFERROR(MIN('MP Calculations'!$E$30/I403,1),"-")</f>
        <v>-</v>
      </c>
      <c r="K403" s="12"/>
      <c r="L403" s="159"/>
      <c r="M403" s="186"/>
      <c r="N403" s="186"/>
      <c r="O403" s="185" t="str">
        <f t="shared" si="17"/>
        <v>-</v>
      </c>
      <c r="P403" s="185" t="str">
        <f t="shared" si="18"/>
        <v>-</v>
      </c>
      <c r="Q403" s="214">
        <f>IF(P403="-",0,P403/(1+'General inputs'!$H$30)^'MP Calculations'!$C$40)</f>
        <v>0</v>
      </c>
    </row>
    <row r="404" spans="3:17" x14ac:dyDescent="0.2">
      <c r="C404" s="159"/>
      <c r="D404" s="165"/>
      <c r="E404" s="162"/>
      <c r="F404" s="166" t="str">
        <f t="shared" si="16"/>
        <v>-</v>
      </c>
      <c r="G404" s="68"/>
      <c r="H404" s="162"/>
      <c r="I404" s="173"/>
      <c r="J404" s="168" t="str">
        <f>IFERROR(MIN('MP Calculations'!$E$30/I404,1),"-")</f>
        <v>-</v>
      </c>
      <c r="K404" s="12"/>
      <c r="L404" s="159"/>
      <c r="M404" s="186"/>
      <c r="N404" s="186"/>
      <c r="O404" s="185" t="str">
        <f t="shared" si="17"/>
        <v>-</v>
      </c>
      <c r="P404" s="185" t="str">
        <f t="shared" si="18"/>
        <v>-</v>
      </c>
      <c r="Q404" s="214">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6"/>
      <c r="N405" s="186"/>
      <c r="O405" s="185" t="str">
        <f t="shared" si="17"/>
        <v>-</v>
      </c>
      <c r="P405" s="185" t="str">
        <f t="shared" si="18"/>
        <v>-</v>
      </c>
      <c r="Q405" s="214">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6"/>
      <c r="N406" s="186"/>
      <c r="O406" s="185" t="str">
        <f t="shared" si="17"/>
        <v>-</v>
      </c>
      <c r="P406" s="185" t="str">
        <f t="shared" si="18"/>
        <v>-</v>
      </c>
      <c r="Q406" s="214">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6"/>
      <c r="N407" s="186"/>
      <c r="O407" s="185" t="str">
        <f t="shared" ref="O407:O470" si="20">IF(N407="","-",L407*N407)</f>
        <v>-</v>
      </c>
      <c r="P407" s="185" t="str">
        <f t="shared" ref="P407:P470" si="21">IF(O407="-","-",IF(OR(E407&lt;$E$15,E407&gt;$E$16),0,O407*J407))</f>
        <v>-</v>
      </c>
      <c r="Q407" s="214">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6"/>
      <c r="N408" s="186"/>
      <c r="O408" s="185" t="str">
        <f t="shared" si="20"/>
        <v>-</v>
      </c>
      <c r="P408" s="185" t="str">
        <f t="shared" si="21"/>
        <v>-</v>
      </c>
      <c r="Q408" s="214">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6"/>
      <c r="N409" s="186"/>
      <c r="O409" s="185" t="str">
        <f t="shared" si="20"/>
        <v>-</v>
      </c>
      <c r="P409" s="185" t="str">
        <f t="shared" si="21"/>
        <v>-</v>
      </c>
      <c r="Q409" s="214">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6"/>
      <c r="N410" s="186"/>
      <c r="O410" s="185" t="str">
        <f t="shared" si="20"/>
        <v>-</v>
      </c>
      <c r="P410" s="185" t="str">
        <f t="shared" si="21"/>
        <v>-</v>
      </c>
      <c r="Q410" s="214">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6"/>
      <c r="N411" s="186"/>
      <c r="O411" s="185" t="str">
        <f t="shared" si="20"/>
        <v>-</v>
      </c>
      <c r="P411" s="185" t="str">
        <f t="shared" si="21"/>
        <v>-</v>
      </c>
      <c r="Q411" s="214">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6"/>
      <c r="N412" s="186"/>
      <c r="O412" s="185" t="str">
        <f t="shared" si="20"/>
        <v>-</v>
      </c>
      <c r="P412" s="185" t="str">
        <f t="shared" si="21"/>
        <v>-</v>
      </c>
      <c r="Q412" s="214">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6"/>
      <c r="N413" s="186"/>
      <c r="O413" s="185" t="str">
        <f t="shared" si="20"/>
        <v>-</v>
      </c>
      <c r="P413" s="185" t="str">
        <f t="shared" si="21"/>
        <v>-</v>
      </c>
      <c r="Q413" s="214">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6"/>
      <c r="N414" s="186"/>
      <c r="O414" s="185" t="str">
        <f t="shared" si="20"/>
        <v>-</v>
      </c>
      <c r="P414" s="185" t="str">
        <f t="shared" si="21"/>
        <v>-</v>
      </c>
      <c r="Q414" s="214">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6"/>
      <c r="N415" s="186"/>
      <c r="O415" s="185" t="str">
        <f t="shared" si="20"/>
        <v>-</v>
      </c>
      <c r="P415" s="185" t="str">
        <f t="shared" si="21"/>
        <v>-</v>
      </c>
      <c r="Q415" s="214">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6"/>
      <c r="N416" s="186"/>
      <c r="O416" s="185" t="str">
        <f t="shared" si="20"/>
        <v>-</v>
      </c>
      <c r="P416" s="185" t="str">
        <f t="shared" si="21"/>
        <v>-</v>
      </c>
      <c r="Q416" s="214">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6"/>
      <c r="N417" s="186"/>
      <c r="O417" s="185" t="str">
        <f t="shared" si="20"/>
        <v>-</v>
      </c>
      <c r="P417" s="185" t="str">
        <f t="shared" si="21"/>
        <v>-</v>
      </c>
      <c r="Q417" s="214">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6"/>
      <c r="N418" s="186"/>
      <c r="O418" s="185" t="str">
        <f t="shared" si="20"/>
        <v>-</v>
      </c>
      <c r="P418" s="185" t="str">
        <f t="shared" si="21"/>
        <v>-</v>
      </c>
      <c r="Q418" s="214">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6"/>
      <c r="N419" s="186"/>
      <c r="O419" s="185" t="str">
        <f t="shared" si="20"/>
        <v>-</v>
      </c>
      <c r="P419" s="185" t="str">
        <f t="shared" si="21"/>
        <v>-</v>
      </c>
      <c r="Q419" s="214">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6"/>
      <c r="N420" s="186"/>
      <c r="O420" s="185" t="str">
        <f t="shared" si="20"/>
        <v>-</v>
      </c>
      <c r="P420" s="185" t="str">
        <f t="shared" si="21"/>
        <v>-</v>
      </c>
      <c r="Q420" s="214">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6"/>
      <c r="N421" s="186"/>
      <c r="O421" s="185" t="str">
        <f t="shared" si="20"/>
        <v>-</v>
      </c>
      <c r="P421" s="185" t="str">
        <f t="shared" si="21"/>
        <v>-</v>
      </c>
      <c r="Q421" s="214">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6"/>
      <c r="N422" s="186"/>
      <c r="O422" s="185" t="str">
        <f t="shared" si="20"/>
        <v>-</v>
      </c>
      <c r="P422" s="185" t="str">
        <f t="shared" si="21"/>
        <v>-</v>
      </c>
      <c r="Q422" s="214">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6"/>
      <c r="N423" s="186"/>
      <c r="O423" s="185" t="str">
        <f t="shared" si="20"/>
        <v>-</v>
      </c>
      <c r="P423" s="185" t="str">
        <f t="shared" si="21"/>
        <v>-</v>
      </c>
      <c r="Q423" s="214">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6"/>
      <c r="N424" s="186"/>
      <c r="O424" s="185" t="str">
        <f t="shared" si="20"/>
        <v>-</v>
      </c>
      <c r="P424" s="185" t="str">
        <f t="shared" si="21"/>
        <v>-</v>
      </c>
      <c r="Q424" s="214">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6"/>
      <c r="N425" s="186"/>
      <c r="O425" s="185" t="str">
        <f t="shared" si="20"/>
        <v>-</v>
      </c>
      <c r="P425" s="185" t="str">
        <f t="shared" si="21"/>
        <v>-</v>
      </c>
      <c r="Q425" s="214">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6"/>
      <c r="N426" s="186"/>
      <c r="O426" s="185" t="str">
        <f t="shared" si="20"/>
        <v>-</v>
      </c>
      <c r="P426" s="185" t="str">
        <f t="shared" si="21"/>
        <v>-</v>
      </c>
      <c r="Q426" s="214">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6"/>
      <c r="N427" s="186"/>
      <c r="O427" s="185" t="str">
        <f t="shared" si="20"/>
        <v>-</v>
      </c>
      <c r="P427" s="185" t="str">
        <f t="shared" si="21"/>
        <v>-</v>
      </c>
      <c r="Q427" s="214">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6"/>
      <c r="N428" s="186"/>
      <c r="O428" s="185" t="str">
        <f t="shared" si="20"/>
        <v>-</v>
      </c>
      <c r="P428" s="185" t="str">
        <f t="shared" si="21"/>
        <v>-</v>
      </c>
      <c r="Q428" s="214">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6"/>
      <c r="N429" s="186"/>
      <c r="O429" s="185" t="str">
        <f t="shared" si="20"/>
        <v>-</v>
      </c>
      <c r="P429" s="185" t="str">
        <f t="shared" si="21"/>
        <v>-</v>
      </c>
      <c r="Q429" s="214">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6"/>
      <c r="N430" s="186"/>
      <c r="O430" s="185" t="str">
        <f t="shared" si="20"/>
        <v>-</v>
      </c>
      <c r="P430" s="185" t="str">
        <f t="shared" si="21"/>
        <v>-</v>
      </c>
      <c r="Q430" s="214">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6"/>
      <c r="N431" s="186"/>
      <c r="O431" s="185" t="str">
        <f t="shared" si="20"/>
        <v>-</v>
      </c>
      <c r="P431" s="185" t="str">
        <f t="shared" si="21"/>
        <v>-</v>
      </c>
      <c r="Q431" s="214">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6"/>
      <c r="N432" s="186"/>
      <c r="O432" s="185" t="str">
        <f t="shared" si="20"/>
        <v>-</v>
      </c>
      <c r="P432" s="185" t="str">
        <f t="shared" si="21"/>
        <v>-</v>
      </c>
      <c r="Q432" s="214">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6"/>
      <c r="N433" s="186"/>
      <c r="O433" s="185" t="str">
        <f t="shared" si="20"/>
        <v>-</v>
      </c>
      <c r="P433" s="185" t="str">
        <f t="shared" si="21"/>
        <v>-</v>
      </c>
      <c r="Q433" s="214">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6"/>
      <c r="N434" s="186"/>
      <c r="O434" s="185" t="str">
        <f t="shared" si="20"/>
        <v>-</v>
      </c>
      <c r="P434" s="185" t="str">
        <f t="shared" si="21"/>
        <v>-</v>
      </c>
      <c r="Q434" s="214">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6"/>
      <c r="N435" s="186"/>
      <c r="O435" s="185" t="str">
        <f t="shared" si="20"/>
        <v>-</v>
      </c>
      <c r="P435" s="185" t="str">
        <f t="shared" si="21"/>
        <v>-</v>
      </c>
      <c r="Q435" s="214">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6"/>
      <c r="N436" s="186"/>
      <c r="O436" s="185" t="str">
        <f t="shared" si="20"/>
        <v>-</v>
      </c>
      <c r="P436" s="185" t="str">
        <f t="shared" si="21"/>
        <v>-</v>
      </c>
      <c r="Q436" s="214">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6"/>
      <c r="N437" s="186"/>
      <c r="O437" s="185" t="str">
        <f t="shared" si="20"/>
        <v>-</v>
      </c>
      <c r="P437" s="185" t="str">
        <f t="shared" si="21"/>
        <v>-</v>
      </c>
      <c r="Q437" s="214">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6"/>
      <c r="N438" s="186"/>
      <c r="O438" s="185" t="str">
        <f t="shared" si="20"/>
        <v>-</v>
      </c>
      <c r="P438" s="185" t="str">
        <f t="shared" si="21"/>
        <v>-</v>
      </c>
      <c r="Q438" s="214">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6"/>
      <c r="N439" s="186"/>
      <c r="O439" s="185" t="str">
        <f t="shared" si="20"/>
        <v>-</v>
      </c>
      <c r="P439" s="185" t="str">
        <f t="shared" si="21"/>
        <v>-</v>
      </c>
      <c r="Q439" s="214">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6"/>
      <c r="N440" s="186"/>
      <c r="O440" s="185" t="str">
        <f t="shared" si="20"/>
        <v>-</v>
      </c>
      <c r="P440" s="185" t="str">
        <f t="shared" si="21"/>
        <v>-</v>
      </c>
      <c r="Q440" s="214">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6"/>
      <c r="N441" s="186"/>
      <c r="O441" s="185" t="str">
        <f t="shared" si="20"/>
        <v>-</v>
      </c>
      <c r="P441" s="185" t="str">
        <f t="shared" si="21"/>
        <v>-</v>
      </c>
      <c r="Q441" s="214">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6"/>
      <c r="N442" s="186"/>
      <c r="O442" s="185" t="str">
        <f t="shared" si="20"/>
        <v>-</v>
      </c>
      <c r="P442" s="185" t="str">
        <f t="shared" si="21"/>
        <v>-</v>
      </c>
      <c r="Q442" s="214">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6"/>
      <c r="N443" s="186"/>
      <c r="O443" s="185" t="str">
        <f t="shared" si="20"/>
        <v>-</v>
      </c>
      <c r="P443" s="185" t="str">
        <f t="shared" si="21"/>
        <v>-</v>
      </c>
      <c r="Q443" s="214">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6"/>
      <c r="N444" s="186"/>
      <c r="O444" s="185" t="str">
        <f t="shared" si="20"/>
        <v>-</v>
      </c>
      <c r="P444" s="185" t="str">
        <f t="shared" si="21"/>
        <v>-</v>
      </c>
      <c r="Q444" s="214">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6"/>
      <c r="N445" s="186"/>
      <c r="O445" s="185" t="str">
        <f t="shared" si="20"/>
        <v>-</v>
      </c>
      <c r="P445" s="185" t="str">
        <f t="shared" si="21"/>
        <v>-</v>
      </c>
      <c r="Q445" s="214">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6"/>
      <c r="N446" s="186"/>
      <c r="O446" s="185" t="str">
        <f t="shared" si="20"/>
        <v>-</v>
      </c>
      <c r="P446" s="185" t="str">
        <f t="shared" si="21"/>
        <v>-</v>
      </c>
      <c r="Q446" s="214">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6"/>
      <c r="N447" s="186"/>
      <c r="O447" s="185" t="str">
        <f t="shared" si="20"/>
        <v>-</v>
      </c>
      <c r="P447" s="185" t="str">
        <f t="shared" si="21"/>
        <v>-</v>
      </c>
      <c r="Q447" s="214">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6"/>
      <c r="N448" s="186"/>
      <c r="O448" s="185" t="str">
        <f t="shared" si="20"/>
        <v>-</v>
      </c>
      <c r="P448" s="185" t="str">
        <f t="shared" si="21"/>
        <v>-</v>
      </c>
      <c r="Q448" s="214">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6"/>
      <c r="N449" s="186"/>
      <c r="O449" s="185" t="str">
        <f t="shared" si="20"/>
        <v>-</v>
      </c>
      <c r="P449" s="185" t="str">
        <f t="shared" si="21"/>
        <v>-</v>
      </c>
      <c r="Q449" s="214">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6"/>
      <c r="N450" s="186"/>
      <c r="O450" s="185" t="str">
        <f t="shared" si="20"/>
        <v>-</v>
      </c>
      <c r="P450" s="185" t="str">
        <f t="shared" si="21"/>
        <v>-</v>
      </c>
      <c r="Q450" s="214">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6"/>
      <c r="N451" s="186"/>
      <c r="O451" s="185" t="str">
        <f t="shared" si="20"/>
        <v>-</v>
      </c>
      <c r="P451" s="185" t="str">
        <f t="shared" si="21"/>
        <v>-</v>
      </c>
      <c r="Q451" s="214">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6"/>
      <c r="N452" s="186"/>
      <c r="O452" s="185" t="str">
        <f t="shared" si="20"/>
        <v>-</v>
      </c>
      <c r="P452" s="185" t="str">
        <f t="shared" si="21"/>
        <v>-</v>
      </c>
      <c r="Q452" s="214">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6"/>
      <c r="N453" s="186"/>
      <c r="O453" s="185" t="str">
        <f t="shared" si="20"/>
        <v>-</v>
      </c>
      <c r="P453" s="185" t="str">
        <f t="shared" si="21"/>
        <v>-</v>
      </c>
      <c r="Q453" s="214">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6"/>
      <c r="N454" s="186"/>
      <c r="O454" s="185" t="str">
        <f t="shared" si="20"/>
        <v>-</v>
      </c>
      <c r="P454" s="185" t="str">
        <f t="shared" si="21"/>
        <v>-</v>
      </c>
      <c r="Q454" s="214">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6"/>
      <c r="N455" s="186"/>
      <c r="O455" s="185" t="str">
        <f t="shared" si="20"/>
        <v>-</v>
      </c>
      <c r="P455" s="185" t="str">
        <f t="shared" si="21"/>
        <v>-</v>
      </c>
      <c r="Q455" s="214">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6"/>
      <c r="N456" s="186"/>
      <c r="O456" s="185" t="str">
        <f t="shared" si="20"/>
        <v>-</v>
      </c>
      <c r="P456" s="185" t="str">
        <f t="shared" si="21"/>
        <v>-</v>
      </c>
      <c r="Q456" s="214">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6"/>
      <c r="N457" s="186"/>
      <c r="O457" s="185" t="str">
        <f t="shared" si="20"/>
        <v>-</v>
      </c>
      <c r="P457" s="185" t="str">
        <f t="shared" si="21"/>
        <v>-</v>
      </c>
      <c r="Q457" s="214">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6"/>
      <c r="N458" s="186"/>
      <c r="O458" s="185" t="str">
        <f t="shared" si="20"/>
        <v>-</v>
      </c>
      <c r="P458" s="185" t="str">
        <f t="shared" si="21"/>
        <v>-</v>
      </c>
      <c r="Q458" s="214">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6"/>
      <c r="N459" s="186"/>
      <c r="O459" s="185" t="str">
        <f t="shared" si="20"/>
        <v>-</v>
      </c>
      <c r="P459" s="185" t="str">
        <f t="shared" si="21"/>
        <v>-</v>
      </c>
      <c r="Q459" s="214">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6"/>
      <c r="N460" s="186"/>
      <c r="O460" s="185" t="str">
        <f t="shared" si="20"/>
        <v>-</v>
      </c>
      <c r="P460" s="185" t="str">
        <f t="shared" si="21"/>
        <v>-</v>
      </c>
      <c r="Q460" s="214">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6"/>
      <c r="N461" s="186"/>
      <c r="O461" s="185" t="str">
        <f t="shared" si="20"/>
        <v>-</v>
      </c>
      <c r="P461" s="185" t="str">
        <f t="shared" si="21"/>
        <v>-</v>
      </c>
      <c r="Q461" s="214">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6"/>
      <c r="N462" s="186"/>
      <c r="O462" s="185" t="str">
        <f t="shared" si="20"/>
        <v>-</v>
      </c>
      <c r="P462" s="185" t="str">
        <f t="shared" si="21"/>
        <v>-</v>
      </c>
      <c r="Q462" s="214">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6"/>
      <c r="N463" s="186"/>
      <c r="O463" s="185" t="str">
        <f t="shared" si="20"/>
        <v>-</v>
      </c>
      <c r="P463" s="185" t="str">
        <f t="shared" si="21"/>
        <v>-</v>
      </c>
      <c r="Q463" s="214">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6"/>
      <c r="N464" s="186"/>
      <c r="O464" s="185" t="str">
        <f t="shared" si="20"/>
        <v>-</v>
      </c>
      <c r="P464" s="185" t="str">
        <f t="shared" si="21"/>
        <v>-</v>
      </c>
      <c r="Q464" s="214">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6"/>
      <c r="N465" s="186"/>
      <c r="O465" s="185" t="str">
        <f t="shared" si="20"/>
        <v>-</v>
      </c>
      <c r="P465" s="185" t="str">
        <f t="shared" si="21"/>
        <v>-</v>
      </c>
      <c r="Q465" s="214">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6"/>
      <c r="N466" s="186"/>
      <c r="O466" s="185" t="str">
        <f t="shared" si="20"/>
        <v>-</v>
      </c>
      <c r="P466" s="185" t="str">
        <f t="shared" si="21"/>
        <v>-</v>
      </c>
      <c r="Q466" s="214">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6"/>
      <c r="N467" s="186"/>
      <c r="O467" s="185" t="str">
        <f t="shared" si="20"/>
        <v>-</v>
      </c>
      <c r="P467" s="185" t="str">
        <f t="shared" si="21"/>
        <v>-</v>
      </c>
      <c r="Q467" s="214">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6"/>
      <c r="N468" s="186"/>
      <c r="O468" s="185" t="str">
        <f t="shared" si="20"/>
        <v>-</v>
      </c>
      <c r="P468" s="185" t="str">
        <f t="shared" si="21"/>
        <v>-</v>
      </c>
      <c r="Q468" s="214">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6"/>
      <c r="N469" s="186"/>
      <c r="O469" s="185" t="str">
        <f t="shared" si="20"/>
        <v>-</v>
      </c>
      <c r="P469" s="185" t="str">
        <f t="shared" si="21"/>
        <v>-</v>
      </c>
      <c r="Q469" s="214">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6"/>
      <c r="N470" s="186"/>
      <c r="O470" s="185" t="str">
        <f t="shared" si="20"/>
        <v>-</v>
      </c>
      <c r="P470" s="185" t="str">
        <f t="shared" si="21"/>
        <v>-</v>
      </c>
      <c r="Q470" s="214">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6"/>
      <c r="N471" s="186"/>
      <c r="O471" s="185" t="str">
        <f t="shared" ref="O471:O534" si="23">IF(N471="","-",L471*N471)</f>
        <v>-</v>
      </c>
      <c r="P471" s="185" t="str">
        <f t="shared" ref="P471:P534" si="24">IF(O471="-","-",IF(OR(E471&lt;$E$15,E471&gt;$E$16),0,O471*J471))</f>
        <v>-</v>
      </c>
      <c r="Q471" s="214">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6"/>
      <c r="N472" s="186"/>
      <c r="O472" s="185" t="str">
        <f t="shared" si="23"/>
        <v>-</v>
      </c>
      <c r="P472" s="185" t="str">
        <f t="shared" si="24"/>
        <v>-</v>
      </c>
      <c r="Q472" s="214">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6"/>
      <c r="N473" s="186"/>
      <c r="O473" s="185" t="str">
        <f t="shared" si="23"/>
        <v>-</v>
      </c>
      <c r="P473" s="185" t="str">
        <f t="shared" si="24"/>
        <v>-</v>
      </c>
      <c r="Q473" s="214">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6"/>
      <c r="N474" s="186"/>
      <c r="O474" s="185" t="str">
        <f t="shared" si="23"/>
        <v>-</v>
      </c>
      <c r="P474" s="185" t="str">
        <f t="shared" si="24"/>
        <v>-</v>
      </c>
      <c r="Q474" s="214">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6"/>
      <c r="N475" s="186"/>
      <c r="O475" s="185" t="str">
        <f t="shared" si="23"/>
        <v>-</v>
      </c>
      <c r="P475" s="185" t="str">
        <f t="shared" si="24"/>
        <v>-</v>
      </c>
      <c r="Q475" s="214">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6"/>
      <c r="N476" s="186"/>
      <c r="O476" s="185" t="str">
        <f t="shared" si="23"/>
        <v>-</v>
      </c>
      <c r="P476" s="185" t="str">
        <f t="shared" si="24"/>
        <v>-</v>
      </c>
      <c r="Q476" s="214">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6"/>
      <c r="N477" s="186"/>
      <c r="O477" s="185" t="str">
        <f t="shared" si="23"/>
        <v>-</v>
      </c>
      <c r="P477" s="185" t="str">
        <f t="shared" si="24"/>
        <v>-</v>
      </c>
      <c r="Q477" s="214">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6"/>
      <c r="N478" s="186"/>
      <c r="O478" s="185" t="str">
        <f t="shared" si="23"/>
        <v>-</v>
      </c>
      <c r="P478" s="185" t="str">
        <f t="shared" si="24"/>
        <v>-</v>
      </c>
      <c r="Q478" s="214">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6"/>
      <c r="N479" s="186"/>
      <c r="O479" s="185" t="str">
        <f t="shared" si="23"/>
        <v>-</v>
      </c>
      <c r="P479" s="185" t="str">
        <f t="shared" si="24"/>
        <v>-</v>
      </c>
      <c r="Q479" s="214">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6"/>
      <c r="N480" s="186"/>
      <c r="O480" s="185" t="str">
        <f t="shared" si="23"/>
        <v>-</v>
      </c>
      <c r="P480" s="185" t="str">
        <f t="shared" si="24"/>
        <v>-</v>
      </c>
      <c r="Q480" s="214">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6"/>
      <c r="N481" s="186"/>
      <c r="O481" s="185" t="str">
        <f t="shared" si="23"/>
        <v>-</v>
      </c>
      <c r="P481" s="185" t="str">
        <f t="shared" si="24"/>
        <v>-</v>
      </c>
      <c r="Q481" s="214">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6"/>
      <c r="N482" s="186"/>
      <c r="O482" s="185" t="str">
        <f t="shared" si="23"/>
        <v>-</v>
      </c>
      <c r="P482" s="185" t="str">
        <f t="shared" si="24"/>
        <v>-</v>
      </c>
      <c r="Q482" s="214">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6"/>
      <c r="N483" s="186"/>
      <c r="O483" s="185" t="str">
        <f t="shared" si="23"/>
        <v>-</v>
      </c>
      <c r="P483" s="185" t="str">
        <f t="shared" si="24"/>
        <v>-</v>
      </c>
      <c r="Q483" s="214">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6"/>
      <c r="N484" s="186"/>
      <c r="O484" s="185" t="str">
        <f t="shared" si="23"/>
        <v>-</v>
      </c>
      <c r="P484" s="185" t="str">
        <f t="shared" si="24"/>
        <v>-</v>
      </c>
      <c r="Q484" s="214">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6"/>
      <c r="N485" s="186"/>
      <c r="O485" s="185" t="str">
        <f t="shared" si="23"/>
        <v>-</v>
      </c>
      <c r="P485" s="185" t="str">
        <f t="shared" si="24"/>
        <v>-</v>
      </c>
      <c r="Q485" s="214">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6"/>
      <c r="N486" s="186"/>
      <c r="O486" s="185" t="str">
        <f t="shared" si="23"/>
        <v>-</v>
      </c>
      <c r="P486" s="185" t="str">
        <f t="shared" si="24"/>
        <v>-</v>
      </c>
      <c r="Q486" s="214">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6"/>
      <c r="N487" s="186"/>
      <c r="O487" s="185" t="str">
        <f t="shared" si="23"/>
        <v>-</v>
      </c>
      <c r="P487" s="185" t="str">
        <f t="shared" si="24"/>
        <v>-</v>
      </c>
      <c r="Q487" s="214">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6"/>
      <c r="N488" s="186"/>
      <c r="O488" s="185" t="str">
        <f t="shared" si="23"/>
        <v>-</v>
      </c>
      <c r="P488" s="185" t="str">
        <f t="shared" si="24"/>
        <v>-</v>
      </c>
      <c r="Q488" s="214">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6"/>
      <c r="N489" s="186"/>
      <c r="O489" s="185" t="str">
        <f t="shared" si="23"/>
        <v>-</v>
      </c>
      <c r="P489" s="185" t="str">
        <f t="shared" si="24"/>
        <v>-</v>
      </c>
      <c r="Q489" s="214">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6"/>
      <c r="N490" s="186"/>
      <c r="O490" s="185" t="str">
        <f t="shared" si="23"/>
        <v>-</v>
      </c>
      <c r="P490" s="185" t="str">
        <f t="shared" si="24"/>
        <v>-</v>
      </c>
      <c r="Q490" s="214">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6"/>
      <c r="N491" s="186"/>
      <c r="O491" s="185" t="str">
        <f t="shared" si="23"/>
        <v>-</v>
      </c>
      <c r="P491" s="185" t="str">
        <f t="shared" si="24"/>
        <v>-</v>
      </c>
      <c r="Q491" s="214">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6"/>
      <c r="N492" s="186"/>
      <c r="O492" s="185" t="str">
        <f t="shared" si="23"/>
        <v>-</v>
      </c>
      <c r="P492" s="185" t="str">
        <f t="shared" si="24"/>
        <v>-</v>
      </c>
      <c r="Q492" s="214">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6"/>
      <c r="N493" s="186"/>
      <c r="O493" s="185" t="str">
        <f t="shared" si="23"/>
        <v>-</v>
      </c>
      <c r="P493" s="185" t="str">
        <f t="shared" si="24"/>
        <v>-</v>
      </c>
      <c r="Q493" s="214">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6"/>
      <c r="N494" s="186"/>
      <c r="O494" s="185" t="str">
        <f t="shared" si="23"/>
        <v>-</v>
      </c>
      <c r="P494" s="185" t="str">
        <f t="shared" si="24"/>
        <v>-</v>
      </c>
      <c r="Q494" s="214">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6"/>
      <c r="N495" s="186"/>
      <c r="O495" s="185" t="str">
        <f t="shared" si="23"/>
        <v>-</v>
      </c>
      <c r="P495" s="185" t="str">
        <f t="shared" si="24"/>
        <v>-</v>
      </c>
      <c r="Q495" s="214">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6"/>
      <c r="N496" s="186"/>
      <c r="O496" s="185" t="str">
        <f t="shared" si="23"/>
        <v>-</v>
      </c>
      <c r="P496" s="185" t="str">
        <f t="shared" si="24"/>
        <v>-</v>
      </c>
      <c r="Q496" s="214">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6"/>
      <c r="N497" s="186"/>
      <c r="O497" s="185" t="str">
        <f t="shared" si="23"/>
        <v>-</v>
      </c>
      <c r="P497" s="185" t="str">
        <f t="shared" si="24"/>
        <v>-</v>
      </c>
      <c r="Q497" s="214">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6"/>
      <c r="N498" s="186"/>
      <c r="O498" s="185" t="str">
        <f t="shared" si="23"/>
        <v>-</v>
      </c>
      <c r="P498" s="185" t="str">
        <f t="shared" si="24"/>
        <v>-</v>
      </c>
      <c r="Q498" s="214">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6"/>
      <c r="N499" s="186"/>
      <c r="O499" s="185" t="str">
        <f t="shared" si="23"/>
        <v>-</v>
      </c>
      <c r="P499" s="185" t="str">
        <f t="shared" si="24"/>
        <v>-</v>
      </c>
      <c r="Q499" s="214">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6"/>
      <c r="N500" s="186"/>
      <c r="O500" s="185" t="str">
        <f t="shared" si="23"/>
        <v>-</v>
      </c>
      <c r="P500" s="185" t="str">
        <f t="shared" si="24"/>
        <v>-</v>
      </c>
      <c r="Q500" s="214">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6"/>
      <c r="N501" s="186"/>
      <c r="O501" s="185" t="str">
        <f t="shared" si="23"/>
        <v>-</v>
      </c>
      <c r="P501" s="185" t="str">
        <f t="shared" si="24"/>
        <v>-</v>
      </c>
      <c r="Q501" s="214">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6"/>
      <c r="N502" s="186"/>
      <c r="O502" s="185" t="str">
        <f t="shared" si="23"/>
        <v>-</v>
      </c>
      <c r="P502" s="185" t="str">
        <f t="shared" si="24"/>
        <v>-</v>
      </c>
      <c r="Q502" s="214">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6"/>
      <c r="N503" s="186"/>
      <c r="O503" s="185" t="str">
        <f t="shared" si="23"/>
        <v>-</v>
      </c>
      <c r="P503" s="185" t="str">
        <f t="shared" si="24"/>
        <v>-</v>
      </c>
      <c r="Q503" s="214">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6"/>
      <c r="N504" s="186"/>
      <c r="O504" s="185" t="str">
        <f t="shared" si="23"/>
        <v>-</v>
      </c>
      <c r="P504" s="185" t="str">
        <f t="shared" si="24"/>
        <v>-</v>
      </c>
      <c r="Q504" s="214">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6"/>
      <c r="N505" s="186"/>
      <c r="O505" s="185" t="str">
        <f t="shared" si="23"/>
        <v>-</v>
      </c>
      <c r="P505" s="185" t="str">
        <f t="shared" si="24"/>
        <v>-</v>
      </c>
      <c r="Q505" s="214">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6"/>
      <c r="N506" s="186"/>
      <c r="O506" s="185" t="str">
        <f t="shared" si="23"/>
        <v>-</v>
      </c>
      <c r="P506" s="185" t="str">
        <f t="shared" si="24"/>
        <v>-</v>
      </c>
      <c r="Q506" s="214">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6"/>
      <c r="N507" s="186"/>
      <c r="O507" s="185" t="str">
        <f t="shared" si="23"/>
        <v>-</v>
      </c>
      <c r="P507" s="185" t="str">
        <f t="shared" si="24"/>
        <v>-</v>
      </c>
      <c r="Q507" s="214">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6"/>
      <c r="N508" s="186"/>
      <c r="O508" s="185" t="str">
        <f t="shared" si="23"/>
        <v>-</v>
      </c>
      <c r="P508" s="185" t="str">
        <f t="shared" si="24"/>
        <v>-</v>
      </c>
      <c r="Q508" s="214">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6"/>
      <c r="N509" s="186"/>
      <c r="O509" s="185" t="str">
        <f t="shared" si="23"/>
        <v>-</v>
      </c>
      <c r="P509" s="185" t="str">
        <f t="shared" si="24"/>
        <v>-</v>
      </c>
      <c r="Q509" s="214">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6"/>
      <c r="N510" s="186"/>
      <c r="O510" s="185" t="str">
        <f t="shared" si="23"/>
        <v>-</v>
      </c>
      <c r="P510" s="185" t="str">
        <f t="shared" si="24"/>
        <v>-</v>
      </c>
      <c r="Q510" s="214">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6"/>
      <c r="N511" s="186"/>
      <c r="O511" s="185" t="str">
        <f t="shared" si="23"/>
        <v>-</v>
      </c>
      <c r="P511" s="185" t="str">
        <f t="shared" si="24"/>
        <v>-</v>
      </c>
      <c r="Q511" s="214">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6"/>
      <c r="N512" s="186"/>
      <c r="O512" s="185" t="str">
        <f t="shared" si="23"/>
        <v>-</v>
      </c>
      <c r="P512" s="185" t="str">
        <f t="shared" si="24"/>
        <v>-</v>
      </c>
      <c r="Q512" s="214">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6"/>
      <c r="N513" s="186"/>
      <c r="O513" s="185" t="str">
        <f t="shared" si="23"/>
        <v>-</v>
      </c>
      <c r="P513" s="185" t="str">
        <f t="shared" si="24"/>
        <v>-</v>
      </c>
      <c r="Q513" s="214">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6"/>
      <c r="N514" s="186"/>
      <c r="O514" s="185" t="str">
        <f t="shared" si="23"/>
        <v>-</v>
      </c>
      <c r="P514" s="185" t="str">
        <f t="shared" si="24"/>
        <v>-</v>
      </c>
      <c r="Q514" s="214">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6"/>
      <c r="N515" s="186"/>
      <c r="O515" s="185" t="str">
        <f t="shared" si="23"/>
        <v>-</v>
      </c>
      <c r="P515" s="185" t="str">
        <f t="shared" si="24"/>
        <v>-</v>
      </c>
      <c r="Q515" s="214">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6"/>
      <c r="N516" s="186"/>
      <c r="O516" s="185" t="str">
        <f t="shared" si="23"/>
        <v>-</v>
      </c>
      <c r="P516" s="185" t="str">
        <f t="shared" si="24"/>
        <v>-</v>
      </c>
      <c r="Q516" s="214">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6"/>
      <c r="N517" s="186"/>
      <c r="O517" s="185" t="str">
        <f t="shared" si="23"/>
        <v>-</v>
      </c>
      <c r="P517" s="185" t="str">
        <f t="shared" si="24"/>
        <v>-</v>
      </c>
      <c r="Q517" s="214">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6"/>
      <c r="N518" s="186"/>
      <c r="O518" s="185" t="str">
        <f t="shared" si="23"/>
        <v>-</v>
      </c>
      <c r="P518" s="185" t="str">
        <f t="shared" si="24"/>
        <v>-</v>
      </c>
      <c r="Q518" s="214">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6"/>
      <c r="N519" s="186"/>
      <c r="O519" s="185" t="str">
        <f t="shared" si="23"/>
        <v>-</v>
      </c>
      <c r="P519" s="185" t="str">
        <f t="shared" si="24"/>
        <v>-</v>
      </c>
      <c r="Q519" s="214">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6"/>
      <c r="N520" s="186"/>
      <c r="O520" s="185" t="str">
        <f t="shared" si="23"/>
        <v>-</v>
      </c>
      <c r="P520" s="185" t="str">
        <f t="shared" si="24"/>
        <v>-</v>
      </c>
      <c r="Q520" s="214">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6"/>
      <c r="N521" s="186"/>
      <c r="O521" s="185" t="str">
        <f t="shared" si="23"/>
        <v>-</v>
      </c>
      <c r="P521" s="185" t="str">
        <f t="shared" si="24"/>
        <v>-</v>
      </c>
      <c r="Q521" s="214">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6"/>
      <c r="N522" s="186"/>
      <c r="O522" s="185" t="str">
        <f t="shared" si="23"/>
        <v>-</v>
      </c>
      <c r="P522" s="185" t="str">
        <f t="shared" si="24"/>
        <v>-</v>
      </c>
      <c r="Q522" s="214">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6"/>
      <c r="N523" s="186"/>
      <c r="O523" s="185" t="str">
        <f t="shared" si="23"/>
        <v>-</v>
      </c>
      <c r="P523" s="185" t="str">
        <f t="shared" si="24"/>
        <v>-</v>
      </c>
      <c r="Q523" s="214">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6"/>
      <c r="N524" s="186"/>
      <c r="O524" s="185" t="str">
        <f t="shared" si="23"/>
        <v>-</v>
      </c>
      <c r="P524" s="185" t="str">
        <f t="shared" si="24"/>
        <v>-</v>
      </c>
      <c r="Q524" s="214">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6"/>
      <c r="N525" s="186"/>
      <c r="O525" s="185" t="str">
        <f t="shared" si="23"/>
        <v>-</v>
      </c>
      <c r="P525" s="185" t="str">
        <f t="shared" si="24"/>
        <v>-</v>
      </c>
      <c r="Q525" s="214">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6"/>
      <c r="N526" s="186"/>
      <c r="O526" s="185" t="str">
        <f t="shared" si="23"/>
        <v>-</v>
      </c>
      <c r="P526" s="185" t="str">
        <f t="shared" si="24"/>
        <v>-</v>
      </c>
      <c r="Q526" s="214">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6"/>
      <c r="N527" s="186"/>
      <c r="O527" s="185" t="str">
        <f t="shared" si="23"/>
        <v>-</v>
      </c>
      <c r="P527" s="185" t="str">
        <f t="shared" si="24"/>
        <v>-</v>
      </c>
      <c r="Q527" s="214">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6"/>
      <c r="N528" s="186"/>
      <c r="O528" s="185" t="str">
        <f t="shared" si="23"/>
        <v>-</v>
      </c>
      <c r="P528" s="185" t="str">
        <f t="shared" si="24"/>
        <v>-</v>
      </c>
      <c r="Q528" s="214">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6"/>
      <c r="N529" s="186"/>
      <c r="O529" s="185" t="str">
        <f t="shared" si="23"/>
        <v>-</v>
      </c>
      <c r="P529" s="185" t="str">
        <f t="shared" si="24"/>
        <v>-</v>
      </c>
      <c r="Q529" s="214">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6"/>
      <c r="N530" s="186"/>
      <c r="O530" s="185" t="str">
        <f t="shared" si="23"/>
        <v>-</v>
      </c>
      <c r="P530" s="185" t="str">
        <f t="shared" si="24"/>
        <v>-</v>
      </c>
      <c r="Q530" s="214">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6"/>
      <c r="N531" s="186"/>
      <c r="O531" s="185" t="str">
        <f t="shared" si="23"/>
        <v>-</v>
      </c>
      <c r="P531" s="185" t="str">
        <f t="shared" si="24"/>
        <v>-</v>
      </c>
      <c r="Q531" s="214">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6"/>
      <c r="N532" s="186"/>
      <c r="O532" s="185" t="str">
        <f t="shared" si="23"/>
        <v>-</v>
      </c>
      <c r="P532" s="185" t="str">
        <f t="shared" si="24"/>
        <v>-</v>
      </c>
      <c r="Q532" s="214">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6"/>
      <c r="N533" s="186"/>
      <c r="O533" s="185" t="str">
        <f t="shared" si="23"/>
        <v>-</v>
      </c>
      <c r="P533" s="185" t="str">
        <f t="shared" si="24"/>
        <v>-</v>
      </c>
      <c r="Q533" s="214">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6"/>
      <c r="N534" s="186"/>
      <c r="O534" s="185" t="str">
        <f t="shared" si="23"/>
        <v>-</v>
      </c>
      <c r="P534" s="185" t="str">
        <f t="shared" si="24"/>
        <v>-</v>
      </c>
      <c r="Q534" s="214">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6"/>
      <c r="N535" s="186"/>
      <c r="O535" s="185" t="str">
        <f t="shared" ref="O535:O598" si="26">IF(N535="","-",L535*N535)</f>
        <v>-</v>
      </c>
      <c r="P535" s="185" t="str">
        <f t="shared" ref="P535:P598" si="27">IF(O535="-","-",IF(OR(E535&lt;$E$15,E535&gt;$E$16),0,O535*J535))</f>
        <v>-</v>
      </c>
      <c r="Q535" s="214">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6"/>
      <c r="N536" s="186"/>
      <c r="O536" s="185" t="str">
        <f t="shared" si="26"/>
        <v>-</v>
      </c>
      <c r="P536" s="185" t="str">
        <f t="shared" si="27"/>
        <v>-</v>
      </c>
      <c r="Q536" s="214">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6"/>
      <c r="N537" s="186"/>
      <c r="O537" s="185" t="str">
        <f t="shared" si="26"/>
        <v>-</v>
      </c>
      <c r="P537" s="185" t="str">
        <f t="shared" si="27"/>
        <v>-</v>
      </c>
      <c r="Q537" s="214">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6"/>
      <c r="N538" s="186"/>
      <c r="O538" s="185" t="str">
        <f t="shared" si="26"/>
        <v>-</v>
      </c>
      <c r="P538" s="185" t="str">
        <f t="shared" si="27"/>
        <v>-</v>
      </c>
      <c r="Q538" s="214">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6"/>
      <c r="N539" s="186"/>
      <c r="O539" s="185" t="str">
        <f t="shared" si="26"/>
        <v>-</v>
      </c>
      <c r="P539" s="185" t="str">
        <f t="shared" si="27"/>
        <v>-</v>
      </c>
      <c r="Q539" s="214">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6"/>
      <c r="N540" s="186"/>
      <c r="O540" s="185" t="str">
        <f t="shared" si="26"/>
        <v>-</v>
      </c>
      <c r="P540" s="185" t="str">
        <f t="shared" si="27"/>
        <v>-</v>
      </c>
      <c r="Q540" s="214">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6"/>
      <c r="N541" s="186"/>
      <c r="O541" s="185" t="str">
        <f t="shared" si="26"/>
        <v>-</v>
      </c>
      <c r="P541" s="185" t="str">
        <f t="shared" si="27"/>
        <v>-</v>
      </c>
      <c r="Q541" s="214">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6"/>
      <c r="N542" s="186"/>
      <c r="O542" s="185" t="str">
        <f t="shared" si="26"/>
        <v>-</v>
      </c>
      <c r="P542" s="185" t="str">
        <f t="shared" si="27"/>
        <v>-</v>
      </c>
      <c r="Q542" s="214">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6"/>
      <c r="N543" s="186"/>
      <c r="O543" s="185" t="str">
        <f t="shared" si="26"/>
        <v>-</v>
      </c>
      <c r="P543" s="185" t="str">
        <f t="shared" si="27"/>
        <v>-</v>
      </c>
      <c r="Q543" s="214">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6"/>
      <c r="N544" s="186"/>
      <c r="O544" s="185" t="str">
        <f t="shared" si="26"/>
        <v>-</v>
      </c>
      <c r="P544" s="185" t="str">
        <f t="shared" si="27"/>
        <v>-</v>
      </c>
      <c r="Q544" s="214">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6"/>
      <c r="N545" s="186"/>
      <c r="O545" s="185" t="str">
        <f t="shared" si="26"/>
        <v>-</v>
      </c>
      <c r="P545" s="185" t="str">
        <f t="shared" si="27"/>
        <v>-</v>
      </c>
      <c r="Q545" s="214">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6"/>
      <c r="N546" s="186"/>
      <c r="O546" s="185" t="str">
        <f t="shared" si="26"/>
        <v>-</v>
      </c>
      <c r="P546" s="185" t="str">
        <f t="shared" si="27"/>
        <v>-</v>
      </c>
      <c r="Q546" s="214">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6"/>
      <c r="N547" s="186"/>
      <c r="O547" s="185" t="str">
        <f t="shared" si="26"/>
        <v>-</v>
      </c>
      <c r="P547" s="185" t="str">
        <f t="shared" si="27"/>
        <v>-</v>
      </c>
      <c r="Q547" s="214">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6"/>
      <c r="N548" s="186"/>
      <c r="O548" s="185" t="str">
        <f t="shared" si="26"/>
        <v>-</v>
      </c>
      <c r="P548" s="185" t="str">
        <f t="shared" si="27"/>
        <v>-</v>
      </c>
      <c r="Q548" s="214">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6"/>
      <c r="N549" s="186"/>
      <c r="O549" s="185" t="str">
        <f t="shared" si="26"/>
        <v>-</v>
      </c>
      <c r="P549" s="185" t="str">
        <f t="shared" si="27"/>
        <v>-</v>
      </c>
      <c r="Q549" s="214">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6"/>
      <c r="N550" s="186"/>
      <c r="O550" s="185" t="str">
        <f t="shared" si="26"/>
        <v>-</v>
      </c>
      <c r="P550" s="185" t="str">
        <f t="shared" si="27"/>
        <v>-</v>
      </c>
      <c r="Q550" s="214">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6"/>
      <c r="N551" s="186"/>
      <c r="O551" s="185" t="str">
        <f t="shared" si="26"/>
        <v>-</v>
      </c>
      <c r="P551" s="185" t="str">
        <f t="shared" si="27"/>
        <v>-</v>
      </c>
      <c r="Q551" s="214">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6"/>
      <c r="N552" s="186"/>
      <c r="O552" s="185" t="str">
        <f t="shared" si="26"/>
        <v>-</v>
      </c>
      <c r="P552" s="185" t="str">
        <f t="shared" si="27"/>
        <v>-</v>
      </c>
      <c r="Q552" s="214">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6"/>
      <c r="N553" s="186"/>
      <c r="O553" s="185" t="str">
        <f t="shared" si="26"/>
        <v>-</v>
      </c>
      <c r="P553" s="185" t="str">
        <f t="shared" si="27"/>
        <v>-</v>
      </c>
      <c r="Q553" s="214">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6"/>
      <c r="N554" s="186"/>
      <c r="O554" s="185" t="str">
        <f t="shared" si="26"/>
        <v>-</v>
      </c>
      <c r="P554" s="185" t="str">
        <f t="shared" si="27"/>
        <v>-</v>
      </c>
      <c r="Q554" s="214">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6"/>
      <c r="N555" s="186"/>
      <c r="O555" s="185" t="str">
        <f t="shared" si="26"/>
        <v>-</v>
      </c>
      <c r="P555" s="185" t="str">
        <f t="shared" si="27"/>
        <v>-</v>
      </c>
      <c r="Q555" s="214">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6"/>
      <c r="N556" s="186"/>
      <c r="O556" s="185" t="str">
        <f t="shared" si="26"/>
        <v>-</v>
      </c>
      <c r="P556" s="185" t="str">
        <f t="shared" si="27"/>
        <v>-</v>
      </c>
      <c r="Q556" s="214">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6"/>
      <c r="N557" s="186"/>
      <c r="O557" s="185" t="str">
        <f t="shared" si="26"/>
        <v>-</v>
      </c>
      <c r="P557" s="185" t="str">
        <f t="shared" si="27"/>
        <v>-</v>
      </c>
      <c r="Q557" s="214">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6"/>
      <c r="N558" s="186"/>
      <c r="O558" s="185" t="str">
        <f t="shared" si="26"/>
        <v>-</v>
      </c>
      <c r="P558" s="185" t="str">
        <f t="shared" si="27"/>
        <v>-</v>
      </c>
      <c r="Q558" s="214">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6"/>
      <c r="N559" s="186"/>
      <c r="O559" s="185" t="str">
        <f t="shared" si="26"/>
        <v>-</v>
      </c>
      <c r="P559" s="185" t="str">
        <f t="shared" si="27"/>
        <v>-</v>
      </c>
      <c r="Q559" s="214">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6"/>
      <c r="N560" s="186"/>
      <c r="O560" s="185" t="str">
        <f t="shared" si="26"/>
        <v>-</v>
      </c>
      <c r="P560" s="185" t="str">
        <f t="shared" si="27"/>
        <v>-</v>
      </c>
      <c r="Q560" s="214">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6"/>
      <c r="N561" s="186"/>
      <c r="O561" s="185" t="str">
        <f t="shared" si="26"/>
        <v>-</v>
      </c>
      <c r="P561" s="185" t="str">
        <f t="shared" si="27"/>
        <v>-</v>
      </c>
      <c r="Q561" s="214">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6"/>
      <c r="N562" s="186"/>
      <c r="O562" s="185" t="str">
        <f t="shared" si="26"/>
        <v>-</v>
      </c>
      <c r="P562" s="185" t="str">
        <f t="shared" si="27"/>
        <v>-</v>
      </c>
      <c r="Q562" s="214">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6"/>
      <c r="N563" s="186"/>
      <c r="O563" s="185" t="str">
        <f t="shared" si="26"/>
        <v>-</v>
      </c>
      <c r="P563" s="185" t="str">
        <f t="shared" si="27"/>
        <v>-</v>
      </c>
      <c r="Q563" s="214">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6"/>
      <c r="N564" s="186"/>
      <c r="O564" s="185" t="str">
        <f t="shared" si="26"/>
        <v>-</v>
      </c>
      <c r="P564" s="185" t="str">
        <f t="shared" si="27"/>
        <v>-</v>
      </c>
      <c r="Q564" s="214">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6"/>
      <c r="N565" s="186"/>
      <c r="O565" s="185" t="str">
        <f t="shared" si="26"/>
        <v>-</v>
      </c>
      <c r="P565" s="185" t="str">
        <f t="shared" si="27"/>
        <v>-</v>
      </c>
      <c r="Q565" s="214">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6"/>
      <c r="N566" s="186"/>
      <c r="O566" s="185" t="str">
        <f t="shared" si="26"/>
        <v>-</v>
      </c>
      <c r="P566" s="185" t="str">
        <f t="shared" si="27"/>
        <v>-</v>
      </c>
      <c r="Q566" s="214">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6"/>
      <c r="N567" s="186"/>
      <c r="O567" s="185" t="str">
        <f t="shared" si="26"/>
        <v>-</v>
      </c>
      <c r="P567" s="185" t="str">
        <f t="shared" si="27"/>
        <v>-</v>
      </c>
      <c r="Q567" s="214">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6"/>
      <c r="N568" s="186"/>
      <c r="O568" s="185" t="str">
        <f t="shared" si="26"/>
        <v>-</v>
      </c>
      <c r="P568" s="185" t="str">
        <f t="shared" si="27"/>
        <v>-</v>
      </c>
      <c r="Q568" s="214">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6"/>
      <c r="N569" s="186"/>
      <c r="O569" s="185" t="str">
        <f t="shared" si="26"/>
        <v>-</v>
      </c>
      <c r="P569" s="185" t="str">
        <f t="shared" si="27"/>
        <v>-</v>
      </c>
      <c r="Q569" s="214">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6"/>
      <c r="N570" s="186"/>
      <c r="O570" s="185" t="str">
        <f t="shared" si="26"/>
        <v>-</v>
      </c>
      <c r="P570" s="185" t="str">
        <f t="shared" si="27"/>
        <v>-</v>
      </c>
      <c r="Q570" s="214">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6"/>
      <c r="N571" s="186"/>
      <c r="O571" s="185" t="str">
        <f t="shared" si="26"/>
        <v>-</v>
      </c>
      <c r="P571" s="185" t="str">
        <f t="shared" si="27"/>
        <v>-</v>
      </c>
      <c r="Q571" s="214">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6"/>
      <c r="N572" s="186"/>
      <c r="O572" s="185" t="str">
        <f t="shared" si="26"/>
        <v>-</v>
      </c>
      <c r="P572" s="185" t="str">
        <f t="shared" si="27"/>
        <v>-</v>
      </c>
      <c r="Q572" s="214">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6"/>
      <c r="N573" s="186"/>
      <c r="O573" s="185" t="str">
        <f t="shared" si="26"/>
        <v>-</v>
      </c>
      <c r="P573" s="185" t="str">
        <f t="shared" si="27"/>
        <v>-</v>
      </c>
      <c r="Q573" s="214">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6"/>
      <c r="N574" s="186"/>
      <c r="O574" s="185" t="str">
        <f t="shared" si="26"/>
        <v>-</v>
      </c>
      <c r="P574" s="185" t="str">
        <f t="shared" si="27"/>
        <v>-</v>
      </c>
      <c r="Q574" s="214">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6"/>
      <c r="N575" s="186"/>
      <c r="O575" s="185" t="str">
        <f t="shared" si="26"/>
        <v>-</v>
      </c>
      <c r="P575" s="185" t="str">
        <f t="shared" si="27"/>
        <v>-</v>
      </c>
      <c r="Q575" s="214">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6"/>
      <c r="N576" s="186"/>
      <c r="O576" s="185" t="str">
        <f t="shared" si="26"/>
        <v>-</v>
      </c>
      <c r="P576" s="185" t="str">
        <f t="shared" si="27"/>
        <v>-</v>
      </c>
      <c r="Q576" s="214">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6"/>
      <c r="N577" s="186"/>
      <c r="O577" s="185" t="str">
        <f t="shared" si="26"/>
        <v>-</v>
      </c>
      <c r="P577" s="185" t="str">
        <f t="shared" si="27"/>
        <v>-</v>
      </c>
      <c r="Q577" s="214">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6"/>
      <c r="N578" s="186"/>
      <c r="O578" s="185" t="str">
        <f t="shared" si="26"/>
        <v>-</v>
      </c>
      <c r="P578" s="185" t="str">
        <f t="shared" si="27"/>
        <v>-</v>
      </c>
      <c r="Q578" s="214">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6"/>
      <c r="N579" s="186"/>
      <c r="O579" s="185" t="str">
        <f t="shared" si="26"/>
        <v>-</v>
      </c>
      <c r="P579" s="185" t="str">
        <f t="shared" si="27"/>
        <v>-</v>
      </c>
      <c r="Q579" s="214">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6"/>
      <c r="N580" s="186"/>
      <c r="O580" s="185" t="str">
        <f t="shared" si="26"/>
        <v>-</v>
      </c>
      <c r="P580" s="185" t="str">
        <f t="shared" si="27"/>
        <v>-</v>
      </c>
      <c r="Q580" s="214">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6"/>
      <c r="N581" s="186"/>
      <c r="O581" s="185" t="str">
        <f t="shared" si="26"/>
        <v>-</v>
      </c>
      <c r="P581" s="185" t="str">
        <f t="shared" si="27"/>
        <v>-</v>
      </c>
      <c r="Q581" s="214">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6"/>
      <c r="N582" s="186"/>
      <c r="O582" s="185" t="str">
        <f t="shared" si="26"/>
        <v>-</v>
      </c>
      <c r="P582" s="185" t="str">
        <f t="shared" si="27"/>
        <v>-</v>
      </c>
      <c r="Q582" s="214">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6"/>
      <c r="N583" s="186"/>
      <c r="O583" s="185" t="str">
        <f t="shared" si="26"/>
        <v>-</v>
      </c>
      <c r="P583" s="185" t="str">
        <f t="shared" si="27"/>
        <v>-</v>
      </c>
      <c r="Q583" s="214">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6"/>
      <c r="N584" s="186"/>
      <c r="O584" s="185" t="str">
        <f t="shared" si="26"/>
        <v>-</v>
      </c>
      <c r="P584" s="185" t="str">
        <f t="shared" si="27"/>
        <v>-</v>
      </c>
      <c r="Q584" s="214">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6"/>
      <c r="N585" s="186"/>
      <c r="O585" s="185" t="str">
        <f t="shared" si="26"/>
        <v>-</v>
      </c>
      <c r="P585" s="185" t="str">
        <f t="shared" si="27"/>
        <v>-</v>
      </c>
      <c r="Q585" s="214">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6"/>
      <c r="N586" s="186"/>
      <c r="O586" s="185" t="str">
        <f t="shared" si="26"/>
        <v>-</v>
      </c>
      <c r="P586" s="185" t="str">
        <f t="shared" si="27"/>
        <v>-</v>
      </c>
      <c r="Q586" s="214">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6"/>
      <c r="N587" s="186"/>
      <c r="O587" s="185" t="str">
        <f t="shared" si="26"/>
        <v>-</v>
      </c>
      <c r="P587" s="185" t="str">
        <f t="shared" si="27"/>
        <v>-</v>
      </c>
      <c r="Q587" s="214">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6"/>
      <c r="N588" s="186"/>
      <c r="O588" s="185" t="str">
        <f t="shared" si="26"/>
        <v>-</v>
      </c>
      <c r="P588" s="185" t="str">
        <f t="shared" si="27"/>
        <v>-</v>
      </c>
      <c r="Q588" s="214">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6"/>
      <c r="N589" s="186"/>
      <c r="O589" s="185" t="str">
        <f t="shared" si="26"/>
        <v>-</v>
      </c>
      <c r="P589" s="185" t="str">
        <f t="shared" si="27"/>
        <v>-</v>
      </c>
      <c r="Q589" s="214">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6"/>
      <c r="N590" s="186"/>
      <c r="O590" s="185" t="str">
        <f t="shared" si="26"/>
        <v>-</v>
      </c>
      <c r="P590" s="185" t="str">
        <f t="shared" si="27"/>
        <v>-</v>
      </c>
      <c r="Q590" s="214">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6"/>
      <c r="N591" s="186"/>
      <c r="O591" s="185" t="str">
        <f t="shared" si="26"/>
        <v>-</v>
      </c>
      <c r="P591" s="185" t="str">
        <f t="shared" si="27"/>
        <v>-</v>
      </c>
      <c r="Q591" s="214">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6"/>
      <c r="N592" s="186"/>
      <c r="O592" s="185" t="str">
        <f t="shared" si="26"/>
        <v>-</v>
      </c>
      <c r="P592" s="185" t="str">
        <f t="shared" si="27"/>
        <v>-</v>
      </c>
      <c r="Q592" s="214">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6"/>
      <c r="N593" s="186"/>
      <c r="O593" s="185" t="str">
        <f t="shared" si="26"/>
        <v>-</v>
      </c>
      <c r="P593" s="185" t="str">
        <f t="shared" si="27"/>
        <v>-</v>
      </c>
      <c r="Q593" s="214">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6"/>
      <c r="N594" s="186"/>
      <c r="O594" s="185" t="str">
        <f t="shared" si="26"/>
        <v>-</v>
      </c>
      <c r="P594" s="185" t="str">
        <f t="shared" si="27"/>
        <v>-</v>
      </c>
      <c r="Q594" s="214">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6"/>
      <c r="N595" s="186"/>
      <c r="O595" s="185" t="str">
        <f t="shared" si="26"/>
        <v>-</v>
      </c>
      <c r="P595" s="185" t="str">
        <f t="shared" si="27"/>
        <v>-</v>
      </c>
      <c r="Q595" s="214">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6"/>
      <c r="N596" s="186"/>
      <c r="O596" s="185" t="str">
        <f t="shared" si="26"/>
        <v>-</v>
      </c>
      <c r="P596" s="185" t="str">
        <f t="shared" si="27"/>
        <v>-</v>
      </c>
      <c r="Q596" s="214">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6"/>
      <c r="N597" s="186"/>
      <c r="O597" s="185" t="str">
        <f t="shared" si="26"/>
        <v>-</v>
      </c>
      <c r="P597" s="185" t="str">
        <f t="shared" si="27"/>
        <v>-</v>
      </c>
      <c r="Q597" s="214">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6"/>
      <c r="N598" s="186"/>
      <c r="O598" s="185" t="str">
        <f t="shared" si="26"/>
        <v>-</v>
      </c>
      <c r="P598" s="185" t="str">
        <f t="shared" si="27"/>
        <v>-</v>
      </c>
      <c r="Q598" s="214">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6"/>
      <c r="N599" s="186"/>
      <c r="O599" s="185" t="str">
        <f t="shared" ref="O599:O662" si="29">IF(N599="","-",L599*N599)</f>
        <v>-</v>
      </c>
      <c r="P599" s="185" t="str">
        <f t="shared" ref="P599:P662" si="30">IF(O599="-","-",IF(OR(E599&lt;$E$15,E599&gt;$E$16),0,O599*J599))</f>
        <v>-</v>
      </c>
      <c r="Q599" s="214">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6"/>
      <c r="N600" s="186"/>
      <c r="O600" s="185" t="str">
        <f t="shared" si="29"/>
        <v>-</v>
      </c>
      <c r="P600" s="185" t="str">
        <f t="shared" si="30"/>
        <v>-</v>
      </c>
      <c r="Q600" s="214">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6"/>
      <c r="N601" s="186"/>
      <c r="O601" s="185" t="str">
        <f t="shared" si="29"/>
        <v>-</v>
      </c>
      <c r="P601" s="185" t="str">
        <f t="shared" si="30"/>
        <v>-</v>
      </c>
      <c r="Q601" s="214">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6"/>
      <c r="N602" s="186"/>
      <c r="O602" s="185" t="str">
        <f t="shared" si="29"/>
        <v>-</v>
      </c>
      <c r="P602" s="185" t="str">
        <f t="shared" si="30"/>
        <v>-</v>
      </c>
      <c r="Q602" s="214">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6"/>
      <c r="N603" s="186"/>
      <c r="O603" s="185" t="str">
        <f t="shared" si="29"/>
        <v>-</v>
      </c>
      <c r="P603" s="185" t="str">
        <f t="shared" si="30"/>
        <v>-</v>
      </c>
      <c r="Q603" s="214">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6"/>
      <c r="N604" s="186"/>
      <c r="O604" s="185" t="str">
        <f t="shared" si="29"/>
        <v>-</v>
      </c>
      <c r="P604" s="185" t="str">
        <f t="shared" si="30"/>
        <v>-</v>
      </c>
      <c r="Q604" s="214">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6"/>
      <c r="N605" s="186"/>
      <c r="O605" s="185" t="str">
        <f t="shared" si="29"/>
        <v>-</v>
      </c>
      <c r="P605" s="185" t="str">
        <f t="shared" si="30"/>
        <v>-</v>
      </c>
      <c r="Q605" s="214">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6"/>
      <c r="N606" s="186"/>
      <c r="O606" s="185" t="str">
        <f t="shared" si="29"/>
        <v>-</v>
      </c>
      <c r="P606" s="185" t="str">
        <f t="shared" si="30"/>
        <v>-</v>
      </c>
      <c r="Q606" s="214">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6"/>
      <c r="N607" s="186"/>
      <c r="O607" s="185" t="str">
        <f t="shared" si="29"/>
        <v>-</v>
      </c>
      <c r="P607" s="185" t="str">
        <f t="shared" si="30"/>
        <v>-</v>
      </c>
      <c r="Q607" s="214">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6"/>
      <c r="N608" s="186"/>
      <c r="O608" s="185" t="str">
        <f t="shared" si="29"/>
        <v>-</v>
      </c>
      <c r="P608" s="185" t="str">
        <f t="shared" si="30"/>
        <v>-</v>
      </c>
      <c r="Q608" s="214">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6"/>
      <c r="N609" s="186"/>
      <c r="O609" s="185" t="str">
        <f t="shared" si="29"/>
        <v>-</v>
      </c>
      <c r="P609" s="185" t="str">
        <f t="shared" si="30"/>
        <v>-</v>
      </c>
      <c r="Q609" s="214">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6"/>
      <c r="N610" s="186"/>
      <c r="O610" s="185" t="str">
        <f t="shared" si="29"/>
        <v>-</v>
      </c>
      <c r="P610" s="185" t="str">
        <f t="shared" si="30"/>
        <v>-</v>
      </c>
      <c r="Q610" s="214">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6"/>
      <c r="N611" s="186"/>
      <c r="O611" s="185" t="str">
        <f t="shared" si="29"/>
        <v>-</v>
      </c>
      <c r="P611" s="185" t="str">
        <f t="shared" si="30"/>
        <v>-</v>
      </c>
      <c r="Q611" s="214">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6"/>
      <c r="N612" s="186"/>
      <c r="O612" s="185" t="str">
        <f t="shared" si="29"/>
        <v>-</v>
      </c>
      <c r="P612" s="185" t="str">
        <f t="shared" si="30"/>
        <v>-</v>
      </c>
      <c r="Q612" s="214">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6"/>
      <c r="N613" s="186"/>
      <c r="O613" s="185" t="str">
        <f t="shared" si="29"/>
        <v>-</v>
      </c>
      <c r="P613" s="185" t="str">
        <f t="shared" si="30"/>
        <v>-</v>
      </c>
      <c r="Q613" s="214">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6"/>
      <c r="N614" s="186"/>
      <c r="O614" s="185" t="str">
        <f t="shared" si="29"/>
        <v>-</v>
      </c>
      <c r="P614" s="185" t="str">
        <f t="shared" si="30"/>
        <v>-</v>
      </c>
      <c r="Q614" s="214">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6"/>
      <c r="N615" s="186"/>
      <c r="O615" s="185" t="str">
        <f t="shared" si="29"/>
        <v>-</v>
      </c>
      <c r="P615" s="185" t="str">
        <f t="shared" si="30"/>
        <v>-</v>
      </c>
      <c r="Q615" s="214">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6"/>
      <c r="N616" s="186"/>
      <c r="O616" s="185" t="str">
        <f t="shared" si="29"/>
        <v>-</v>
      </c>
      <c r="P616" s="185" t="str">
        <f t="shared" si="30"/>
        <v>-</v>
      </c>
      <c r="Q616" s="214">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6"/>
      <c r="N617" s="186"/>
      <c r="O617" s="185" t="str">
        <f t="shared" si="29"/>
        <v>-</v>
      </c>
      <c r="P617" s="185" t="str">
        <f t="shared" si="30"/>
        <v>-</v>
      </c>
      <c r="Q617" s="214">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6"/>
      <c r="N618" s="186"/>
      <c r="O618" s="185" t="str">
        <f t="shared" si="29"/>
        <v>-</v>
      </c>
      <c r="P618" s="185" t="str">
        <f t="shared" si="30"/>
        <v>-</v>
      </c>
      <c r="Q618" s="214">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6"/>
      <c r="N619" s="186"/>
      <c r="O619" s="185" t="str">
        <f t="shared" si="29"/>
        <v>-</v>
      </c>
      <c r="P619" s="185" t="str">
        <f t="shared" si="30"/>
        <v>-</v>
      </c>
      <c r="Q619" s="214">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6"/>
      <c r="N620" s="186"/>
      <c r="O620" s="185" t="str">
        <f t="shared" si="29"/>
        <v>-</v>
      </c>
      <c r="P620" s="185" t="str">
        <f t="shared" si="30"/>
        <v>-</v>
      </c>
      <c r="Q620" s="214">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6"/>
      <c r="N621" s="186"/>
      <c r="O621" s="185" t="str">
        <f t="shared" si="29"/>
        <v>-</v>
      </c>
      <c r="P621" s="185" t="str">
        <f t="shared" si="30"/>
        <v>-</v>
      </c>
      <c r="Q621" s="214">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6"/>
      <c r="N622" s="186"/>
      <c r="O622" s="185" t="str">
        <f t="shared" si="29"/>
        <v>-</v>
      </c>
      <c r="P622" s="185" t="str">
        <f t="shared" si="30"/>
        <v>-</v>
      </c>
      <c r="Q622" s="214">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6"/>
      <c r="N623" s="186"/>
      <c r="O623" s="185" t="str">
        <f t="shared" si="29"/>
        <v>-</v>
      </c>
      <c r="P623" s="185" t="str">
        <f t="shared" si="30"/>
        <v>-</v>
      </c>
      <c r="Q623" s="214">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6"/>
      <c r="N624" s="186"/>
      <c r="O624" s="185" t="str">
        <f t="shared" si="29"/>
        <v>-</v>
      </c>
      <c r="P624" s="185" t="str">
        <f t="shared" si="30"/>
        <v>-</v>
      </c>
      <c r="Q624" s="214">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6"/>
      <c r="N625" s="186"/>
      <c r="O625" s="185" t="str">
        <f t="shared" ref="O625:O628" si="31">IF(N625="","-",L625*N625)</f>
        <v>-</v>
      </c>
      <c r="P625" s="185" t="str">
        <f t="shared" ref="P625:P628" si="32">IF(O625="-","-",IF(OR(E625&lt;$E$15,E625&gt;$E$16),0,O625*J625))</f>
        <v>-</v>
      </c>
      <c r="Q625" s="214">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6"/>
      <c r="N626" s="186"/>
      <c r="O626" s="185" t="str">
        <f t="shared" si="31"/>
        <v>-</v>
      </c>
      <c r="P626" s="185" t="str">
        <f t="shared" si="32"/>
        <v>-</v>
      </c>
      <c r="Q626" s="214">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6"/>
      <c r="N627" s="186"/>
      <c r="O627" s="185" t="str">
        <f t="shared" si="31"/>
        <v>-</v>
      </c>
      <c r="P627" s="185" t="str">
        <f t="shared" si="32"/>
        <v>-</v>
      </c>
      <c r="Q627" s="214">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6"/>
      <c r="N628" s="186"/>
      <c r="O628" s="185" t="str">
        <f t="shared" si="31"/>
        <v>-</v>
      </c>
      <c r="P628" s="185" t="str">
        <f t="shared" si="32"/>
        <v>-</v>
      </c>
      <c r="Q628" s="214">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6"/>
      <c r="N629" s="186"/>
      <c r="O629" s="185" t="str">
        <f t="shared" si="29"/>
        <v>-</v>
      </c>
      <c r="P629" s="185" t="str">
        <f t="shared" si="30"/>
        <v>-</v>
      </c>
      <c r="Q629" s="214">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6"/>
      <c r="N630" s="186"/>
      <c r="O630" s="185" t="str">
        <f t="shared" si="29"/>
        <v>-</v>
      </c>
      <c r="P630" s="185" t="str">
        <f t="shared" si="30"/>
        <v>-</v>
      </c>
      <c r="Q630" s="214">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6"/>
      <c r="N631" s="186"/>
      <c r="O631" s="185" t="str">
        <f t="shared" si="29"/>
        <v>-</v>
      </c>
      <c r="P631" s="185" t="str">
        <f t="shared" si="30"/>
        <v>-</v>
      </c>
      <c r="Q631" s="214">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6"/>
      <c r="N632" s="186"/>
      <c r="O632" s="185" t="str">
        <f t="shared" si="29"/>
        <v>-</v>
      </c>
      <c r="P632" s="185" t="str">
        <f t="shared" si="30"/>
        <v>-</v>
      </c>
      <c r="Q632" s="214">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6"/>
      <c r="N633" s="186"/>
      <c r="O633" s="185" t="str">
        <f t="shared" si="29"/>
        <v>-</v>
      </c>
      <c r="P633" s="185" t="str">
        <f t="shared" si="30"/>
        <v>-</v>
      </c>
      <c r="Q633" s="214">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6"/>
      <c r="N634" s="186"/>
      <c r="O634" s="185" t="str">
        <f t="shared" si="29"/>
        <v>-</v>
      </c>
      <c r="P634" s="185" t="str">
        <f t="shared" si="30"/>
        <v>-</v>
      </c>
      <c r="Q634" s="214">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6"/>
      <c r="N635" s="186"/>
      <c r="O635" s="185" t="str">
        <f t="shared" si="29"/>
        <v>-</v>
      </c>
      <c r="P635" s="185" t="str">
        <f t="shared" si="30"/>
        <v>-</v>
      </c>
      <c r="Q635" s="214">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6"/>
      <c r="N636" s="186"/>
      <c r="O636" s="185" t="str">
        <f t="shared" si="29"/>
        <v>-</v>
      </c>
      <c r="P636" s="185" t="str">
        <f t="shared" si="30"/>
        <v>-</v>
      </c>
      <c r="Q636" s="214">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6"/>
      <c r="N637" s="186"/>
      <c r="O637" s="185" t="str">
        <f t="shared" si="29"/>
        <v>-</v>
      </c>
      <c r="P637" s="185" t="str">
        <f t="shared" si="30"/>
        <v>-</v>
      </c>
      <c r="Q637" s="214">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6"/>
      <c r="N638" s="186"/>
      <c r="O638" s="185" t="str">
        <f t="shared" si="29"/>
        <v>-</v>
      </c>
      <c r="P638" s="185" t="str">
        <f t="shared" si="30"/>
        <v>-</v>
      </c>
      <c r="Q638" s="214">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6"/>
      <c r="N639" s="186"/>
      <c r="O639" s="185" t="str">
        <f t="shared" si="29"/>
        <v>-</v>
      </c>
      <c r="P639" s="185" t="str">
        <f t="shared" si="30"/>
        <v>-</v>
      </c>
      <c r="Q639" s="214">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6"/>
      <c r="N640" s="186"/>
      <c r="O640" s="185" t="str">
        <f t="shared" si="29"/>
        <v>-</v>
      </c>
      <c r="P640" s="185" t="str">
        <f t="shared" si="30"/>
        <v>-</v>
      </c>
      <c r="Q640" s="214">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6"/>
      <c r="N641" s="186"/>
      <c r="O641" s="185" t="str">
        <f t="shared" si="29"/>
        <v>-</v>
      </c>
      <c r="P641" s="185" t="str">
        <f t="shared" si="30"/>
        <v>-</v>
      </c>
      <c r="Q641" s="214">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6"/>
      <c r="N642" s="186"/>
      <c r="O642" s="185" t="str">
        <f t="shared" si="29"/>
        <v>-</v>
      </c>
      <c r="P642" s="185" t="str">
        <f t="shared" si="30"/>
        <v>-</v>
      </c>
      <c r="Q642" s="214">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6"/>
      <c r="N643" s="186"/>
      <c r="O643" s="185" t="str">
        <f t="shared" si="29"/>
        <v>-</v>
      </c>
      <c r="P643" s="185" t="str">
        <f t="shared" si="30"/>
        <v>-</v>
      </c>
      <c r="Q643" s="214">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6"/>
      <c r="N644" s="186"/>
      <c r="O644" s="185" t="str">
        <f t="shared" si="29"/>
        <v>-</v>
      </c>
      <c r="P644" s="185" t="str">
        <f t="shared" si="30"/>
        <v>-</v>
      </c>
      <c r="Q644" s="214">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6"/>
      <c r="N645" s="186"/>
      <c r="O645" s="185" t="str">
        <f t="shared" si="29"/>
        <v>-</v>
      </c>
      <c r="P645" s="185" t="str">
        <f t="shared" si="30"/>
        <v>-</v>
      </c>
      <c r="Q645" s="214">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6"/>
      <c r="N646" s="186"/>
      <c r="O646" s="185" t="str">
        <f t="shared" si="29"/>
        <v>-</v>
      </c>
      <c r="P646" s="185" t="str">
        <f t="shared" si="30"/>
        <v>-</v>
      </c>
      <c r="Q646" s="214">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6"/>
      <c r="N647" s="186"/>
      <c r="O647" s="185" t="str">
        <f t="shared" si="29"/>
        <v>-</v>
      </c>
      <c r="P647" s="185" t="str">
        <f t="shared" si="30"/>
        <v>-</v>
      </c>
      <c r="Q647" s="214">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6"/>
      <c r="N648" s="186"/>
      <c r="O648" s="185" t="str">
        <f t="shared" si="29"/>
        <v>-</v>
      </c>
      <c r="P648" s="185" t="str">
        <f t="shared" si="30"/>
        <v>-</v>
      </c>
      <c r="Q648" s="214">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6"/>
      <c r="N649" s="186"/>
      <c r="O649" s="185" t="str">
        <f t="shared" si="29"/>
        <v>-</v>
      </c>
      <c r="P649" s="185" t="str">
        <f t="shared" si="30"/>
        <v>-</v>
      </c>
      <c r="Q649" s="214">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6"/>
      <c r="N650" s="186"/>
      <c r="O650" s="185" t="str">
        <f t="shared" si="29"/>
        <v>-</v>
      </c>
      <c r="P650" s="185" t="str">
        <f t="shared" si="30"/>
        <v>-</v>
      </c>
      <c r="Q650" s="214">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6"/>
      <c r="N651" s="186"/>
      <c r="O651" s="185" t="str">
        <f t="shared" si="29"/>
        <v>-</v>
      </c>
      <c r="P651" s="185" t="str">
        <f t="shared" si="30"/>
        <v>-</v>
      </c>
      <c r="Q651" s="214">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6"/>
      <c r="N652" s="186"/>
      <c r="O652" s="185" t="str">
        <f t="shared" si="29"/>
        <v>-</v>
      </c>
      <c r="P652" s="185" t="str">
        <f t="shared" si="30"/>
        <v>-</v>
      </c>
      <c r="Q652" s="214">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6"/>
      <c r="N653" s="186"/>
      <c r="O653" s="185" t="str">
        <f t="shared" si="29"/>
        <v>-</v>
      </c>
      <c r="P653" s="185" t="str">
        <f t="shared" si="30"/>
        <v>-</v>
      </c>
      <c r="Q653" s="214">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6"/>
      <c r="N654" s="186"/>
      <c r="O654" s="185" t="str">
        <f t="shared" si="29"/>
        <v>-</v>
      </c>
      <c r="P654" s="185" t="str">
        <f t="shared" si="30"/>
        <v>-</v>
      </c>
      <c r="Q654" s="214">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6"/>
      <c r="N655" s="186"/>
      <c r="O655" s="185" t="str">
        <f t="shared" si="29"/>
        <v>-</v>
      </c>
      <c r="P655" s="185" t="str">
        <f t="shared" si="30"/>
        <v>-</v>
      </c>
      <c r="Q655" s="214">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6"/>
      <c r="N656" s="186"/>
      <c r="O656" s="185" t="str">
        <f t="shared" si="29"/>
        <v>-</v>
      </c>
      <c r="P656" s="185" t="str">
        <f t="shared" si="30"/>
        <v>-</v>
      </c>
      <c r="Q656" s="214">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6"/>
      <c r="N657" s="186"/>
      <c r="O657" s="185" t="str">
        <f t="shared" si="29"/>
        <v>-</v>
      </c>
      <c r="P657" s="185" t="str">
        <f t="shared" si="30"/>
        <v>-</v>
      </c>
      <c r="Q657" s="214">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6"/>
      <c r="N658" s="186"/>
      <c r="O658" s="185" t="str">
        <f t="shared" si="29"/>
        <v>-</v>
      </c>
      <c r="P658" s="185" t="str">
        <f t="shared" si="30"/>
        <v>-</v>
      </c>
      <c r="Q658" s="214">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6"/>
      <c r="N659" s="186"/>
      <c r="O659" s="185" t="str">
        <f t="shared" si="29"/>
        <v>-</v>
      </c>
      <c r="P659" s="185" t="str">
        <f t="shared" si="30"/>
        <v>-</v>
      </c>
      <c r="Q659" s="214">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6"/>
      <c r="N660" s="186"/>
      <c r="O660" s="185" t="str">
        <f t="shared" si="29"/>
        <v>-</v>
      </c>
      <c r="P660" s="185" t="str">
        <f t="shared" si="30"/>
        <v>-</v>
      </c>
      <c r="Q660" s="214">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6"/>
      <c r="N661" s="186"/>
      <c r="O661" s="185" t="str">
        <f t="shared" si="29"/>
        <v>-</v>
      </c>
      <c r="P661" s="185" t="str">
        <f t="shared" si="30"/>
        <v>-</v>
      </c>
      <c r="Q661" s="214">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6"/>
      <c r="N662" s="186"/>
      <c r="O662" s="185" t="str">
        <f t="shared" si="29"/>
        <v>-</v>
      </c>
      <c r="P662" s="185" t="str">
        <f t="shared" si="30"/>
        <v>-</v>
      </c>
      <c r="Q662" s="214">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6"/>
      <c r="N663" s="186"/>
      <c r="O663" s="185" t="str">
        <f t="shared" ref="O663:O726" si="34">IF(N663="","-",L663*N663)</f>
        <v>-</v>
      </c>
      <c r="P663" s="185" t="str">
        <f t="shared" ref="P663:P726" si="35">IF(O663="-","-",IF(OR(E663&lt;$E$15,E663&gt;$E$16),0,O663*J663))</f>
        <v>-</v>
      </c>
      <c r="Q663" s="214">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6"/>
      <c r="N664" s="186"/>
      <c r="O664" s="185" t="str">
        <f t="shared" si="34"/>
        <v>-</v>
      </c>
      <c r="P664" s="185" t="str">
        <f t="shared" si="35"/>
        <v>-</v>
      </c>
      <c r="Q664" s="214">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6"/>
      <c r="N665" s="186"/>
      <c r="O665" s="185" t="str">
        <f t="shared" si="34"/>
        <v>-</v>
      </c>
      <c r="P665" s="185" t="str">
        <f t="shared" si="35"/>
        <v>-</v>
      </c>
      <c r="Q665" s="214">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6"/>
      <c r="N666" s="186"/>
      <c r="O666" s="185" t="str">
        <f t="shared" si="34"/>
        <v>-</v>
      </c>
      <c r="P666" s="185" t="str">
        <f t="shared" si="35"/>
        <v>-</v>
      </c>
      <c r="Q666" s="214">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6"/>
      <c r="N667" s="186"/>
      <c r="O667" s="185" t="str">
        <f t="shared" si="34"/>
        <v>-</v>
      </c>
      <c r="P667" s="185" t="str">
        <f t="shared" si="35"/>
        <v>-</v>
      </c>
      <c r="Q667" s="214">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6"/>
      <c r="N668" s="186"/>
      <c r="O668" s="185" t="str">
        <f t="shared" si="34"/>
        <v>-</v>
      </c>
      <c r="P668" s="185" t="str">
        <f t="shared" si="35"/>
        <v>-</v>
      </c>
      <c r="Q668" s="214">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6"/>
      <c r="N669" s="186"/>
      <c r="O669" s="185" t="str">
        <f t="shared" si="34"/>
        <v>-</v>
      </c>
      <c r="P669" s="185" t="str">
        <f t="shared" si="35"/>
        <v>-</v>
      </c>
      <c r="Q669" s="214">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6"/>
      <c r="N670" s="186"/>
      <c r="O670" s="185" t="str">
        <f t="shared" si="34"/>
        <v>-</v>
      </c>
      <c r="P670" s="185" t="str">
        <f t="shared" si="35"/>
        <v>-</v>
      </c>
      <c r="Q670" s="214">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6"/>
      <c r="N671" s="186"/>
      <c r="O671" s="185" t="str">
        <f t="shared" si="34"/>
        <v>-</v>
      </c>
      <c r="P671" s="185" t="str">
        <f t="shared" si="35"/>
        <v>-</v>
      </c>
      <c r="Q671" s="214">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6"/>
      <c r="N672" s="186"/>
      <c r="O672" s="185" t="str">
        <f t="shared" si="34"/>
        <v>-</v>
      </c>
      <c r="P672" s="185" t="str">
        <f t="shared" si="35"/>
        <v>-</v>
      </c>
      <c r="Q672" s="214">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6"/>
      <c r="N673" s="186"/>
      <c r="O673" s="185" t="str">
        <f t="shared" si="34"/>
        <v>-</v>
      </c>
      <c r="P673" s="185" t="str">
        <f t="shared" si="35"/>
        <v>-</v>
      </c>
      <c r="Q673" s="214">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6"/>
      <c r="N674" s="186"/>
      <c r="O674" s="185" t="str">
        <f t="shared" si="34"/>
        <v>-</v>
      </c>
      <c r="P674" s="185" t="str">
        <f t="shared" si="35"/>
        <v>-</v>
      </c>
      <c r="Q674" s="214">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6"/>
      <c r="N675" s="186"/>
      <c r="O675" s="185" t="str">
        <f t="shared" si="34"/>
        <v>-</v>
      </c>
      <c r="P675" s="185" t="str">
        <f t="shared" si="35"/>
        <v>-</v>
      </c>
      <c r="Q675" s="214">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6"/>
      <c r="N676" s="186"/>
      <c r="O676" s="185" t="str">
        <f t="shared" si="34"/>
        <v>-</v>
      </c>
      <c r="P676" s="185" t="str">
        <f t="shared" si="35"/>
        <v>-</v>
      </c>
      <c r="Q676" s="214">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6"/>
      <c r="N677" s="186"/>
      <c r="O677" s="185" t="str">
        <f t="shared" si="34"/>
        <v>-</v>
      </c>
      <c r="P677" s="185" t="str">
        <f t="shared" si="35"/>
        <v>-</v>
      </c>
      <c r="Q677" s="214">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6"/>
      <c r="N678" s="186"/>
      <c r="O678" s="185" t="str">
        <f t="shared" si="34"/>
        <v>-</v>
      </c>
      <c r="P678" s="185" t="str">
        <f t="shared" si="35"/>
        <v>-</v>
      </c>
      <c r="Q678" s="214">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6"/>
      <c r="N679" s="186"/>
      <c r="O679" s="185" t="str">
        <f t="shared" si="34"/>
        <v>-</v>
      </c>
      <c r="P679" s="185" t="str">
        <f t="shared" si="35"/>
        <v>-</v>
      </c>
      <c r="Q679" s="214">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6"/>
      <c r="N680" s="186"/>
      <c r="O680" s="185" t="str">
        <f t="shared" si="34"/>
        <v>-</v>
      </c>
      <c r="P680" s="185" t="str">
        <f t="shared" si="35"/>
        <v>-</v>
      </c>
      <c r="Q680" s="214">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6"/>
      <c r="N681" s="186"/>
      <c r="O681" s="185" t="str">
        <f t="shared" si="34"/>
        <v>-</v>
      </c>
      <c r="P681" s="185" t="str">
        <f t="shared" si="35"/>
        <v>-</v>
      </c>
      <c r="Q681" s="214">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6"/>
      <c r="N682" s="186"/>
      <c r="O682" s="185" t="str">
        <f t="shared" si="34"/>
        <v>-</v>
      </c>
      <c r="P682" s="185" t="str">
        <f t="shared" si="35"/>
        <v>-</v>
      </c>
      <c r="Q682" s="214">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6"/>
      <c r="N683" s="186"/>
      <c r="O683" s="185" t="str">
        <f t="shared" si="34"/>
        <v>-</v>
      </c>
      <c r="P683" s="185" t="str">
        <f t="shared" si="35"/>
        <v>-</v>
      </c>
      <c r="Q683" s="214">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6"/>
      <c r="N684" s="186"/>
      <c r="O684" s="185" t="str">
        <f t="shared" si="34"/>
        <v>-</v>
      </c>
      <c r="P684" s="185" t="str">
        <f t="shared" si="35"/>
        <v>-</v>
      </c>
      <c r="Q684" s="214">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6"/>
      <c r="N685" s="186"/>
      <c r="O685" s="185" t="str">
        <f t="shared" si="34"/>
        <v>-</v>
      </c>
      <c r="P685" s="185" t="str">
        <f t="shared" si="35"/>
        <v>-</v>
      </c>
      <c r="Q685" s="214">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6"/>
      <c r="N686" s="186"/>
      <c r="O686" s="185" t="str">
        <f t="shared" si="34"/>
        <v>-</v>
      </c>
      <c r="P686" s="185" t="str">
        <f t="shared" si="35"/>
        <v>-</v>
      </c>
      <c r="Q686" s="214">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6"/>
      <c r="N687" s="186"/>
      <c r="O687" s="185" t="str">
        <f t="shared" si="34"/>
        <v>-</v>
      </c>
      <c r="P687" s="185" t="str">
        <f t="shared" si="35"/>
        <v>-</v>
      </c>
      <c r="Q687" s="214">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6"/>
      <c r="N688" s="186"/>
      <c r="O688" s="185" t="str">
        <f t="shared" si="34"/>
        <v>-</v>
      </c>
      <c r="P688" s="185" t="str">
        <f t="shared" si="35"/>
        <v>-</v>
      </c>
      <c r="Q688" s="214">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6"/>
      <c r="N689" s="186"/>
      <c r="O689" s="185" t="str">
        <f t="shared" si="34"/>
        <v>-</v>
      </c>
      <c r="P689" s="185" t="str">
        <f t="shared" si="35"/>
        <v>-</v>
      </c>
      <c r="Q689" s="214">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6"/>
      <c r="N690" s="186"/>
      <c r="O690" s="185" t="str">
        <f t="shared" si="34"/>
        <v>-</v>
      </c>
      <c r="P690" s="185" t="str">
        <f t="shared" si="35"/>
        <v>-</v>
      </c>
      <c r="Q690" s="214">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6"/>
      <c r="N691" s="186"/>
      <c r="O691" s="185" t="str">
        <f t="shared" si="34"/>
        <v>-</v>
      </c>
      <c r="P691" s="185" t="str">
        <f t="shared" si="35"/>
        <v>-</v>
      </c>
      <c r="Q691" s="214">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6"/>
      <c r="N692" s="186"/>
      <c r="O692" s="185" t="str">
        <f t="shared" si="34"/>
        <v>-</v>
      </c>
      <c r="P692" s="185" t="str">
        <f t="shared" si="35"/>
        <v>-</v>
      </c>
      <c r="Q692" s="214">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6"/>
      <c r="N693" s="186"/>
      <c r="O693" s="185" t="str">
        <f t="shared" si="34"/>
        <v>-</v>
      </c>
      <c r="P693" s="185" t="str">
        <f t="shared" si="35"/>
        <v>-</v>
      </c>
      <c r="Q693" s="214">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6"/>
      <c r="N694" s="186"/>
      <c r="O694" s="185" t="str">
        <f t="shared" si="34"/>
        <v>-</v>
      </c>
      <c r="P694" s="185" t="str">
        <f t="shared" si="35"/>
        <v>-</v>
      </c>
      <c r="Q694" s="214">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6"/>
      <c r="N695" s="186"/>
      <c r="O695" s="185" t="str">
        <f t="shared" si="34"/>
        <v>-</v>
      </c>
      <c r="P695" s="185" t="str">
        <f t="shared" si="35"/>
        <v>-</v>
      </c>
      <c r="Q695" s="214">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6"/>
      <c r="N696" s="186"/>
      <c r="O696" s="185" t="str">
        <f t="shared" si="34"/>
        <v>-</v>
      </c>
      <c r="P696" s="185" t="str">
        <f t="shared" si="35"/>
        <v>-</v>
      </c>
      <c r="Q696" s="214">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6"/>
      <c r="N697" s="186"/>
      <c r="O697" s="185" t="str">
        <f t="shared" si="34"/>
        <v>-</v>
      </c>
      <c r="P697" s="185" t="str">
        <f t="shared" si="35"/>
        <v>-</v>
      </c>
      <c r="Q697" s="214">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6"/>
      <c r="N698" s="186"/>
      <c r="O698" s="185" t="str">
        <f t="shared" si="34"/>
        <v>-</v>
      </c>
      <c r="P698" s="185" t="str">
        <f t="shared" si="35"/>
        <v>-</v>
      </c>
      <c r="Q698" s="214">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6"/>
      <c r="N699" s="186"/>
      <c r="O699" s="185" t="str">
        <f t="shared" si="34"/>
        <v>-</v>
      </c>
      <c r="P699" s="185" t="str">
        <f t="shared" si="35"/>
        <v>-</v>
      </c>
      <c r="Q699" s="214">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6"/>
      <c r="N700" s="186"/>
      <c r="O700" s="185" t="str">
        <f t="shared" si="34"/>
        <v>-</v>
      </c>
      <c r="P700" s="185" t="str">
        <f t="shared" si="35"/>
        <v>-</v>
      </c>
      <c r="Q700" s="214">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6"/>
      <c r="N701" s="186"/>
      <c r="O701" s="185" t="str">
        <f t="shared" si="34"/>
        <v>-</v>
      </c>
      <c r="P701" s="185" t="str">
        <f t="shared" si="35"/>
        <v>-</v>
      </c>
      <c r="Q701" s="214">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6"/>
      <c r="N702" s="186"/>
      <c r="O702" s="185" t="str">
        <f t="shared" si="34"/>
        <v>-</v>
      </c>
      <c r="P702" s="185" t="str">
        <f t="shared" si="35"/>
        <v>-</v>
      </c>
      <c r="Q702" s="214">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6"/>
      <c r="N703" s="186"/>
      <c r="O703" s="185" t="str">
        <f t="shared" si="34"/>
        <v>-</v>
      </c>
      <c r="P703" s="185" t="str">
        <f t="shared" si="35"/>
        <v>-</v>
      </c>
      <c r="Q703" s="214">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6"/>
      <c r="N704" s="186"/>
      <c r="O704" s="185" t="str">
        <f t="shared" si="34"/>
        <v>-</v>
      </c>
      <c r="P704" s="185" t="str">
        <f t="shared" si="35"/>
        <v>-</v>
      </c>
      <c r="Q704" s="214">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6"/>
      <c r="N705" s="186"/>
      <c r="O705" s="185" t="str">
        <f t="shared" si="34"/>
        <v>-</v>
      </c>
      <c r="P705" s="185" t="str">
        <f t="shared" si="35"/>
        <v>-</v>
      </c>
      <c r="Q705" s="214">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6"/>
      <c r="N706" s="186"/>
      <c r="O706" s="185" t="str">
        <f t="shared" si="34"/>
        <v>-</v>
      </c>
      <c r="P706" s="185" t="str">
        <f t="shared" si="35"/>
        <v>-</v>
      </c>
      <c r="Q706" s="214">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6"/>
      <c r="N707" s="186"/>
      <c r="O707" s="185" t="str">
        <f t="shared" si="34"/>
        <v>-</v>
      </c>
      <c r="P707" s="185" t="str">
        <f t="shared" si="35"/>
        <v>-</v>
      </c>
      <c r="Q707" s="214">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6"/>
      <c r="N708" s="186"/>
      <c r="O708" s="185" t="str">
        <f t="shared" si="34"/>
        <v>-</v>
      </c>
      <c r="P708" s="185" t="str">
        <f t="shared" si="35"/>
        <v>-</v>
      </c>
      <c r="Q708" s="214">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6"/>
      <c r="N709" s="186"/>
      <c r="O709" s="185" t="str">
        <f t="shared" si="34"/>
        <v>-</v>
      </c>
      <c r="P709" s="185" t="str">
        <f t="shared" si="35"/>
        <v>-</v>
      </c>
      <c r="Q709" s="214">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6"/>
      <c r="N710" s="186"/>
      <c r="O710" s="185" t="str">
        <f t="shared" si="34"/>
        <v>-</v>
      </c>
      <c r="P710" s="185" t="str">
        <f t="shared" si="35"/>
        <v>-</v>
      </c>
      <c r="Q710" s="214">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6"/>
      <c r="N711" s="186"/>
      <c r="O711" s="185" t="str">
        <f t="shared" si="34"/>
        <v>-</v>
      </c>
      <c r="P711" s="185" t="str">
        <f t="shared" si="35"/>
        <v>-</v>
      </c>
      <c r="Q711" s="214">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6"/>
      <c r="N712" s="186"/>
      <c r="O712" s="185" t="str">
        <f t="shared" si="34"/>
        <v>-</v>
      </c>
      <c r="P712" s="185" t="str">
        <f t="shared" si="35"/>
        <v>-</v>
      </c>
      <c r="Q712" s="214">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6"/>
      <c r="N713" s="186"/>
      <c r="O713" s="185" t="str">
        <f t="shared" si="34"/>
        <v>-</v>
      </c>
      <c r="P713" s="185" t="str">
        <f t="shared" si="35"/>
        <v>-</v>
      </c>
      <c r="Q713" s="214">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6"/>
      <c r="N714" s="186"/>
      <c r="O714" s="185" t="str">
        <f t="shared" si="34"/>
        <v>-</v>
      </c>
      <c r="P714" s="185" t="str">
        <f t="shared" si="35"/>
        <v>-</v>
      </c>
      <c r="Q714" s="214">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6"/>
      <c r="N715" s="186"/>
      <c r="O715" s="185" t="str">
        <f t="shared" si="34"/>
        <v>-</v>
      </c>
      <c r="P715" s="185" t="str">
        <f t="shared" si="35"/>
        <v>-</v>
      </c>
      <c r="Q715" s="214">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6"/>
      <c r="N716" s="186"/>
      <c r="O716" s="185" t="str">
        <f t="shared" si="34"/>
        <v>-</v>
      </c>
      <c r="P716" s="185" t="str">
        <f t="shared" si="35"/>
        <v>-</v>
      </c>
      <c r="Q716" s="214">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6"/>
      <c r="N717" s="186"/>
      <c r="O717" s="185" t="str">
        <f t="shared" si="34"/>
        <v>-</v>
      </c>
      <c r="P717" s="185" t="str">
        <f t="shared" si="35"/>
        <v>-</v>
      </c>
      <c r="Q717" s="214">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6"/>
      <c r="N718" s="186"/>
      <c r="O718" s="185" t="str">
        <f t="shared" si="34"/>
        <v>-</v>
      </c>
      <c r="P718" s="185" t="str">
        <f t="shared" si="35"/>
        <v>-</v>
      </c>
      <c r="Q718" s="214">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6"/>
      <c r="N719" s="186"/>
      <c r="O719" s="185" t="str">
        <f t="shared" si="34"/>
        <v>-</v>
      </c>
      <c r="P719" s="185" t="str">
        <f t="shared" si="35"/>
        <v>-</v>
      </c>
      <c r="Q719" s="214">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6"/>
      <c r="N720" s="186"/>
      <c r="O720" s="185" t="str">
        <f t="shared" si="34"/>
        <v>-</v>
      </c>
      <c r="P720" s="185" t="str">
        <f t="shared" si="35"/>
        <v>-</v>
      </c>
      <c r="Q720" s="214">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6"/>
      <c r="N721" s="186"/>
      <c r="O721" s="185" t="str">
        <f t="shared" si="34"/>
        <v>-</v>
      </c>
      <c r="P721" s="185" t="str">
        <f t="shared" si="35"/>
        <v>-</v>
      </c>
      <c r="Q721" s="214">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6"/>
      <c r="N722" s="186"/>
      <c r="O722" s="185" t="str">
        <f t="shared" si="34"/>
        <v>-</v>
      </c>
      <c r="P722" s="185" t="str">
        <f t="shared" si="35"/>
        <v>-</v>
      </c>
      <c r="Q722" s="214">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6"/>
      <c r="N723" s="186"/>
      <c r="O723" s="185" t="str">
        <f t="shared" si="34"/>
        <v>-</v>
      </c>
      <c r="P723" s="185" t="str">
        <f t="shared" si="35"/>
        <v>-</v>
      </c>
      <c r="Q723" s="214">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6"/>
      <c r="N724" s="186"/>
      <c r="O724" s="185" t="str">
        <f t="shared" si="34"/>
        <v>-</v>
      </c>
      <c r="P724" s="185" t="str">
        <f t="shared" si="35"/>
        <v>-</v>
      </c>
      <c r="Q724" s="214">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6"/>
      <c r="N725" s="186"/>
      <c r="O725" s="185" t="str">
        <f t="shared" si="34"/>
        <v>-</v>
      </c>
      <c r="P725" s="185" t="str">
        <f t="shared" si="35"/>
        <v>-</v>
      </c>
      <c r="Q725" s="214">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6"/>
      <c r="N726" s="186"/>
      <c r="O726" s="185" t="str">
        <f t="shared" si="34"/>
        <v>-</v>
      </c>
      <c r="P726" s="185" t="str">
        <f t="shared" si="35"/>
        <v>-</v>
      </c>
      <c r="Q726" s="214">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6"/>
      <c r="N727" s="186"/>
      <c r="O727" s="185" t="str">
        <f t="shared" ref="O727:O790" si="37">IF(N727="","-",L727*N727)</f>
        <v>-</v>
      </c>
      <c r="P727" s="185" t="str">
        <f t="shared" ref="P727:P790" si="38">IF(O727="-","-",IF(OR(E727&lt;$E$15,E727&gt;$E$16),0,O727*J727))</f>
        <v>-</v>
      </c>
      <c r="Q727" s="214">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6"/>
      <c r="N728" s="186"/>
      <c r="O728" s="185" t="str">
        <f t="shared" si="37"/>
        <v>-</v>
      </c>
      <c r="P728" s="185" t="str">
        <f t="shared" si="38"/>
        <v>-</v>
      </c>
      <c r="Q728" s="214">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6"/>
      <c r="N729" s="186"/>
      <c r="O729" s="185" t="str">
        <f t="shared" si="37"/>
        <v>-</v>
      </c>
      <c r="P729" s="185" t="str">
        <f t="shared" si="38"/>
        <v>-</v>
      </c>
      <c r="Q729" s="214">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6"/>
      <c r="N730" s="186"/>
      <c r="O730" s="185" t="str">
        <f t="shared" si="37"/>
        <v>-</v>
      </c>
      <c r="P730" s="185" t="str">
        <f t="shared" si="38"/>
        <v>-</v>
      </c>
      <c r="Q730" s="214">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6"/>
      <c r="N731" s="186"/>
      <c r="O731" s="185" t="str">
        <f t="shared" si="37"/>
        <v>-</v>
      </c>
      <c r="P731" s="185" t="str">
        <f t="shared" si="38"/>
        <v>-</v>
      </c>
      <c r="Q731" s="214">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6"/>
      <c r="N732" s="186"/>
      <c r="O732" s="185" t="str">
        <f t="shared" si="37"/>
        <v>-</v>
      </c>
      <c r="P732" s="185" t="str">
        <f t="shared" si="38"/>
        <v>-</v>
      </c>
      <c r="Q732" s="214">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6"/>
      <c r="N733" s="186"/>
      <c r="O733" s="185" t="str">
        <f t="shared" si="37"/>
        <v>-</v>
      </c>
      <c r="P733" s="185" t="str">
        <f t="shared" si="38"/>
        <v>-</v>
      </c>
      <c r="Q733" s="214">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6"/>
      <c r="N734" s="186"/>
      <c r="O734" s="185" t="str">
        <f t="shared" si="37"/>
        <v>-</v>
      </c>
      <c r="P734" s="185" t="str">
        <f t="shared" si="38"/>
        <v>-</v>
      </c>
      <c r="Q734" s="214">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6"/>
      <c r="N735" s="186"/>
      <c r="O735" s="185" t="str">
        <f t="shared" si="37"/>
        <v>-</v>
      </c>
      <c r="P735" s="185" t="str">
        <f t="shared" si="38"/>
        <v>-</v>
      </c>
      <c r="Q735" s="214">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6"/>
      <c r="N736" s="186"/>
      <c r="O736" s="185" t="str">
        <f t="shared" si="37"/>
        <v>-</v>
      </c>
      <c r="P736" s="185" t="str">
        <f t="shared" si="38"/>
        <v>-</v>
      </c>
      <c r="Q736" s="214">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6"/>
      <c r="N737" s="186"/>
      <c r="O737" s="185" t="str">
        <f t="shared" si="37"/>
        <v>-</v>
      </c>
      <c r="P737" s="185" t="str">
        <f t="shared" si="38"/>
        <v>-</v>
      </c>
      <c r="Q737" s="214">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6"/>
      <c r="N738" s="186"/>
      <c r="O738" s="185" t="str">
        <f t="shared" si="37"/>
        <v>-</v>
      </c>
      <c r="P738" s="185" t="str">
        <f t="shared" si="38"/>
        <v>-</v>
      </c>
      <c r="Q738" s="214">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6"/>
      <c r="N739" s="186"/>
      <c r="O739" s="185" t="str">
        <f t="shared" si="37"/>
        <v>-</v>
      </c>
      <c r="P739" s="185" t="str">
        <f t="shared" si="38"/>
        <v>-</v>
      </c>
      <c r="Q739" s="214">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6"/>
      <c r="N740" s="186"/>
      <c r="O740" s="185" t="str">
        <f t="shared" si="37"/>
        <v>-</v>
      </c>
      <c r="P740" s="185" t="str">
        <f t="shared" si="38"/>
        <v>-</v>
      </c>
      <c r="Q740" s="214">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6"/>
      <c r="N741" s="186"/>
      <c r="O741" s="185" t="str">
        <f t="shared" si="37"/>
        <v>-</v>
      </c>
      <c r="P741" s="185" t="str">
        <f t="shared" si="38"/>
        <v>-</v>
      </c>
      <c r="Q741" s="214">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6"/>
      <c r="N742" s="186"/>
      <c r="O742" s="185" t="str">
        <f t="shared" si="37"/>
        <v>-</v>
      </c>
      <c r="P742" s="185" t="str">
        <f t="shared" si="38"/>
        <v>-</v>
      </c>
      <c r="Q742" s="214">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6"/>
      <c r="N743" s="186"/>
      <c r="O743" s="185" t="str">
        <f t="shared" si="37"/>
        <v>-</v>
      </c>
      <c r="P743" s="185" t="str">
        <f t="shared" si="38"/>
        <v>-</v>
      </c>
      <c r="Q743" s="214">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6"/>
      <c r="N744" s="186"/>
      <c r="O744" s="185" t="str">
        <f t="shared" si="37"/>
        <v>-</v>
      </c>
      <c r="P744" s="185" t="str">
        <f t="shared" si="38"/>
        <v>-</v>
      </c>
      <c r="Q744" s="214">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6"/>
      <c r="N745" s="186"/>
      <c r="O745" s="185" t="str">
        <f t="shared" si="37"/>
        <v>-</v>
      </c>
      <c r="P745" s="185" t="str">
        <f t="shared" si="38"/>
        <v>-</v>
      </c>
      <c r="Q745" s="214">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6"/>
      <c r="N746" s="186"/>
      <c r="O746" s="185" t="str">
        <f t="shared" si="37"/>
        <v>-</v>
      </c>
      <c r="P746" s="185" t="str">
        <f t="shared" si="38"/>
        <v>-</v>
      </c>
      <c r="Q746" s="214">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6"/>
      <c r="N747" s="186"/>
      <c r="O747" s="185" t="str">
        <f t="shared" si="37"/>
        <v>-</v>
      </c>
      <c r="P747" s="185" t="str">
        <f t="shared" si="38"/>
        <v>-</v>
      </c>
      <c r="Q747" s="214">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6"/>
      <c r="N748" s="186"/>
      <c r="O748" s="185" t="str">
        <f t="shared" si="37"/>
        <v>-</v>
      </c>
      <c r="P748" s="185" t="str">
        <f t="shared" si="38"/>
        <v>-</v>
      </c>
      <c r="Q748" s="214">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6"/>
      <c r="N749" s="186"/>
      <c r="O749" s="185" t="str">
        <f t="shared" si="37"/>
        <v>-</v>
      </c>
      <c r="P749" s="185" t="str">
        <f t="shared" si="38"/>
        <v>-</v>
      </c>
      <c r="Q749" s="214">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6"/>
      <c r="N750" s="186"/>
      <c r="O750" s="185" t="str">
        <f t="shared" si="37"/>
        <v>-</v>
      </c>
      <c r="P750" s="185" t="str">
        <f t="shared" si="38"/>
        <v>-</v>
      </c>
      <c r="Q750" s="214">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6"/>
      <c r="N751" s="186"/>
      <c r="O751" s="185" t="str">
        <f t="shared" si="37"/>
        <v>-</v>
      </c>
      <c r="P751" s="185" t="str">
        <f t="shared" si="38"/>
        <v>-</v>
      </c>
      <c r="Q751" s="214">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6"/>
      <c r="N752" s="186"/>
      <c r="O752" s="185" t="str">
        <f t="shared" si="37"/>
        <v>-</v>
      </c>
      <c r="P752" s="185" t="str">
        <f t="shared" si="38"/>
        <v>-</v>
      </c>
      <c r="Q752" s="214">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6"/>
      <c r="N753" s="186"/>
      <c r="O753" s="185" t="str">
        <f t="shared" si="37"/>
        <v>-</v>
      </c>
      <c r="P753" s="185" t="str">
        <f t="shared" si="38"/>
        <v>-</v>
      </c>
      <c r="Q753" s="214">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6"/>
      <c r="N754" s="186"/>
      <c r="O754" s="185" t="str">
        <f t="shared" si="37"/>
        <v>-</v>
      </c>
      <c r="P754" s="185" t="str">
        <f t="shared" si="38"/>
        <v>-</v>
      </c>
      <c r="Q754" s="214">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6"/>
      <c r="N755" s="186"/>
      <c r="O755" s="185" t="str">
        <f t="shared" si="37"/>
        <v>-</v>
      </c>
      <c r="P755" s="185" t="str">
        <f t="shared" si="38"/>
        <v>-</v>
      </c>
      <c r="Q755" s="214">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6"/>
      <c r="N756" s="186"/>
      <c r="O756" s="185" t="str">
        <f t="shared" si="37"/>
        <v>-</v>
      </c>
      <c r="P756" s="185" t="str">
        <f t="shared" si="38"/>
        <v>-</v>
      </c>
      <c r="Q756" s="214">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6"/>
      <c r="N757" s="186"/>
      <c r="O757" s="185" t="str">
        <f t="shared" si="37"/>
        <v>-</v>
      </c>
      <c r="P757" s="185" t="str">
        <f t="shared" si="38"/>
        <v>-</v>
      </c>
      <c r="Q757" s="214">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6"/>
      <c r="N758" s="186"/>
      <c r="O758" s="185" t="str">
        <f t="shared" si="37"/>
        <v>-</v>
      </c>
      <c r="P758" s="185" t="str">
        <f t="shared" si="38"/>
        <v>-</v>
      </c>
      <c r="Q758" s="214">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6"/>
      <c r="N759" s="186"/>
      <c r="O759" s="185" t="str">
        <f t="shared" si="37"/>
        <v>-</v>
      </c>
      <c r="P759" s="185" t="str">
        <f t="shared" si="38"/>
        <v>-</v>
      </c>
      <c r="Q759" s="214">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6"/>
      <c r="N760" s="186"/>
      <c r="O760" s="185" t="str">
        <f t="shared" si="37"/>
        <v>-</v>
      </c>
      <c r="P760" s="185" t="str">
        <f t="shared" si="38"/>
        <v>-</v>
      </c>
      <c r="Q760" s="214">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6"/>
      <c r="N761" s="186"/>
      <c r="O761" s="185" t="str">
        <f t="shared" si="37"/>
        <v>-</v>
      </c>
      <c r="P761" s="185" t="str">
        <f t="shared" si="38"/>
        <v>-</v>
      </c>
      <c r="Q761" s="214">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6"/>
      <c r="N762" s="186"/>
      <c r="O762" s="185" t="str">
        <f t="shared" si="37"/>
        <v>-</v>
      </c>
      <c r="P762" s="185" t="str">
        <f t="shared" si="38"/>
        <v>-</v>
      </c>
      <c r="Q762" s="214">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6"/>
      <c r="N763" s="186"/>
      <c r="O763" s="185" t="str">
        <f t="shared" si="37"/>
        <v>-</v>
      </c>
      <c r="P763" s="185" t="str">
        <f t="shared" si="38"/>
        <v>-</v>
      </c>
      <c r="Q763" s="214">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6"/>
      <c r="N764" s="186"/>
      <c r="O764" s="185" t="str">
        <f t="shared" si="37"/>
        <v>-</v>
      </c>
      <c r="P764" s="185" t="str">
        <f t="shared" si="38"/>
        <v>-</v>
      </c>
      <c r="Q764" s="214">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6"/>
      <c r="N765" s="186"/>
      <c r="O765" s="185" t="str">
        <f t="shared" si="37"/>
        <v>-</v>
      </c>
      <c r="P765" s="185" t="str">
        <f t="shared" si="38"/>
        <v>-</v>
      </c>
      <c r="Q765" s="214">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6"/>
      <c r="N766" s="186"/>
      <c r="O766" s="185" t="str">
        <f t="shared" si="37"/>
        <v>-</v>
      </c>
      <c r="P766" s="185" t="str">
        <f t="shared" si="38"/>
        <v>-</v>
      </c>
      <c r="Q766" s="214">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6"/>
      <c r="N767" s="186"/>
      <c r="O767" s="185" t="str">
        <f t="shared" si="37"/>
        <v>-</v>
      </c>
      <c r="P767" s="185" t="str">
        <f t="shared" si="38"/>
        <v>-</v>
      </c>
      <c r="Q767" s="214">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6"/>
      <c r="N768" s="186"/>
      <c r="O768" s="185" t="str">
        <f t="shared" si="37"/>
        <v>-</v>
      </c>
      <c r="P768" s="185" t="str">
        <f t="shared" si="38"/>
        <v>-</v>
      </c>
      <c r="Q768" s="214">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6"/>
      <c r="N769" s="186"/>
      <c r="O769" s="185" t="str">
        <f t="shared" si="37"/>
        <v>-</v>
      </c>
      <c r="P769" s="185" t="str">
        <f t="shared" si="38"/>
        <v>-</v>
      </c>
      <c r="Q769" s="214">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6"/>
      <c r="N770" s="186"/>
      <c r="O770" s="185" t="str">
        <f t="shared" si="37"/>
        <v>-</v>
      </c>
      <c r="P770" s="185" t="str">
        <f t="shared" si="38"/>
        <v>-</v>
      </c>
      <c r="Q770" s="214">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6"/>
      <c r="N771" s="186"/>
      <c r="O771" s="185" t="str">
        <f t="shared" si="37"/>
        <v>-</v>
      </c>
      <c r="P771" s="185" t="str">
        <f t="shared" si="38"/>
        <v>-</v>
      </c>
      <c r="Q771" s="214">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6"/>
      <c r="N772" s="186"/>
      <c r="O772" s="185" t="str">
        <f t="shared" si="37"/>
        <v>-</v>
      </c>
      <c r="P772" s="185" t="str">
        <f t="shared" si="38"/>
        <v>-</v>
      </c>
      <c r="Q772" s="214">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6"/>
      <c r="N773" s="186"/>
      <c r="O773" s="185" t="str">
        <f t="shared" si="37"/>
        <v>-</v>
      </c>
      <c r="P773" s="185" t="str">
        <f t="shared" si="38"/>
        <v>-</v>
      </c>
      <c r="Q773" s="214">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6"/>
      <c r="N774" s="186"/>
      <c r="O774" s="185" t="str">
        <f t="shared" si="37"/>
        <v>-</v>
      </c>
      <c r="P774" s="185" t="str">
        <f t="shared" si="38"/>
        <v>-</v>
      </c>
      <c r="Q774" s="214">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6"/>
      <c r="N775" s="186"/>
      <c r="O775" s="185" t="str">
        <f t="shared" si="37"/>
        <v>-</v>
      </c>
      <c r="P775" s="185" t="str">
        <f t="shared" si="38"/>
        <v>-</v>
      </c>
      <c r="Q775" s="214">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6"/>
      <c r="N776" s="186"/>
      <c r="O776" s="185" t="str">
        <f t="shared" si="37"/>
        <v>-</v>
      </c>
      <c r="P776" s="185" t="str">
        <f t="shared" si="38"/>
        <v>-</v>
      </c>
      <c r="Q776" s="214">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6"/>
      <c r="N777" s="186"/>
      <c r="O777" s="185" t="str">
        <f t="shared" si="37"/>
        <v>-</v>
      </c>
      <c r="P777" s="185" t="str">
        <f t="shared" si="38"/>
        <v>-</v>
      </c>
      <c r="Q777" s="214">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6"/>
      <c r="N778" s="186"/>
      <c r="O778" s="185" t="str">
        <f t="shared" si="37"/>
        <v>-</v>
      </c>
      <c r="P778" s="185" t="str">
        <f t="shared" si="38"/>
        <v>-</v>
      </c>
      <c r="Q778" s="214">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6"/>
      <c r="N779" s="186"/>
      <c r="O779" s="185" t="str">
        <f t="shared" si="37"/>
        <v>-</v>
      </c>
      <c r="P779" s="185" t="str">
        <f t="shared" si="38"/>
        <v>-</v>
      </c>
      <c r="Q779" s="214">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6"/>
      <c r="N780" s="186"/>
      <c r="O780" s="185" t="str">
        <f t="shared" si="37"/>
        <v>-</v>
      </c>
      <c r="P780" s="185" t="str">
        <f t="shared" si="38"/>
        <v>-</v>
      </c>
      <c r="Q780" s="214">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6"/>
      <c r="N781" s="186"/>
      <c r="O781" s="185" t="str">
        <f t="shared" si="37"/>
        <v>-</v>
      </c>
      <c r="P781" s="185" t="str">
        <f t="shared" si="38"/>
        <v>-</v>
      </c>
      <c r="Q781" s="214">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6"/>
      <c r="N782" s="186"/>
      <c r="O782" s="185" t="str">
        <f t="shared" si="37"/>
        <v>-</v>
      </c>
      <c r="P782" s="185" t="str">
        <f t="shared" si="38"/>
        <v>-</v>
      </c>
      <c r="Q782" s="214">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6"/>
      <c r="N783" s="186"/>
      <c r="O783" s="185" t="str">
        <f t="shared" si="37"/>
        <v>-</v>
      </c>
      <c r="P783" s="185" t="str">
        <f t="shared" si="38"/>
        <v>-</v>
      </c>
      <c r="Q783" s="214">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6"/>
      <c r="N784" s="186"/>
      <c r="O784" s="185" t="str">
        <f t="shared" si="37"/>
        <v>-</v>
      </c>
      <c r="P784" s="185" t="str">
        <f t="shared" si="38"/>
        <v>-</v>
      </c>
      <c r="Q784" s="214">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6"/>
      <c r="N785" s="186"/>
      <c r="O785" s="185" t="str">
        <f t="shared" si="37"/>
        <v>-</v>
      </c>
      <c r="P785" s="185" t="str">
        <f t="shared" si="38"/>
        <v>-</v>
      </c>
      <c r="Q785" s="214">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6"/>
      <c r="N786" s="186"/>
      <c r="O786" s="185" t="str">
        <f t="shared" si="37"/>
        <v>-</v>
      </c>
      <c r="P786" s="185" t="str">
        <f t="shared" si="38"/>
        <v>-</v>
      </c>
      <c r="Q786" s="214">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6"/>
      <c r="N787" s="186"/>
      <c r="O787" s="185" t="str">
        <f t="shared" si="37"/>
        <v>-</v>
      </c>
      <c r="P787" s="185" t="str">
        <f t="shared" si="38"/>
        <v>-</v>
      </c>
      <c r="Q787" s="214">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6"/>
      <c r="N788" s="186"/>
      <c r="O788" s="185" t="str">
        <f t="shared" si="37"/>
        <v>-</v>
      </c>
      <c r="P788" s="185" t="str">
        <f t="shared" si="38"/>
        <v>-</v>
      </c>
      <c r="Q788" s="214">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6"/>
      <c r="N789" s="186"/>
      <c r="O789" s="185" t="str">
        <f t="shared" si="37"/>
        <v>-</v>
      </c>
      <c r="P789" s="185" t="str">
        <f t="shared" si="38"/>
        <v>-</v>
      </c>
      <c r="Q789" s="214">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6"/>
      <c r="N790" s="186"/>
      <c r="O790" s="185" t="str">
        <f t="shared" si="37"/>
        <v>-</v>
      </c>
      <c r="P790" s="185" t="str">
        <f t="shared" si="38"/>
        <v>-</v>
      </c>
      <c r="Q790" s="214">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6"/>
      <c r="N791" s="186"/>
      <c r="O791" s="185" t="str">
        <f t="shared" ref="O791:O854" si="40">IF(N791="","-",L791*N791)</f>
        <v>-</v>
      </c>
      <c r="P791" s="185" t="str">
        <f t="shared" ref="P791:P854" si="41">IF(O791="-","-",IF(OR(E791&lt;$E$15,E791&gt;$E$16),0,O791*J791))</f>
        <v>-</v>
      </c>
      <c r="Q791" s="214">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6"/>
      <c r="N792" s="186"/>
      <c r="O792" s="185" t="str">
        <f t="shared" si="40"/>
        <v>-</v>
      </c>
      <c r="P792" s="185" t="str">
        <f t="shared" si="41"/>
        <v>-</v>
      </c>
      <c r="Q792" s="214">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6"/>
      <c r="N793" s="186"/>
      <c r="O793" s="185" t="str">
        <f t="shared" si="40"/>
        <v>-</v>
      </c>
      <c r="P793" s="185" t="str">
        <f t="shared" si="41"/>
        <v>-</v>
      </c>
      <c r="Q793" s="214">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6"/>
      <c r="N794" s="186"/>
      <c r="O794" s="185" t="str">
        <f t="shared" si="40"/>
        <v>-</v>
      </c>
      <c r="P794" s="185" t="str">
        <f t="shared" si="41"/>
        <v>-</v>
      </c>
      <c r="Q794" s="214">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6"/>
      <c r="N795" s="186"/>
      <c r="O795" s="185" t="str">
        <f t="shared" si="40"/>
        <v>-</v>
      </c>
      <c r="P795" s="185" t="str">
        <f t="shared" si="41"/>
        <v>-</v>
      </c>
      <c r="Q795" s="214">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6"/>
      <c r="N796" s="186"/>
      <c r="O796" s="185" t="str">
        <f t="shared" si="40"/>
        <v>-</v>
      </c>
      <c r="P796" s="185" t="str">
        <f t="shared" si="41"/>
        <v>-</v>
      </c>
      <c r="Q796" s="214">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6"/>
      <c r="N797" s="186"/>
      <c r="O797" s="185" t="str">
        <f t="shared" si="40"/>
        <v>-</v>
      </c>
      <c r="P797" s="185" t="str">
        <f t="shared" si="41"/>
        <v>-</v>
      </c>
      <c r="Q797" s="214">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6"/>
      <c r="N798" s="186"/>
      <c r="O798" s="185" t="str">
        <f t="shared" si="40"/>
        <v>-</v>
      </c>
      <c r="P798" s="185" t="str">
        <f t="shared" si="41"/>
        <v>-</v>
      </c>
      <c r="Q798" s="214">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6"/>
      <c r="N799" s="186"/>
      <c r="O799" s="185" t="str">
        <f t="shared" si="40"/>
        <v>-</v>
      </c>
      <c r="P799" s="185" t="str">
        <f t="shared" si="41"/>
        <v>-</v>
      </c>
      <c r="Q799" s="214">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6"/>
      <c r="N800" s="186"/>
      <c r="O800" s="185" t="str">
        <f t="shared" si="40"/>
        <v>-</v>
      </c>
      <c r="P800" s="185" t="str">
        <f t="shared" si="41"/>
        <v>-</v>
      </c>
      <c r="Q800" s="214">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6"/>
      <c r="N801" s="186"/>
      <c r="O801" s="185" t="str">
        <f t="shared" si="40"/>
        <v>-</v>
      </c>
      <c r="P801" s="185" t="str">
        <f t="shared" si="41"/>
        <v>-</v>
      </c>
      <c r="Q801" s="214">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6"/>
      <c r="N802" s="186"/>
      <c r="O802" s="185" t="str">
        <f t="shared" si="40"/>
        <v>-</v>
      </c>
      <c r="P802" s="185" t="str">
        <f t="shared" si="41"/>
        <v>-</v>
      </c>
      <c r="Q802" s="214">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6"/>
      <c r="N803" s="186"/>
      <c r="O803" s="185" t="str">
        <f t="shared" si="40"/>
        <v>-</v>
      </c>
      <c r="P803" s="185" t="str">
        <f t="shared" si="41"/>
        <v>-</v>
      </c>
      <c r="Q803" s="214">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6"/>
      <c r="N804" s="186"/>
      <c r="O804" s="185" t="str">
        <f t="shared" si="40"/>
        <v>-</v>
      </c>
      <c r="P804" s="185" t="str">
        <f t="shared" si="41"/>
        <v>-</v>
      </c>
      <c r="Q804" s="214">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6"/>
      <c r="N805" s="186"/>
      <c r="O805" s="185" t="str">
        <f t="shared" si="40"/>
        <v>-</v>
      </c>
      <c r="P805" s="185" t="str">
        <f t="shared" si="41"/>
        <v>-</v>
      </c>
      <c r="Q805" s="214">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6"/>
      <c r="N806" s="186"/>
      <c r="O806" s="185" t="str">
        <f t="shared" si="40"/>
        <v>-</v>
      </c>
      <c r="P806" s="185" t="str">
        <f t="shared" si="41"/>
        <v>-</v>
      </c>
      <c r="Q806" s="214">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6"/>
      <c r="N807" s="186"/>
      <c r="O807" s="185" t="str">
        <f t="shared" si="40"/>
        <v>-</v>
      </c>
      <c r="P807" s="185" t="str">
        <f t="shared" si="41"/>
        <v>-</v>
      </c>
      <c r="Q807" s="214">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6"/>
      <c r="N808" s="186"/>
      <c r="O808" s="185" t="str">
        <f t="shared" si="40"/>
        <v>-</v>
      </c>
      <c r="P808" s="185" t="str">
        <f t="shared" si="41"/>
        <v>-</v>
      </c>
      <c r="Q808" s="214">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6"/>
      <c r="N809" s="186"/>
      <c r="O809" s="185" t="str">
        <f t="shared" si="40"/>
        <v>-</v>
      </c>
      <c r="P809" s="185" t="str">
        <f t="shared" si="41"/>
        <v>-</v>
      </c>
      <c r="Q809" s="214">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6"/>
      <c r="N810" s="186"/>
      <c r="O810" s="185" t="str">
        <f t="shared" si="40"/>
        <v>-</v>
      </c>
      <c r="P810" s="185" t="str">
        <f t="shared" si="41"/>
        <v>-</v>
      </c>
      <c r="Q810" s="214">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6"/>
      <c r="N811" s="186"/>
      <c r="O811" s="185" t="str">
        <f t="shared" si="40"/>
        <v>-</v>
      </c>
      <c r="P811" s="185" t="str">
        <f t="shared" si="41"/>
        <v>-</v>
      </c>
      <c r="Q811" s="214">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6"/>
      <c r="N812" s="186"/>
      <c r="O812" s="185" t="str">
        <f t="shared" si="40"/>
        <v>-</v>
      </c>
      <c r="P812" s="185" t="str">
        <f t="shared" si="41"/>
        <v>-</v>
      </c>
      <c r="Q812" s="214">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6"/>
      <c r="N813" s="186"/>
      <c r="O813" s="185" t="str">
        <f t="shared" si="40"/>
        <v>-</v>
      </c>
      <c r="P813" s="185" t="str">
        <f t="shared" si="41"/>
        <v>-</v>
      </c>
      <c r="Q813" s="214">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6"/>
      <c r="N814" s="186"/>
      <c r="O814" s="185" t="str">
        <f t="shared" si="40"/>
        <v>-</v>
      </c>
      <c r="P814" s="185" t="str">
        <f t="shared" si="41"/>
        <v>-</v>
      </c>
      <c r="Q814" s="214">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6"/>
      <c r="N815" s="186"/>
      <c r="O815" s="185" t="str">
        <f t="shared" si="40"/>
        <v>-</v>
      </c>
      <c r="P815" s="185" t="str">
        <f t="shared" si="41"/>
        <v>-</v>
      </c>
      <c r="Q815" s="214">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6"/>
      <c r="N816" s="186"/>
      <c r="O816" s="185" t="str">
        <f t="shared" si="40"/>
        <v>-</v>
      </c>
      <c r="P816" s="185" t="str">
        <f t="shared" si="41"/>
        <v>-</v>
      </c>
      <c r="Q816" s="214">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6"/>
      <c r="N817" s="186"/>
      <c r="O817" s="185" t="str">
        <f t="shared" si="40"/>
        <v>-</v>
      </c>
      <c r="P817" s="185" t="str">
        <f t="shared" si="41"/>
        <v>-</v>
      </c>
      <c r="Q817" s="214">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6"/>
      <c r="N818" s="186"/>
      <c r="O818" s="185" t="str">
        <f t="shared" si="40"/>
        <v>-</v>
      </c>
      <c r="P818" s="185" t="str">
        <f t="shared" si="41"/>
        <v>-</v>
      </c>
      <c r="Q818" s="214">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6"/>
      <c r="N819" s="186"/>
      <c r="O819" s="185" t="str">
        <f t="shared" si="40"/>
        <v>-</v>
      </c>
      <c r="P819" s="185" t="str">
        <f t="shared" si="41"/>
        <v>-</v>
      </c>
      <c r="Q819" s="214">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6"/>
      <c r="N820" s="186"/>
      <c r="O820" s="185" t="str">
        <f t="shared" si="40"/>
        <v>-</v>
      </c>
      <c r="P820" s="185" t="str">
        <f t="shared" si="41"/>
        <v>-</v>
      </c>
      <c r="Q820" s="214">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6"/>
      <c r="N821" s="186"/>
      <c r="O821" s="185" t="str">
        <f t="shared" si="40"/>
        <v>-</v>
      </c>
      <c r="P821" s="185" t="str">
        <f t="shared" si="41"/>
        <v>-</v>
      </c>
      <c r="Q821" s="214">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6"/>
      <c r="N822" s="186"/>
      <c r="O822" s="185" t="str">
        <f t="shared" si="40"/>
        <v>-</v>
      </c>
      <c r="P822" s="185" t="str">
        <f t="shared" si="41"/>
        <v>-</v>
      </c>
      <c r="Q822" s="214">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6"/>
      <c r="N823" s="186"/>
      <c r="O823" s="185" t="str">
        <f t="shared" si="40"/>
        <v>-</v>
      </c>
      <c r="P823" s="185" t="str">
        <f t="shared" si="41"/>
        <v>-</v>
      </c>
      <c r="Q823" s="214">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6"/>
      <c r="N824" s="186"/>
      <c r="O824" s="185" t="str">
        <f t="shared" si="40"/>
        <v>-</v>
      </c>
      <c r="P824" s="185" t="str">
        <f t="shared" si="41"/>
        <v>-</v>
      </c>
      <c r="Q824" s="214">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6"/>
      <c r="N825" s="186"/>
      <c r="O825" s="185" t="str">
        <f t="shared" si="40"/>
        <v>-</v>
      </c>
      <c r="P825" s="185" t="str">
        <f t="shared" si="41"/>
        <v>-</v>
      </c>
      <c r="Q825" s="214">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6"/>
      <c r="N826" s="186"/>
      <c r="O826" s="185" t="str">
        <f t="shared" si="40"/>
        <v>-</v>
      </c>
      <c r="P826" s="185" t="str">
        <f t="shared" si="41"/>
        <v>-</v>
      </c>
      <c r="Q826" s="214">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6"/>
      <c r="N827" s="186"/>
      <c r="O827" s="185" t="str">
        <f t="shared" si="40"/>
        <v>-</v>
      </c>
      <c r="P827" s="185" t="str">
        <f t="shared" si="41"/>
        <v>-</v>
      </c>
      <c r="Q827" s="214">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6"/>
      <c r="N828" s="186"/>
      <c r="O828" s="185" t="str">
        <f t="shared" si="40"/>
        <v>-</v>
      </c>
      <c r="P828" s="185" t="str">
        <f t="shared" si="41"/>
        <v>-</v>
      </c>
      <c r="Q828" s="214">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6"/>
      <c r="N829" s="186"/>
      <c r="O829" s="185" t="str">
        <f t="shared" si="40"/>
        <v>-</v>
      </c>
      <c r="P829" s="185" t="str">
        <f t="shared" si="41"/>
        <v>-</v>
      </c>
      <c r="Q829" s="214">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6"/>
      <c r="N830" s="186"/>
      <c r="O830" s="185" t="str">
        <f t="shared" si="40"/>
        <v>-</v>
      </c>
      <c r="P830" s="185" t="str">
        <f t="shared" si="41"/>
        <v>-</v>
      </c>
      <c r="Q830" s="214">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6"/>
      <c r="N831" s="186"/>
      <c r="O831" s="185" t="str">
        <f t="shared" si="40"/>
        <v>-</v>
      </c>
      <c r="P831" s="185" t="str">
        <f t="shared" si="41"/>
        <v>-</v>
      </c>
      <c r="Q831" s="214">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6"/>
      <c r="N832" s="186"/>
      <c r="O832" s="185" t="str">
        <f t="shared" si="40"/>
        <v>-</v>
      </c>
      <c r="P832" s="185" t="str">
        <f t="shared" si="41"/>
        <v>-</v>
      </c>
      <c r="Q832" s="214">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6"/>
      <c r="N833" s="186"/>
      <c r="O833" s="185" t="str">
        <f t="shared" si="40"/>
        <v>-</v>
      </c>
      <c r="P833" s="185" t="str">
        <f t="shared" si="41"/>
        <v>-</v>
      </c>
      <c r="Q833" s="214">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6"/>
      <c r="N834" s="186"/>
      <c r="O834" s="185" t="str">
        <f t="shared" si="40"/>
        <v>-</v>
      </c>
      <c r="P834" s="185" t="str">
        <f t="shared" si="41"/>
        <v>-</v>
      </c>
      <c r="Q834" s="214">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6"/>
      <c r="N835" s="186"/>
      <c r="O835" s="185" t="str">
        <f t="shared" si="40"/>
        <v>-</v>
      </c>
      <c r="P835" s="185" t="str">
        <f t="shared" si="41"/>
        <v>-</v>
      </c>
      <c r="Q835" s="214">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6"/>
      <c r="N836" s="186"/>
      <c r="O836" s="185" t="str">
        <f t="shared" si="40"/>
        <v>-</v>
      </c>
      <c r="P836" s="185" t="str">
        <f t="shared" si="41"/>
        <v>-</v>
      </c>
      <c r="Q836" s="214">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6"/>
      <c r="N837" s="186"/>
      <c r="O837" s="185" t="str">
        <f t="shared" si="40"/>
        <v>-</v>
      </c>
      <c r="P837" s="185" t="str">
        <f t="shared" si="41"/>
        <v>-</v>
      </c>
      <c r="Q837" s="214">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6"/>
      <c r="N838" s="186"/>
      <c r="O838" s="185" t="str">
        <f t="shared" si="40"/>
        <v>-</v>
      </c>
      <c r="P838" s="185" t="str">
        <f t="shared" si="41"/>
        <v>-</v>
      </c>
      <c r="Q838" s="214">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6"/>
      <c r="N839" s="186"/>
      <c r="O839" s="185" t="str">
        <f t="shared" si="40"/>
        <v>-</v>
      </c>
      <c r="P839" s="185" t="str">
        <f t="shared" si="41"/>
        <v>-</v>
      </c>
      <c r="Q839" s="214">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6"/>
      <c r="N840" s="186"/>
      <c r="O840" s="185" t="str">
        <f t="shared" si="40"/>
        <v>-</v>
      </c>
      <c r="P840" s="185" t="str">
        <f t="shared" si="41"/>
        <v>-</v>
      </c>
      <c r="Q840" s="214">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6"/>
      <c r="N841" s="186"/>
      <c r="O841" s="185" t="str">
        <f t="shared" si="40"/>
        <v>-</v>
      </c>
      <c r="P841" s="185" t="str">
        <f t="shared" si="41"/>
        <v>-</v>
      </c>
      <c r="Q841" s="214">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6"/>
      <c r="N842" s="186"/>
      <c r="O842" s="185" t="str">
        <f t="shared" si="40"/>
        <v>-</v>
      </c>
      <c r="P842" s="185" t="str">
        <f t="shared" si="41"/>
        <v>-</v>
      </c>
      <c r="Q842" s="214">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6"/>
      <c r="N843" s="186"/>
      <c r="O843" s="185" t="str">
        <f t="shared" si="40"/>
        <v>-</v>
      </c>
      <c r="P843" s="185" t="str">
        <f t="shared" si="41"/>
        <v>-</v>
      </c>
      <c r="Q843" s="214">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6"/>
      <c r="N844" s="186"/>
      <c r="O844" s="185" t="str">
        <f t="shared" si="40"/>
        <v>-</v>
      </c>
      <c r="P844" s="185" t="str">
        <f t="shared" si="41"/>
        <v>-</v>
      </c>
      <c r="Q844" s="214">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6"/>
      <c r="N845" s="186"/>
      <c r="O845" s="185" t="str">
        <f t="shared" si="40"/>
        <v>-</v>
      </c>
      <c r="P845" s="185" t="str">
        <f t="shared" si="41"/>
        <v>-</v>
      </c>
      <c r="Q845" s="214">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6"/>
      <c r="N846" s="186"/>
      <c r="O846" s="185" t="str">
        <f t="shared" si="40"/>
        <v>-</v>
      </c>
      <c r="P846" s="185" t="str">
        <f t="shared" si="41"/>
        <v>-</v>
      </c>
      <c r="Q846" s="214">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6"/>
      <c r="N847" s="186"/>
      <c r="O847" s="185" t="str">
        <f t="shared" si="40"/>
        <v>-</v>
      </c>
      <c r="P847" s="185" t="str">
        <f t="shared" si="41"/>
        <v>-</v>
      </c>
      <c r="Q847" s="214">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6"/>
      <c r="N848" s="186"/>
      <c r="O848" s="185" t="str">
        <f t="shared" si="40"/>
        <v>-</v>
      </c>
      <c r="P848" s="185" t="str">
        <f t="shared" si="41"/>
        <v>-</v>
      </c>
      <c r="Q848" s="214">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6"/>
      <c r="N849" s="186"/>
      <c r="O849" s="185" t="str">
        <f t="shared" si="40"/>
        <v>-</v>
      </c>
      <c r="P849" s="185" t="str">
        <f t="shared" si="41"/>
        <v>-</v>
      </c>
      <c r="Q849" s="214">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6"/>
      <c r="N850" s="186"/>
      <c r="O850" s="185" t="str">
        <f t="shared" si="40"/>
        <v>-</v>
      </c>
      <c r="P850" s="185" t="str">
        <f t="shared" si="41"/>
        <v>-</v>
      </c>
      <c r="Q850" s="214">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6"/>
      <c r="N851" s="186"/>
      <c r="O851" s="185" t="str">
        <f t="shared" si="40"/>
        <v>-</v>
      </c>
      <c r="P851" s="185" t="str">
        <f t="shared" si="41"/>
        <v>-</v>
      </c>
      <c r="Q851" s="214">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6"/>
      <c r="N852" s="186"/>
      <c r="O852" s="185" t="str">
        <f t="shared" si="40"/>
        <v>-</v>
      </c>
      <c r="P852" s="185" t="str">
        <f t="shared" si="41"/>
        <v>-</v>
      </c>
      <c r="Q852" s="214">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6"/>
      <c r="N853" s="186"/>
      <c r="O853" s="185" t="str">
        <f t="shared" si="40"/>
        <v>-</v>
      </c>
      <c r="P853" s="185" t="str">
        <f t="shared" si="41"/>
        <v>-</v>
      </c>
      <c r="Q853" s="214">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6"/>
      <c r="N854" s="186"/>
      <c r="O854" s="185" t="str">
        <f t="shared" si="40"/>
        <v>-</v>
      </c>
      <c r="P854" s="185" t="str">
        <f t="shared" si="41"/>
        <v>-</v>
      </c>
      <c r="Q854" s="214">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6"/>
      <c r="N855" s="186"/>
      <c r="O855" s="185" t="str">
        <f t="shared" ref="O855:O918" si="43">IF(N855="","-",L855*N855)</f>
        <v>-</v>
      </c>
      <c r="P855" s="185" t="str">
        <f t="shared" ref="P855:P918" si="44">IF(O855="-","-",IF(OR(E855&lt;$E$15,E855&gt;$E$16),0,O855*J855))</f>
        <v>-</v>
      </c>
      <c r="Q855" s="214">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6"/>
      <c r="N856" s="186"/>
      <c r="O856" s="185" t="str">
        <f t="shared" si="43"/>
        <v>-</v>
      </c>
      <c r="P856" s="185" t="str">
        <f t="shared" si="44"/>
        <v>-</v>
      </c>
      <c r="Q856" s="214">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6"/>
      <c r="N857" s="186"/>
      <c r="O857" s="185" t="str">
        <f t="shared" si="43"/>
        <v>-</v>
      </c>
      <c r="P857" s="185" t="str">
        <f t="shared" si="44"/>
        <v>-</v>
      </c>
      <c r="Q857" s="214">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6"/>
      <c r="N858" s="186"/>
      <c r="O858" s="185" t="str">
        <f t="shared" si="43"/>
        <v>-</v>
      </c>
      <c r="P858" s="185" t="str">
        <f t="shared" si="44"/>
        <v>-</v>
      </c>
      <c r="Q858" s="214">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6"/>
      <c r="N859" s="186"/>
      <c r="O859" s="185" t="str">
        <f t="shared" si="43"/>
        <v>-</v>
      </c>
      <c r="P859" s="185" t="str">
        <f t="shared" si="44"/>
        <v>-</v>
      </c>
      <c r="Q859" s="214">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6"/>
      <c r="N860" s="186"/>
      <c r="O860" s="185" t="str">
        <f t="shared" si="43"/>
        <v>-</v>
      </c>
      <c r="P860" s="185" t="str">
        <f t="shared" si="44"/>
        <v>-</v>
      </c>
      <c r="Q860" s="214">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6"/>
      <c r="N861" s="186"/>
      <c r="O861" s="185" t="str">
        <f t="shared" si="43"/>
        <v>-</v>
      </c>
      <c r="P861" s="185" t="str">
        <f t="shared" si="44"/>
        <v>-</v>
      </c>
      <c r="Q861" s="214">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6"/>
      <c r="N862" s="186"/>
      <c r="O862" s="185" t="str">
        <f t="shared" si="43"/>
        <v>-</v>
      </c>
      <c r="P862" s="185" t="str">
        <f t="shared" si="44"/>
        <v>-</v>
      </c>
      <c r="Q862" s="214">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6"/>
      <c r="N863" s="186"/>
      <c r="O863" s="185" t="str">
        <f t="shared" si="43"/>
        <v>-</v>
      </c>
      <c r="P863" s="185" t="str">
        <f t="shared" si="44"/>
        <v>-</v>
      </c>
      <c r="Q863" s="214">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6"/>
      <c r="N864" s="186"/>
      <c r="O864" s="185" t="str">
        <f t="shared" si="43"/>
        <v>-</v>
      </c>
      <c r="P864" s="185" t="str">
        <f t="shared" si="44"/>
        <v>-</v>
      </c>
      <c r="Q864" s="214">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6"/>
      <c r="N865" s="186"/>
      <c r="O865" s="185" t="str">
        <f t="shared" si="43"/>
        <v>-</v>
      </c>
      <c r="P865" s="185" t="str">
        <f t="shared" si="44"/>
        <v>-</v>
      </c>
      <c r="Q865" s="214">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6"/>
      <c r="N866" s="186"/>
      <c r="O866" s="185" t="str">
        <f t="shared" si="43"/>
        <v>-</v>
      </c>
      <c r="P866" s="185" t="str">
        <f t="shared" si="44"/>
        <v>-</v>
      </c>
      <c r="Q866" s="214">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6"/>
      <c r="N867" s="186"/>
      <c r="O867" s="185" t="str">
        <f t="shared" si="43"/>
        <v>-</v>
      </c>
      <c r="P867" s="185" t="str">
        <f t="shared" si="44"/>
        <v>-</v>
      </c>
      <c r="Q867" s="214">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6"/>
      <c r="N868" s="186"/>
      <c r="O868" s="185" t="str">
        <f t="shared" si="43"/>
        <v>-</v>
      </c>
      <c r="P868" s="185" t="str">
        <f t="shared" si="44"/>
        <v>-</v>
      </c>
      <c r="Q868" s="214">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6"/>
      <c r="N869" s="186"/>
      <c r="O869" s="185" t="str">
        <f t="shared" si="43"/>
        <v>-</v>
      </c>
      <c r="P869" s="185" t="str">
        <f t="shared" si="44"/>
        <v>-</v>
      </c>
      <c r="Q869" s="214">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6"/>
      <c r="N870" s="186"/>
      <c r="O870" s="185" t="str">
        <f t="shared" si="43"/>
        <v>-</v>
      </c>
      <c r="P870" s="185" t="str">
        <f t="shared" si="44"/>
        <v>-</v>
      </c>
      <c r="Q870" s="214">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6"/>
      <c r="N871" s="186"/>
      <c r="O871" s="185" t="str">
        <f t="shared" si="43"/>
        <v>-</v>
      </c>
      <c r="P871" s="185" t="str">
        <f t="shared" si="44"/>
        <v>-</v>
      </c>
      <c r="Q871" s="214">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6"/>
      <c r="N872" s="186"/>
      <c r="O872" s="185" t="str">
        <f t="shared" si="43"/>
        <v>-</v>
      </c>
      <c r="P872" s="185" t="str">
        <f t="shared" si="44"/>
        <v>-</v>
      </c>
      <c r="Q872" s="214">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6"/>
      <c r="N873" s="186"/>
      <c r="O873" s="185" t="str">
        <f t="shared" si="43"/>
        <v>-</v>
      </c>
      <c r="P873" s="185" t="str">
        <f t="shared" si="44"/>
        <v>-</v>
      </c>
      <c r="Q873" s="214">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6"/>
      <c r="N874" s="186"/>
      <c r="O874" s="185" t="str">
        <f t="shared" si="43"/>
        <v>-</v>
      </c>
      <c r="P874" s="185" t="str">
        <f t="shared" si="44"/>
        <v>-</v>
      </c>
      <c r="Q874" s="214">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6"/>
      <c r="N875" s="186"/>
      <c r="O875" s="185" t="str">
        <f t="shared" si="43"/>
        <v>-</v>
      </c>
      <c r="P875" s="185" t="str">
        <f t="shared" si="44"/>
        <v>-</v>
      </c>
      <c r="Q875" s="214">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6"/>
      <c r="N876" s="186"/>
      <c r="O876" s="185" t="str">
        <f t="shared" si="43"/>
        <v>-</v>
      </c>
      <c r="P876" s="185" t="str">
        <f t="shared" si="44"/>
        <v>-</v>
      </c>
      <c r="Q876" s="214">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6"/>
      <c r="N877" s="186"/>
      <c r="O877" s="185" t="str">
        <f t="shared" si="43"/>
        <v>-</v>
      </c>
      <c r="P877" s="185" t="str">
        <f t="shared" si="44"/>
        <v>-</v>
      </c>
      <c r="Q877" s="214">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6"/>
      <c r="N878" s="186"/>
      <c r="O878" s="185" t="str">
        <f t="shared" si="43"/>
        <v>-</v>
      </c>
      <c r="P878" s="185" t="str">
        <f t="shared" si="44"/>
        <v>-</v>
      </c>
      <c r="Q878" s="214">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6"/>
      <c r="N879" s="186"/>
      <c r="O879" s="185" t="str">
        <f t="shared" si="43"/>
        <v>-</v>
      </c>
      <c r="P879" s="185" t="str">
        <f t="shared" si="44"/>
        <v>-</v>
      </c>
      <c r="Q879" s="214">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6"/>
      <c r="N880" s="186"/>
      <c r="O880" s="185" t="str">
        <f t="shared" si="43"/>
        <v>-</v>
      </c>
      <c r="P880" s="185" t="str">
        <f t="shared" si="44"/>
        <v>-</v>
      </c>
      <c r="Q880" s="214">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6"/>
      <c r="N881" s="186"/>
      <c r="O881" s="185" t="str">
        <f t="shared" si="43"/>
        <v>-</v>
      </c>
      <c r="P881" s="185" t="str">
        <f t="shared" si="44"/>
        <v>-</v>
      </c>
      <c r="Q881" s="214">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6"/>
      <c r="N882" s="186"/>
      <c r="O882" s="185" t="str">
        <f t="shared" si="43"/>
        <v>-</v>
      </c>
      <c r="P882" s="185" t="str">
        <f t="shared" si="44"/>
        <v>-</v>
      </c>
      <c r="Q882" s="214">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6"/>
      <c r="N883" s="186"/>
      <c r="O883" s="185" t="str">
        <f t="shared" si="43"/>
        <v>-</v>
      </c>
      <c r="P883" s="185" t="str">
        <f t="shared" si="44"/>
        <v>-</v>
      </c>
      <c r="Q883" s="214">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6"/>
      <c r="N884" s="186"/>
      <c r="O884" s="185" t="str">
        <f t="shared" si="43"/>
        <v>-</v>
      </c>
      <c r="P884" s="185" t="str">
        <f t="shared" si="44"/>
        <v>-</v>
      </c>
      <c r="Q884" s="214">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6"/>
      <c r="N885" s="186"/>
      <c r="O885" s="185" t="str">
        <f t="shared" si="43"/>
        <v>-</v>
      </c>
      <c r="P885" s="185" t="str">
        <f t="shared" si="44"/>
        <v>-</v>
      </c>
      <c r="Q885" s="214">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6"/>
      <c r="N886" s="186"/>
      <c r="O886" s="185" t="str">
        <f t="shared" si="43"/>
        <v>-</v>
      </c>
      <c r="P886" s="185" t="str">
        <f t="shared" si="44"/>
        <v>-</v>
      </c>
      <c r="Q886" s="214">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6"/>
      <c r="N887" s="186"/>
      <c r="O887" s="185" t="str">
        <f t="shared" si="43"/>
        <v>-</v>
      </c>
      <c r="P887" s="185" t="str">
        <f t="shared" si="44"/>
        <v>-</v>
      </c>
      <c r="Q887" s="214">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6"/>
      <c r="N888" s="186"/>
      <c r="O888" s="185" t="str">
        <f t="shared" si="43"/>
        <v>-</v>
      </c>
      <c r="P888" s="185" t="str">
        <f t="shared" si="44"/>
        <v>-</v>
      </c>
      <c r="Q888" s="214">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6"/>
      <c r="N889" s="186"/>
      <c r="O889" s="185" t="str">
        <f t="shared" si="43"/>
        <v>-</v>
      </c>
      <c r="P889" s="185" t="str">
        <f t="shared" si="44"/>
        <v>-</v>
      </c>
      <c r="Q889" s="214">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6"/>
      <c r="N890" s="186"/>
      <c r="O890" s="185" t="str">
        <f t="shared" si="43"/>
        <v>-</v>
      </c>
      <c r="P890" s="185" t="str">
        <f t="shared" si="44"/>
        <v>-</v>
      </c>
      <c r="Q890" s="214">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6"/>
      <c r="N891" s="186"/>
      <c r="O891" s="185" t="str">
        <f t="shared" si="43"/>
        <v>-</v>
      </c>
      <c r="P891" s="185" t="str">
        <f t="shared" si="44"/>
        <v>-</v>
      </c>
      <c r="Q891" s="214">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6"/>
      <c r="N892" s="186"/>
      <c r="O892" s="185" t="str">
        <f t="shared" si="43"/>
        <v>-</v>
      </c>
      <c r="P892" s="185" t="str">
        <f t="shared" si="44"/>
        <v>-</v>
      </c>
      <c r="Q892" s="214">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6"/>
      <c r="N893" s="186"/>
      <c r="O893" s="185" t="str">
        <f t="shared" si="43"/>
        <v>-</v>
      </c>
      <c r="P893" s="185" t="str">
        <f t="shared" si="44"/>
        <v>-</v>
      </c>
      <c r="Q893" s="214">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6"/>
      <c r="N894" s="186"/>
      <c r="O894" s="185" t="str">
        <f t="shared" si="43"/>
        <v>-</v>
      </c>
      <c r="P894" s="185" t="str">
        <f t="shared" si="44"/>
        <v>-</v>
      </c>
      <c r="Q894" s="214">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6"/>
      <c r="N895" s="186"/>
      <c r="O895" s="185" t="str">
        <f t="shared" si="43"/>
        <v>-</v>
      </c>
      <c r="P895" s="185" t="str">
        <f t="shared" si="44"/>
        <v>-</v>
      </c>
      <c r="Q895" s="214">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6"/>
      <c r="N896" s="186"/>
      <c r="O896" s="185" t="str">
        <f t="shared" si="43"/>
        <v>-</v>
      </c>
      <c r="P896" s="185" t="str">
        <f t="shared" si="44"/>
        <v>-</v>
      </c>
      <c r="Q896" s="214">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6"/>
      <c r="N897" s="186"/>
      <c r="O897" s="185" t="str">
        <f t="shared" si="43"/>
        <v>-</v>
      </c>
      <c r="P897" s="185" t="str">
        <f t="shared" si="44"/>
        <v>-</v>
      </c>
      <c r="Q897" s="214">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6"/>
      <c r="N898" s="186"/>
      <c r="O898" s="185" t="str">
        <f t="shared" si="43"/>
        <v>-</v>
      </c>
      <c r="P898" s="185" t="str">
        <f t="shared" si="44"/>
        <v>-</v>
      </c>
      <c r="Q898" s="214">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6"/>
      <c r="N899" s="186"/>
      <c r="O899" s="185" t="str">
        <f t="shared" si="43"/>
        <v>-</v>
      </c>
      <c r="P899" s="185" t="str">
        <f t="shared" si="44"/>
        <v>-</v>
      </c>
      <c r="Q899" s="214">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6"/>
      <c r="N900" s="186"/>
      <c r="O900" s="185" t="str">
        <f t="shared" si="43"/>
        <v>-</v>
      </c>
      <c r="P900" s="185" t="str">
        <f t="shared" si="44"/>
        <v>-</v>
      </c>
      <c r="Q900" s="214">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6"/>
      <c r="N901" s="186"/>
      <c r="O901" s="185" t="str">
        <f t="shared" si="43"/>
        <v>-</v>
      </c>
      <c r="P901" s="185" t="str">
        <f t="shared" si="44"/>
        <v>-</v>
      </c>
      <c r="Q901" s="214">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6"/>
      <c r="N902" s="186"/>
      <c r="O902" s="185" t="str">
        <f t="shared" si="43"/>
        <v>-</v>
      </c>
      <c r="P902" s="185" t="str">
        <f t="shared" si="44"/>
        <v>-</v>
      </c>
      <c r="Q902" s="214">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6"/>
      <c r="N903" s="186"/>
      <c r="O903" s="185" t="str">
        <f t="shared" si="43"/>
        <v>-</v>
      </c>
      <c r="P903" s="185" t="str">
        <f t="shared" si="44"/>
        <v>-</v>
      </c>
      <c r="Q903" s="214">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6"/>
      <c r="N904" s="186"/>
      <c r="O904" s="185" t="str">
        <f t="shared" si="43"/>
        <v>-</v>
      </c>
      <c r="P904" s="185" t="str">
        <f t="shared" si="44"/>
        <v>-</v>
      </c>
      <c r="Q904" s="214">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6"/>
      <c r="N905" s="186"/>
      <c r="O905" s="185" t="str">
        <f t="shared" si="43"/>
        <v>-</v>
      </c>
      <c r="P905" s="185" t="str">
        <f t="shared" si="44"/>
        <v>-</v>
      </c>
      <c r="Q905" s="214">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6"/>
      <c r="N906" s="186"/>
      <c r="O906" s="185" t="str">
        <f t="shared" si="43"/>
        <v>-</v>
      </c>
      <c r="P906" s="185" t="str">
        <f t="shared" si="44"/>
        <v>-</v>
      </c>
      <c r="Q906" s="214">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6"/>
      <c r="N907" s="186"/>
      <c r="O907" s="185" t="str">
        <f t="shared" si="43"/>
        <v>-</v>
      </c>
      <c r="P907" s="185" t="str">
        <f t="shared" si="44"/>
        <v>-</v>
      </c>
      <c r="Q907" s="214">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6"/>
      <c r="N908" s="186"/>
      <c r="O908" s="185" t="str">
        <f t="shared" si="43"/>
        <v>-</v>
      </c>
      <c r="P908" s="185" t="str">
        <f t="shared" si="44"/>
        <v>-</v>
      </c>
      <c r="Q908" s="214">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6"/>
      <c r="N909" s="186"/>
      <c r="O909" s="185" t="str">
        <f t="shared" si="43"/>
        <v>-</v>
      </c>
      <c r="P909" s="185" t="str">
        <f t="shared" si="44"/>
        <v>-</v>
      </c>
      <c r="Q909" s="214">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6"/>
      <c r="N910" s="186"/>
      <c r="O910" s="185" t="str">
        <f t="shared" si="43"/>
        <v>-</v>
      </c>
      <c r="P910" s="185" t="str">
        <f t="shared" si="44"/>
        <v>-</v>
      </c>
      <c r="Q910" s="214">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6"/>
      <c r="N911" s="186"/>
      <c r="O911" s="185" t="str">
        <f t="shared" si="43"/>
        <v>-</v>
      </c>
      <c r="P911" s="185" t="str">
        <f t="shared" si="44"/>
        <v>-</v>
      </c>
      <c r="Q911" s="214">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6"/>
      <c r="N912" s="186"/>
      <c r="O912" s="185" t="str">
        <f t="shared" si="43"/>
        <v>-</v>
      </c>
      <c r="P912" s="185" t="str">
        <f t="shared" si="44"/>
        <v>-</v>
      </c>
      <c r="Q912" s="214">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6"/>
      <c r="N913" s="186"/>
      <c r="O913" s="185" t="str">
        <f t="shared" si="43"/>
        <v>-</v>
      </c>
      <c r="P913" s="185" t="str">
        <f t="shared" si="44"/>
        <v>-</v>
      </c>
      <c r="Q913" s="214">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6"/>
      <c r="N914" s="186"/>
      <c r="O914" s="185" t="str">
        <f t="shared" si="43"/>
        <v>-</v>
      </c>
      <c r="P914" s="185" t="str">
        <f t="shared" si="44"/>
        <v>-</v>
      </c>
      <c r="Q914" s="214">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6"/>
      <c r="N915" s="186"/>
      <c r="O915" s="185" t="str">
        <f t="shared" si="43"/>
        <v>-</v>
      </c>
      <c r="P915" s="185" t="str">
        <f t="shared" si="44"/>
        <v>-</v>
      </c>
      <c r="Q915" s="214">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6"/>
      <c r="N916" s="186"/>
      <c r="O916" s="185" t="str">
        <f t="shared" si="43"/>
        <v>-</v>
      </c>
      <c r="P916" s="185" t="str">
        <f t="shared" si="44"/>
        <v>-</v>
      </c>
      <c r="Q916" s="214">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6"/>
      <c r="N917" s="186"/>
      <c r="O917" s="185" t="str">
        <f t="shared" si="43"/>
        <v>-</v>
      </c>
      <c r="P917" s="185" t="str">
        <f t="shared" si="44"/>
        <v>-</v>
      </c>
      <c r="Q917" s="214">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6"/>
      <c r="N918" s="186"/>
      <c r="O918" s="185" t="str">
        <f t="shared" si="43"/>
        <v>-</v>
      </c>
      <c r="P918" s="185" t="str">
        <f t="shared" si="44"/>
        <v>-</v>
      </c>
      <c r="Q918" s="214">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6"/>
      <c r="N919" s="186"/>
      <c r="O919" s="185" t="str">
        <f t="shared" ref="O919:O982" si="46">IF(N919="","-",L919*N919)</f>
        <v>-</v>
      </c>
      <c r="P919" s="185" t="str">
        <f t="shared" ref="P919:P982" si="47">IF(O919="-","-",IF(OR(E919&lt;$E$15,E919&gt;$E$16),0,O919*J919))</f>
        <v>-</v>
      </c>
      <c r="Q919" s="214">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6"/>
      <c r="N920" s="186"/>
      <c r="O920" s="185" t="str">
        <f t="shared" si="46"/>
        <v>-</v>
      </c>
      <c r="P920" s="185" t="str">
        <f t="shared" si="47"/>
        <v>-</v>
      </c>
      <c r="Q920" s="214">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6"/>
      <c r="N921" s="186"/>
      <c r="O921" s="185" t="str">
        <f t="shared" si="46"/>
        <v>-</v>
      </c>
      <c r="P921" s="185" t="str">
        <f t="shared" si="47"/>
        <v>-</v>
      </c>
      <c r="Q921" s="214">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6"/>
      <c r="N922" s="186"/>
      <c r="O922" s="185" t="str">
        <f t="shared" si="46"/>
        <v>-</v>
      </c>
      <c r="P922" s="185" t="str">
        <f t="shared" si="47"/>
        <v>-</v>
      </c>
      <c r="Q922" s="214">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6"/>
      <c r="N923" s="186"/>
      <c r="O923" s="185" t="str">
        <f t="shared" si="46"/>
        <v>-</v>
      </c>
      <c r="P923" s="185" t="str">
        <f t="shared" si="47"/>
        <v>-</v>
      </c>
      <c r="Q923" s="214">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6"/>
      <c r="N924" s="186"/>
      <c r="O924" s="185" t="str">
        <f t="shared" si="46"/>
        <v>-</v>
      </c>
      <c r="P924" s="185" t="str">
        <f t="shared" si="47"/>
        <v>-</v>
      </c>
      <c r="Q924" s="214">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6"/>
      <c r="N925" s="186"/>
      <c r="O925" s="185" t="str">
        <f t="shared" si="46"/>
        <v>-</v>
      </c>
      <c r="P925" s="185" t="str">
        <f t="shared" si="47"/>
        <v>-</v>
      </c>
      <c r="Q925" s="214">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6"/>
      <c r="N926" s="186"/>
      <c r="O926" s="185" t="str">
        <f t="shared" si="46"/>
        <v>-</v>
      </c>
      <c r="P926" s="185" t="str">
        <f t="shared" si="47"/>
        <v>-</v>
      </c>
      <c r="Q926" s="214">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6"/>
      <c r="N927" s="186"/>
      <c r="O927" s="185" t="str">
        <f t="shared" si="46"/>
        <v>-</v>
      </c>
      <c r="P927" s="185" t="str">
        <f t="shared" si="47"/>
        <v>-</v>
      </c>
      <c r="Q927" s="214">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6"/>
      <c r="N928" s="186"/>
      <c r="O928" s="185" t="str">
        <f t="shared" si="46"/>
        <v>-</v>
      </c>
      <c r="P928" s="185" t="str">
        <f t="shared" si="47"/>
        <v>-</v>
      </c>
      <c r="Q928" s="214">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6"/>
      <c r="N929" s="186"/>
      <c r="O929" s="185" t="str">
        <f t="shared" si="46"/>
        <v>-</v>
      </c>
      <c r="P929" s="185" t="str">
        <f t="shared" si="47"/>
        <v>-</v>
      </c>
      <c r="Q929" s="214">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6"/>
      <c r="N930" s="186"/>
      <c r="O930" s="185" t="str">
        <f t="shared" si="46"/>
        <v>-</v>
      </c>
      <c r="P930" s="185" t="str">
        <f t="shared" si="47"/>
        <v>-</v>
      </c>
      <c r="Q930" s="214">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6"/>
      <c r="N931" s="186"/>
      <c r="O931" s="185" t="str">
        <f t="shared" si="46"/>
        <v>-</v>
      </c>
      <c r="P931" s="185" t="str">
        <f t="shared" si="47"/>
        <v>-</v>
      </c>
      <c r="Q931" s="214">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6"/>
      <c r="N932" s="186"/>
      <c r="O932" s="185" t="str">
        <f t="shared" si="46"/>
        <v>-</v>
      </c>
      <c r="P932" s="185" t="str">
        <f t="shared" si="47"/>
        <v>-</v>
      </c>
      <c r="Q932" s="214">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6"/>
      <c r="N933" s="186"/>
      <c r="O933" s="185" t="str">
        <f t="shared" si="46"/>
        <v>-</v>
      </c>
      <c r="P933" s="185" t="str">
        <f t="shared" si="47"/>
        <v>-</v>
      </c>
      <c r="Q933" s="214">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6"/>
      <c r="N934" s="186"/>
      <c r="O934" s="185" t="str">
        <f t="shared" si="46"/>
        <v>-</v>
      </c>
      <c r="P934" s="185" t="str">
        <f t="shared" si="47"/>
        <v>-</v>
      </c>
      <c r="Q934" s="214">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6"/>
      <c r="N935" s="186"/>
      <c r="O935" s="185" t="str">
        <f t="shared" si="46"/>
        <v>-</v>
      </c>
      <c r="P935" s="185" t="str">
        <f t="shared" si="47"/>
        <v>-</v>
      </c>
      <c r="Q935" s="214">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6"/>
      <c r="N936" s="186"/>
      <c r="O936" s="185" t="str">
        <f t="shared" si="46"/>
        <v>-</v>
      </c>
      <c r="P936" s="185" t="str">
        <f t="shared" si="47"/>
        <v>-</v>
      </c>
      <c r="Q936" s="214">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6"/>
      <c r="N937" s="186"/>
      <c r="O937" s="185" t="str">
        <f t="shared" si="46"/>
        <v>-</v>
      </c>
      <c r="P937" s="185" t="str">
        <f t="shared" si="47"/>
        <v>-</v>
      </c>
      <c r="Q937" s="214">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6"/>
      <c r="N938" s="186"/>
      <c r="O938" s="185" t="str">
        <f t="shared" si="46"/>
        <v>-</v>
      </c>
      <c r="P938" s="185" t="str">
        <f t="shared" si="47"/>
        <v>-</v>
      </c>
      <c r="Q938" s="214">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6"/>
      <c r="N939" s="186"/>
      <c r="O939" s="185" t="str">
        <f t="shared" si="46"/>
        <v>-</v>
      </c>
      <c r="P939" s="185" t="str">
        <f t="shared" si="47"/>
        <v>-</v>
      </c>
      <c r="Q939" s="214">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6"/>
      <c r="N940" s="186"/>
      <c r="O940" s="185" t="str">
        <f t="shared" si="46"/>
        <v>-</v>
      </c>
      <c r="P940" s="185" t="str">
        <f t="shared" si="47"/>
        <v>-</v>
      </c>
      <c r="Q940" s="214">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6"/>
      <c r="N941" s="186"/>
      <c r="O941" s="185" t="str">
        <f t="shared" si="46"/>
        <v>-</v>
      </c>
      <c r="P941" s="185" t="str">
        <f t="shared" si="47"/>
        <v>-</v>
      </c>
      <c r="Q941" s="214">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6"/>
      <c r="N942" s="186"/>
      <c r="O942" s="185" t="str">
        <f t="shared" si="46"/>
        <v>-</v>
      </c>
      <c r="P942" s="185" t="str">
        <f t="shared" si="47"/>
        <v>-</v>
      </c>
      <c r="Q942" s="214">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6"/>
      <c r="N943" s="186"/>
      <c r="O943" s="185" t="str">
        <f t="shared" si="46"/>
        <v>-</v>
      </c>
      <c r="P943" s="185" t="str">
        <f t="shared" si="47"/>
        <v>-</v>
      </c>
      <c r="Q943" s="214">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6"/>
      <c r="N944" s="186"/>
      <c r="O944" s="185" t="str">
        <f t="shared" si="46"/>
        <v>-</v>
      </c>
      <c r="P944" s="185" t="str">
        <f t="shared" si="47"/>
        <v>-</v>
      </c>
      <c r="Q944" s="214">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6"/>
      <c r="N945" s="186"/>
      <c r="O945" s="185" t="str">
        <f t="shared" si="46"/>
        <v>-</v>
      </c>
      <c r="P945" s="185" t="str">
        <f t="shared" si="47"/>
        <v>-</v>
      </c>
      <c r="Q945" s="214">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6"/>
      <c r="N946" s="186"/>
      <c r="O946" s="185" t="str">
        <f t="shared" si="46"/>
        <v>-</v>
      </c>
      <c r="P946" s="185" t="str">
        <f t="shared" si="47"/>
        <v>-</v>
      </c>
      <c r="Q946" s="214">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6"/>
      <c r="N947" s="186"/>
      <c r="O947" s="185" t="str">
        <f t="shared" si="46"/>
        <v>-</v>
      </c>
      <c r="P947" s="185" t="str">
        <f t="shared" si="47"/>
        <v>-</v>
      </c>
      <c r="Q947" s="214">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6"/>
      <c r="N948" s="186"/>
      <c r="O948" s="185" t="str">
        <f t="shared" si="46"/>
        <v>-</v>
      </c>
      <c r="P948" s="185" t="str">
        <f t="shared" si="47"/>
        <v>-</v>
      </c>
      <c r="Q948" s="214">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6"/>
      <c r="N949" s="186"/>
      <c r="O949" s="185" t="str">
        <f t="shared" si="46"/>
        <v>-</v>
      </c>
      <c r="P949" s="185" t="str">
        <f t="shared" si="47"/>
        <v>-</v>
      </c>
      <c r="Q949" s="214">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6"/>
      <c r="N950" s="186"/>
      <c r="O950" s="185" t="str">
        <f t="shared" si="46"/>
        <v>-</v>
      </c>
      <c r="P950" s="185" t="str">
        <f t="shared" si="47"/>
        <v>-</v>
      </c>
      <c r="Q950" s="214">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6"/>
      <c r="N951" s="186"/>
      <c r="O951" s="185" t="str">
        <f t="shared" si="46"/>
        <v>-</v>
      </c>
      <c r="P951" s="185" t="str">
        <f t="shared" si="47"/>
        <v>-</v>
      </c>
      <c r="Q951" s="214">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6"/>
      <c r="N952" s="186"/>
      <c r="O952" s="185" t="str">
        <f t="shared" si="46"/>
        <v>-</v>
      </c>
      <c r="P952" s="185" t="str">
        <f t="shared" si="47"/>
        <v>-</v>
      </c>
      <c r="Q952" s="214">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6"/>
      <c r="N953" s="186"/>
      <c r="O953" s="185" t="str">
        <f t="shared" si="46"/>
        <v>-</v>
      </c>
      <c r="P953" s="185" t="str">
        <f t="shared" si="47"/>
        <v>-</v>
      </c>
      <c r="Q953" s="214">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6"/>
      <c r="N954" s="186"/>
      <c r="O954" s="185" t="str">
        <f t="shared" si="46"/>
        <v>-</v>
      </c>
      <c r="P954" s="185" t="str">
        <f t="shared" si="47"/>
        <v>-</v>
      </c>
      <c r="Q954" s="214">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6"/>
      <c r="N955" s="186"/>
      <c r="O955" s="185" t="str">
        <f t="shared" si="46"/>
        <v>-</v>
      </c>
      <c r="P955" s="185" t="str">
        <f t="shared" si="47"/>
        <v>-</v>
      </c>
      <c r="Q955" s="214">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6"/>
      <c r="N956" s="186"/>
      <c r="O956" s="185" t="str">
        <f t="shared" si="46"/>
        <v>-</v>
      </c>
      <c r="P956" s="185" t="str">
        <f t="shared" si="47"/>
        <v>-</v>
      </c>
      <c r="Q956" s="214">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6"/>
      <c r="N957" s="186"/>
      <c r="O957" s="185" t="str">
        <f t="shared" si="46"/>
        <v>-</v>
      </c>
      <c r="P957" s="185" t="str">
        <f t="shared" si="47"/>
        <v>-</v>
      </c>
      <c r="Q957" s="214">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6"/>
      <c r="N958" s="186"/>
      <c r="O958" s="185" t="str">
        <f t="shared" si="46"/>
        <v>-</v>
      </c>
      <c r="P958" s="185" t="str">
        <f t="shared" si="47"/>
        <v>-</v>
      </c>
      <c r="Q958" s="214">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6"/>
      <c r="N959" s="186"/>
      <c r="O959" s="185" t="str">
        <f t="shared" si="46"/>
        <v>-</v>
      </c>
      <c r="P959" s="185" t="str">
        <f t="shared" si="47"/>
        <v>-</v>
      </c>
      <c r="Q959" s="214">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6"/>
      <c r="N960" s="186"/>
      <c r="O960" s="185" t="str">
        <f t="shared" si="46"/>
        <v>-</v>
      </c>
      <c r="P960" s="185" t="str">
        <f t="shared" si="47"/>
        <v>-</v>
      </c>
      <c r="Q960" s="214">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6"/>
      <c r="N961" s="186"/>
      <c r="O961" s="185" t="str">
        <f t="shared" si="46"/>
        <v>-</v>
      </c>
      <c r="P961" s="185" t="str">
        <f t="shared" si="47"/>
        <v>-</v>
      </c>
      <c r="Q961" s="214">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6"/>
      <c r="N962" s="186"/>
      <c r="O962" s="185" t="str">
        <f t="shared" si="46"/>
        <v>-</v>
      </c>
      <c r="P962" s="185" t="str">
        <f t="shared" si="47"/>
        <v>-</v>
      </c>
      <c r="Q962" s="214">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6"/>
      <c r="N963" s="186"/>
      <c r="O963" s="185" t="str">
        <f t="shared" si="46"/>
        <v>-</v>
      </c>
      <c r="P963" s="185" t="str">
        <f t="shared" si="47"/>
        <v>-</v>
      </c>
      <c r="Q963" s="214">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6"/>
      <c r="N964" s="186"/>
      <c r="O964" s="185" t="str">
        <f t="shared" si="46"/>
        <v>-</v>
      </c>
      <c r="P964" s="185" t="str">
        <f t="shared" si="47"/>
        <v>-</v>
      </c>
      <c r="Q964" s="214">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6"/>
      <c r="N965" s="186"/>
      <c r="O965" s="185" t="str">
        <f t="shared" si="46"/>
        <v>-</v>
      </c>
      <c r="P965" s="185" t="str">
        <f t="shared" si="47"/>
        <v>-</v>
      </c>
      <c r="Q965" s="214">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6"/>
      <c r="N966" s="186"/>
      <c r="O966" s="185" t="str">
        <f t="shared" si="46"/>
        <v>-</v>
      </c>
      <c r="P966" s="185" t="str">
        <f t="shared" si="47"/>
        <v>-</v>
      </c>
      <c r="Q966" s="214">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6"/>
      <c r="N967" s="186"/>
      <c r="O967" s="185" t="str">
        <f t="shared" si="46"/>
        <v>-</v>
      </c>
      <c r="P967" s="185" t="str">
        <f t="shared" si="47"/>
        <v>-</v>
      </c>
      <c r="Q967" s="214">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6"/>
      <c r="N968" s="186"/>
      <c r="O968" s="185" t="str">
        <f t="shared" si="46"/>
        <v>-</v>
      </c>
      <c r="P968" s="185" t="str">
        <f t="shared" si="47"/>
        <v>-</v>
      </c>
      <c r="Q968" s="214">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6"/>
      <c r="N969" s="186"/>
      <c r="O969" s="185" t="str">
        <f t="shared" si="46"/>
        <v>-</v>
      </c>
      <c r="P969" s="185" t="str">
        <f t="shared" si="47"/>
        <v>-</v>
      </c>
      <c r="Q969" s="214">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6"/>
      <c r="N970" s="186"/>
      <c r="O970" s="185" t="str">
        <f t="shared" si="46"/>
        <v>-</v>
      </c>
      <c r="P970" s="185" t="str">
        <f t="shared" si="47"/>
        <v>-</v>
      </c>
      <c r="Q970" s="214">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6"/>
      <c r="N971" s="186"/>
      <c r="O971" s="185" t="str">
        <f t="shared" si="46"/>
        <v>-</v>
      </c>
      <c r="P971" s="185" t="str">
        <f t="shared" si="47"/>
        <v>-</v>
      </c>
      <c r="Q971" s="214">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6"/>
      <c r="N972" s="186"/>
      <c r="O972" s="185" t="str">
        <f t="shared" si="46"/>
        <v>-</v>
      </c>
      <c r="P972" s="185" t="str">
        <f t="shared" si="47"/>
        <v>-</v>
      </c>
      <c r="Q972" s="214">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6"/>
      <c r="N973" s="186"/>
      <c r="O973" s="185" t="str">
        <f t="shared" si="46"/>
        <v>-</v>
      </c>
      <c r="P973" s="185" t="str">
        <f t="shared" si="47"/>
        <v>-</v>
      </c>
      <c r="Q973" s="214">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6"/>
      <c r="N974" s="186"/>
      <c r="O974" s="185" t="str">
        <f t="shared" si="46"/>
        <v>-</v>
      </c>
      <c r="P974" s="185" t="str">
        <f t="shared" si="47"/>
        <v>-</v>
      </c>
      <c r="Q974" s="214">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6"/>
      <c r="N975" s="186"/>
      <c r="O975" s="185" t="str">
        <f t="shared" si="46"/>
        <v>-</v>
      </c>
      <c r="P975" s="185" t="str">
        <f t="shared" si="47"/>
        <v>-</v>
      </c>
      <c r="Q975" s="214">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6"/>
      <c r="N976" s="186"/>
      <c r="O976" s="185" t="str">
        <f t="shared" si="46"/>
        <v>-</v>
      </c>
      <c r="P976" s="185" t="str">
        <f t="shared" si="47"/>
        <v>-</v>
      </c>
      <c r="Q976" s="214">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6"/>
      <c r="N977" s="186"/>
      <c r="O977" s="185" t="str">
        <f t="shared" si="46"/>
        <v>-</v>
      </c>
      <c r="P977" s="185" t="str">
        <f t="shared" si="47"/>
        <v>-</v>
      </c>
      <c r="Q977" s="214">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6"/>
      <c r="N978" s="186"/>
      <c r="O978" s="185" t="str">
        <f t="shared" si="46"/>
        <v>-</v>
      </c>
      <c r="P978" s="185" t="str">
        <f t="shared" si="47"/>
        <v>-</v>
      </c>
      <c r="Q978" s="214">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6"/>
      <c r="N979" s="186"/>
      <c r="O979" s="185" t="str">
        <f t="shared" si="46"/>
        <v>-</v>
      </c>
      <c r="P979" s="185" t="str">
        <f t="shared" si="47"/>
        <v>-</v>
      </c>
      <c r="Q979" s="214">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6"/>
      <c r="N980" s="186"/>
      <c r="O980" s="185" t="str">
        <f t="shared" si="46"/>
        <v>-</v>
      </c>
      <c r="P980" s="185" t="str">
        <f t="shared" si="47"/>
        <v>-</v>
      </c>
      <c r="Q980" s="214">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6"/>
      <c r="N981" s="186"/>
      <c r="O981" s="185" t="str">
        <f t="shared" si="46"/>
        <v>-</v>
      </c>
      <c r="P981" s="185" t="str">
        <f t="shared" si="47"/>
        <v>-</v>
      </c>
      <c r="Q981" s="214">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6"/>
      <c r="N982" s="186"/>
      <c r="O982" s="185" t="str">
        <f t="shared" si="46"/>
        <v>-</v>
      </c>
      <c r="P982" s="185" t="str">
        <f t="shared" si="47"/>
        <v>-</v>
      </c>
      <c r="Q982" s="214">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6"/>
      <c r="N983" s="186"/>
      <c r="O983" s="185" t="str">
        <f t="shared" ref="O983:O1046" si="49">IF(N983="","-",L983*N983)</f>
        <v>-</v>
      </c>
      <c r="P983" s="185" t="str">
        <f t="shared" ref="P983:P1046" si="50">IF(O983="-","-",IF(OR(E983&lt;$E$15,E983&gt;$E$16),0,O983*J983))</f>
        <v>-</v>
      </c>
      <c r="Q983" s="214">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6"/>
      <c r="N984" s="186"/>
      <c r="O984" s="185" t="str">
        <f t="shared" si="49"/>
        <v>-</v>
      </c>
      <c r="P984" s="185" t="str">
        <f t="shared" si="50"/>
        <v>-</v>
      </c>
      <c r="Q984" s="214">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6"/>
      <c r="N985" s="186"/>
      <c r="O985" s="185" t="str">
        <f t="shared" si="49"/>
        <v>-</v>
      </c>
      <c r="P985" s="185" t="str">
        <f t="shared" si="50"/>
        <v>-</v>
      </c>
      <c r="Q985" s="214">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6"/>
      <c r="N986" s="186"/>
      <c r="O986" s="185" t="str">
        <f t="shared" si="49"/>
        <v>-</v>
      </c>
      <c r="P986" s="185" t="str">
        <f t="shared" si="50"/>
        <v>-</v>
      </c>
      <c r="Q986" s="214">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6"/>
      <c r="N987" s="186"/>
      <c r="O987" s="185" t="str">
        <f t="shared" si="49"/>
        <v>-</v>
      </c>
      <c r="P987" s="185" t="str">
        <f t="shared" si="50"/>
        <v>-</v>
      </c>
      <c r="Q987" s="214">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6"/>
      <c r="N988" s="186"/>
      <c r="O988" s="185" t="str">
        <f t="shared" si="49"/>
        <v>-</v>
      </c>
      <c r="P988" s="185" t="str">
        <f t="shared" si="50"/>
        <v>-</v>
      </c>
      <c r="Q988" s="214">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6"/>
      <c r="N989" s="186"/>
      <c r="O989" s="185" t="str">
        <f t="shared" si="49"/>
        <v>-</v>
      </c>
      <c r="P989" s="185" t="str">
        <f t="shared" si="50"/>
        <v>-</v>
      </c>
      <c r="Q989" s="214">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6"/>
      <c r="N990" s="186"/>
      <c r="O990" s="185" t="str">
        <f t="shared" si="49"/>
        <v>-</v>
      </c>
      <c r="P990" s="185" t="str">
        <f t="shared" si="50"/>
        <v>-</v>
      </c>
      <c r="Q990" s="214">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6"/>
      <c r="N991" s="186"/>
      <c r="O991" s="185" t="str">
        <f t="shared" si="49"/>
        <v>-</v>
      </c>
      <c r="P991" s="185" t="str">
        <f t="shared" si="50"/>
        <v>-</v>
      </c>
      <c r="Q991" s="214">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6"/>
      <c r="N992" s="186"/>
      <c r="O992" s="185" t="str">
        <f t="shared" si="49"/>
        <v>-</v>
      </c>
      <c r="P992" s="185" t="str">
        <f t="shared" si="50"/>
        <v>-</v>
      </c>
      <c r="Q992" s="214">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6"/>
      <c r="N993" s="186"/>
      <c r="O993" s="185" t="str">
        <f t="shared" si="49"/>
        <v>-</v>
      </c>
      <c r="P993" s="185" t="str">
        <f t="shared" si="50"/>
        <v>-</v>
      </c>
      <c r="Q993" s="214">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6"/>
      <c r="N994" s="186"/>
      <c r="O994" s="185" t="str">
        <f t="shared" si="49"/>
        <v>-</v>
      </c>
      <c r="P994" s="185" t="str">
        <f t="shared" si="50"/>
        <v>-</v>
      </c>
      <c r="Q994" s="214">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6"/>
      <c r="N995" s="186"/>
      <c r="O995" s="185" t="str">
        <f t="shared" si="49"/>
        <v>-</v>
      </c>
      <c r="P995" s="185" t="str">
        <f t="shared" si="50"/>
        <v>-</v>
      </c>
      <c r="Q995" s="214">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6"/>
      <c r="N996" s="186"/>
      <c r="O996" s="185" t="str">
        <f t="shared" si="49"/>
        <v>-</v>
      </c>
      <c r="P996" s="185" t="str">
        <f t="shared" si="50"/>
        <v>-</v>
      </c>
      <c r="Q996" s="214">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6"/>
      <c r="N997" s="186"/>
      <c r="O997" s="185" t="str">
        <f t="shared" si="49"/>
        <v>-</v>
      </c>
      <c r="P997" s="185" t="str">
        <f t="shared" si="50"/>
        <v>-</v>
      </c>
      <c r="Q997" s="214">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6"/>
      <c r="N998" s="186"/>
      <c r="O998" s="185" t="str">
        <f t="shared" si="49"/>
        <v>-</v>
      </c>
      <c r="P998" s="185" t="str">
        <f t="shared" si="50"/>
        <v>-</v>
      </c>
      <c r="Q998" s="214">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6"/>
      <c r="N999" s="186"/>
      <c r="O999" s="185" t="str">
        <f t="shared" si="49"/>
        <v>-</v>
      </c>
      <c r="P999" s="185" t="str">
        <f t="shared" si="50"/>
        <v>-</v>
      </c>
      <c r="Q999" s="214">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6"/>
      <c r="N1000" s="186"/>
      <c r="O1000" s="185" t="str">
        <f t="shared" si="49"/>
        <v>-</v>
      </c>
      <c r="P1000" s="185" t="str">
        <f t="shared" si="50"/>
        <v>-</v>
      </c>
      <c r="Q1000" s="214">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6"/>
      <c r="N1001" s="186"/>
      <c r="O1001" s="185" t="str">
        <f t="shared" si="49"/>
        <v>-</v>
      </c>
      <c r="P1001" s="185" t="str">
        <f t="shared" si="50"/>
        <v>-</v>
      </c>
      <c r="Q1001" s="214">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6"/>
      <c r="N1002" s="186"/>
      <c r="O1002" s="185" t="str">
        <f t="shared" si="49"/>
        <v>-</v>
      </c>
      <c r="P1002" s="185" t="str">
        <f t="shared" si="50"/>
        <v>-</v>
      </c>
      <c r="Q1002" s="214">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6"/>
      <c r="N1003" s="186"/>
      <c r="O1003" s="185" t="str">
        <f t="shared" si="49"/>
        <v>-</v>
      </c>
      <c r="P1003" s="185" t="str">
        <f t="shared" si="50"/>
        <v>-</v>
      </c>
      <c r="Q1003" s="214">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6"/>
      <c r="N1004" s="186"/>
      <c r="O1004" s="185" t="str">
        <f t="shared" si="49"/>
        <v>-</v>
      </c>
      <c r="P1004" s="185" t="str">
        <f t="shared" si="50"/>
        <v>-</v>
      </c>
      <c r="Q1004" s="214">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6"/>
      <c r="N1005" s="186"/>
      <c r="O1005" s="185" t="str">
        <f t="shared" si="49"/>
        <v>-</v>
      </c>
      <c r="P1005" s="185" t="str">
        <f t="shared" si="50"/>
        <v>-</v>
      </c>
      <c r="Q1005" s="214">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6"/>
      <c r="N1006" s="186"/>
      <c r="O1006" s="185" t="str">
        <f t="shared" si="49"/>
        <v>-</v>
      </c>
      <c r="P1006" s="185" t="str">
        <f t="shared" si="50"/>
        <v>-</v>
      </c>
      <c r="Q1006" s="214">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6"/>
      <c r="N1007" s="186"/>
      <c r="O1007" s="185" t="str">
        <f t="shared" si="49"/>
        <v>-</v>
      </c>
      <c r="P1007" s="185" t="str">
        <f t="shared" si="50"/>
        <v>-</v>
      </c>
      <c r="Q1007" s="214">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6"/>
      <c r="N1008" s="186"/>
      <c r="O1008" s="185" t="str">
        <f t="shared" si="49"/>
        <v>-</v>
      </c>
      <c r="P1008" s="185" t="str">
        <f t="shared" si="50"/>
        <v>-</v>
      </c>
      <c r="Q1008" s="214">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6"/>
      <c r="N1009" s="186"/>
      <c r="O1009" s="185" t="str">
        <f t="shared" si="49"/>
        <v>-</v>
      </c>
      <c r="P1009" s="185" t="str">
        <f t="shared" si="50"/>
        <v>-</v>
      </c>
      <c r="Q1009" s="214">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6"/>
      <c r="N1010" s="186"/>
      <c r="O1010" s="185" t="str">
        <f t="shared" si="49"/>
        <v>-</v>
      </c>
      <c r="P1010" s="185" t="str">
        <f t="shared" si="50"/>
        <v>-</v>
      </c>
      <c r="Q1010" s="214">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6"/>
      <c r="N1011" s="186"/>
      <c r="O1011" s="185" t="str">
        <f t="shared" si="49"/>
        <v>-</v>
      </c>
      <c r="P1011" s="185" t="str">
        <f t="shared" si="50"/>
        <v>-</v>
      </c>
      <c r="Q1011" s="214">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6"/>
      <c r="N1012" s="186"/>
      <c r="O1012" s="185" t="str">
        <f t="shared" si="49"/>
        <v>-</v>
      </c>
      <c r="P1012" s="185" t="str">
        <f t="shared" si="50"/>
        <v>-</v>
      </c>
      <c r="Q1012" s="214">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6"/>
      <c r="N1013" s="186"/>
      <c r="O1013" s="185" t="str">
        <f t="shared" si="49"/>
        <v>-</v>
      </c>
      <c r="P1013" s="185" t="str">
        <f t="shared" si="50"/>
        <v>-</v>
      </c>
      <c r="Q1013" s="214">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6"/>
      <c r="N1014" s="186"/>
      <c r="O1014" s="185" t="str">
        <f t="shared" si="49"/>
        <v>-</v>
      </c>
      <c r="P1014" s="185" t="str">
        <f t="shared" si="50"/>
        <v>-</v>
      </c>
      <c r="Q1014" s="214">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6"/>
      <c r="N1015" s="186"/>
      <c r="O1015" s="185" t="str">
        <f t="shared" si="49"/>
        <v>-</v>
      </c>
      <c r="P1015" s="185" t="str">
        <f t="shared" si="50"/>
        <v>-</v>
      </c>
      <c r="Q1015" s="214">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6"/>
      <c r="N1016" s="186"/>
      <c r="O1016" s="185" t="str">
        <f t="shared" si="49"/>
        <v>-</v>
      </c>
      <c r="P1016" s="185" t="str">
        <f t="shared" si="50"/>
        <v>-</v>
      </c>
      <c r="Q1016" s="214">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6"/>
      <c r="N1017" s="186"/>
      <c r="O1017" s="185" t="str">
        <f t="shared" si="49"/>
        <v>-</v>
      </c>
      <c r="P1017" s="185" t="str">
        <f t="shared" si="50"/>
        <v>-</v>
      </c>
      <c r="Q1017" s="214">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6"/>
      <c r="N1018" s="186"/>
      <c r="O1018" s="185" t="str">
        <f t="shared" si="49"/>
        <v>-</v>
      </c>
      <c r="P1018" s="185" t="str">
        <f t="shared" si="50"/>
        <v>-</v>
      </c>
      <c r="Q1018" s="214">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6"/>
      <c r="N1019" s="186"/>
      <c r="O1019" s="185" t="str">
        <f t="shared" si="49"/>
        <v>-</v>
      </c>
      <c r="P1019" s="185" t="str">
        <f t="shared" si="50"/>
        <v>-</v>
      </c>
      <c r="Q1019" s="214">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6"/>
      <c r="N1020" s="186"/>
      <c r="O1020" s="185" t="str">
        <f t="shared" si="49"/>
        <v>-</v>
      </c>
      <c r="P1020" s="185" t="str">
        <f t="shared" si="50"/>
        <v>-</v>
      </c>
      <c r="Q1020" s="214">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6"/>
      <c r="N1021" s="186"/>
      <c r="O1021" s="185" t="str">
        <f t="shared" si="49"/>
        <v>-</v>
      </c>
      <c r="P1021" s="185" t="str">
        <f t="shared" si="50"/>
        <v>-</v>
      </c>
      <c r="Q1021" s="214">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6"/>
      <c r="N1022" s="186"/>
      <c r="O1022" s="185" t="str">
        <f t="shared" si="49"/>
        <v>-</v>
      </c>
      <c r="P1022" s="185" t="str">
        <f t="shared" si="50"/>
        <v>-</v>
      </c>
      <c r="Q1022" s="214">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6"/>
      <c r="N1023" s="186"/>
      <c r="O1023" s="185" t="str">
        <f t="shared" si="49"/>
        <v>-</v>
      </c>
      <c r="P1023" s="185" t="str">
        <f t="shared" si="50"/>
        <v>-</v>
      </c>
      <c r="Q1023" s="214">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6"/>
      <c r="N1024" s="186"/>
      <c r="O1024" s="185" t="str">
        <f t="shared" si="49"/>
        <v>-</v>
      </c>
      <c r="P1024" s="185" t="str">
        <f t="shared" si="50"/>
        <v>-</v>
      </c>
      <c r="Q1024" s="214">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6"/>
      <c r="N1025" s="186"/>
      <c r="O1025" s="185" t="str">
        <f t="shared" si="49"/>
        <v>-</v>
      </c>
      <c r="P1025" s="185" t="str">
        <f t="shared" si="50"/>
        <v>-</v>
      </c>
      <c r="Q1025" s="214">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6"/>
      <c r="N1026" s="186"/>
      <c r="O1026" s="185" t="str">
        <f t="shared" si="49"/>
        <v>-</v>
      </c>
      <c r="P1026" s="185" t="str">
        <f t="shared" si="50"/>
        <v>-</v>
      </c>
      <c r="Q1026" s="214">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6"/>
      <c r="N1027" s="186"/>
      <c r="O1027" s="185" t="str">
        <f t="shared" si="49"/>
        <v>-</v>
      </c>
      <c r="P1027" s="185" t="str">
        <f t="shared" si="50"/>
        <v>-</v>
      </c>
      <c r="Q1027" s="214">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6"/>
      <c r="N1028" s="186"/>
      <c r="O1028" s="185" t="str">
        <f t="shared" si="49"/>
        <v>-</v>
      </c>
      <c r="P1028" s="185" t="str">
        <f t="shared" si="50"/>
        <v>-</v>
      </c>
      <c r="Q1028" s="214">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6"/>
      <c r="N1029" s="186"/>
      <c r="O1029" s="185" t="str">
        <f t="shared" si="49"/>
        <v>-</v>
      </c>
      <c r="P1029" s="185" t="str">
        <f t="shared" si="50"/>
        <v>-</v>
      </c>
      <c r="Q1029" s="214">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6"/>
      <c r="N1030" s="186"/>
      <c r="O1030" s="185" t="str">
        <f t="shared" si="49"/>
        <v>-</v>
      </c>
      <c r="P1030" s="185" t="str">
        <f t="shared" si="50"/>
        <v>-</v>
      </c>
      <c r="Q1030" s="214">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6"/>
      <c r="N1031" s="186"/>
      <c r="O1031" s="185" t="str">
        <f t="shared" si="49"/>
        <v>-</v>
      </c>
      <c r="P1031" s="185" t="str">
        <f t="shared" si="50"/>
        <v>-</v>
      </c>
      <c r="Q1031" s="214">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6"/>
      <c r="N1032" s="186"/>
      <c r="O1032" s="185" t="str">
        <f t="shared" si="49"/>
        <v>-</v>
      </c>
      <c r="P1032" s="185" t="str">
        <f t="shared" si="50"/>
        <v>-</v>
      </c>
      <c r="Q1032" s="214">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6"/>
      <c r="N1033" s="186"/>
      <c r="O1033" s="185" t="str">
        <f t="shared" si="49"/>
        <v>-</v>
      </c>
      <c r="P1033" s="185" t="str">
        <f t="shared" si="50"/>
        <v>-</v>
      </c>
      <c r="Q1033" s="214">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6"/>
      <c r="N1034" s="186"/>
      <c r="O1034" s="185" t="str">
        <f t="shared" si="49"/>
        <v>-</v>
      </c>
      <c r="P1034" s="185" t="str">
        <f t="shared" si="50"/>
        <v>-</v>
      </c>
      <c r="Q1034" s="214">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6"/>
      <c r="N1035" s="186"/>
      <c r="O1035" s="185" t="str">
        <f t="shared" si="49"/>
        <v>-</v>
      </c>
      <c r="P1035" s="185" t="str">
        <f t="shared" si="50"/>
        <v>-</v>
      </c>
      <c r="Q1035" s="214">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6"/>
      <c r="N1036" s="186"/>
      <c r="O1036" s="185" t="str">
        <f t="shared" si="49"/>
        <v>-</v>
      </c>
      <c r="P1036" s="185" t="str">
        <f t="shared" si="50"/>
        <v>-</v>
      </c>
      <c r="Q1036" s="214">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6"/>
      <c r="N1037" s="186"/>
      <c r="O1037" s="185" t="str">
        <f t="shared" si="49"/>
        <v>-</v>
      </c>
      <c r="P1037" s="185" t="str">
        <f t="shared" si="50"/>
        <v>-</v>
      </c>
      <c r="Q1037" s="214">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6"/>
      <c r="N1038" s="186"/>
      <c r="O1038" s="185" t="str">
        <f t="shared" si="49"/>
        <v>-</v>
      </c>
      <c r="P1038" s="185" t="str">
        <f t="shared" si="50"/>
        <v>-</v>
      </c>
      <c r="Q1038" s="214">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6"/>
      <c r="N1039" s="186"/>
      <c r="O1039" s="185" t="str">
        <f t="shared" si="49"/>
        <v>-</v>
      </c>
      <c r="P1039" s="185" t="str">
        <f t="shared" si="50"/>
        <v>-</v>
      </c>
      <c r="Q1039" s="214">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6"/>
      <c r="N1040" s="186"/>
      <c r="O1040" s="185" t="str">
        <f t="shared" si="49"/>
        <v>-</v>
      </c>
      <c r="P1040" s="185" t="str">
        <f t="shared" si="50"/>
        <v>-</v>
      </c>
      <c r="Q1040" s="214">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6"/>
      <c r="N1041" s="186"/>
      <c r="O1041" s="185" t="str">
        <f t="shared" si="49"/>
        <v>-</v>
      </c>
      <c r="P1041" s="185" t="str">
        <f t="shared" si="50"/>
        <v>-</v>
      </c>
      <c r="Q1041" s="214">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6"/>
      <c r="N1042" s="186"/>
      <c r="O1042" s="185" t="str">
        <f t="shared" si="49"/>
        <v>-</v>
      </c>
      <c r="P1042" s="185" t="str">
        <f t="shared" si="50"/>
        <v>-</v>
      </c>
      <c r="Q1042" s="214">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6"/>
      <c r="N1043" s="186"/>
      <c r="O1043" s="185" t="str">
        <f t="shared" si="49"/>
        <v>-</v>
      </c>
      <c r="P1043" s="185" t="str">
        <f t="shared" si="50"/>
        <v>-</v>
      </c>
      <c r="Q1043" s="214">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6"/>
      <c r="N1044" s="186"/>
      <c r="O1044" s="185" t="str">
        <f t="shared" si="49"/>
        <v>-</v>
      </c>
      <c r="P1044" s="185" t="str">
        <f t="shared" si="50"/>
        <v>-</v>
      </c>
      <c r="Q1044" s="214">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6"/>
      <c r="N1045" s="186"/>
      <c r="O1045" s="185" t="str">
        <f t="shared" si="49"/>
        <v>-</v>
      </c>
      <c r="P1045" s="185" t="str">
        <f t="shared" si="50"/>
        <v>-</v>
      </c>
      <c r="Q1045" s="214">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6"/>
      <c r="N1046" s="186"/>
      <c r="O1046" s="185" t="str">
        <f t="shared" si="49"/>
        <v>-</v>
      </c>
      <c r="P1046" s="185" t="str">
        <f t="shared" si="50"/>
        <v>-</v>
      </c>
      <c r="Q1046" s="214">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6"/>
      <c r="N1047" s="186"/>
      <c r="O1047" s="185" t="str">
        <f t="shared" ref="O1047:O1110" si="52">IF(N1047="","-",L1047*N1047)</f>
        <v>-</v>
      </c>
      <c r="P1047" s="185" t="str">
        <f t="shared" ref="P1047:P1110" si="53">IF(O1047="-","-",IF(OR(E1047&lt;$E$15,E1047&gt;$E$16),0,O1047*J1047))</f>
        <v>-</v>
      </c>
      <c r="Q1047" s="214">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6"/>
      <c r="N1048" s="186"/>
      <c r="O1048" s="185" t="str">
        <f t="shared" si="52"/>
        <v>-</v>
      </c>
      <c r="P1048" s="185" t="str">
        <f t="shared" si="53"/>
        <v>-</v>
      </c>
      <c r="Q1048" s="214">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6"/>
      <c r="N1049" s="186"/>
      <c r="O1049" s="185" t="str">
        <f t="shared" si="52"/>
        <v>-</v>
      </c>
      <c r="P1049" s="185" t="str">
        <f t="shared" si="53"/>
        <v>-</v>
      </c>
      <c r="Q1049" s="214">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6"/>
      <c r="N1050" s="186"/>
      <c r="O1050" s="185" t="str">
        <f t="shared" si="52"/>
        <v>-</v>
      </c>
      <c r="P1050" s="185" t="str">
        <f t="shared" si="53"/>
        <v>-</v>
      </c>
      <c r="Q1050" s="214">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6"/>
      <c r="N1051" s="186"/>
      <c r="O1051" s="185" t="str">
        <f t="shared" si="52"/>
        <v>-</v>
      </c>
      <c r="P1051" s="185" t="str">
        <f t="shared" si="53"/>
        <v>-</v>
      </c>
      <c r="Q1051" s="214">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6"/>
      <c r="N1052" s="186"/>
      <c r="O1052" s="185" t="str">
        <f t="shared" si="52"/>
        <v>-</v>
      </c>
      <c r="P1052" s="185" t="str">
        <f t="shared" si="53"/>
        <v>-</v>
      </c>
      <c r="Q1052" s="214">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6"/>
      <c r="N1053" s="186"/>
      <c r="O1053" s="185" t="str">
        <f t="shared" si="52"/>
        <v>-</v>
      </c>
      <c r="P1053" s="185" t="str">
        <f t="shared" si="53"/>
        <v>-</v>
      </c>
      <c r="Q1053" s="214">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6"/>
      <c r="N1054" s="186"/>
      <c r="O1054" s="185" t="str">
        <f t="shared" si="52"/>
        <v>-</v>
      </c>
      <c r="P1054" s="185" t="str">
        <f t="shared" si="53"/>
        <v>-</v>
      </c>
      <c r="Q1054" s="214">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6"/>
      <c r="N1055" s="186"/>
      <c r="O1055" s="185" t="str">
        <f t="shared" si="52"/>
        <v>-</v>
      </c>
      <c r="P1055" s="185" t="str">
        <f t="shared" si="53"/>
        <v>-</v>
      </c>
      <c r="Q1055" s="214">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6"/>
      <c r="N1056" s="186"/>
      <c r="O1056" s="185" t="str">
        <f t="shared" si="52"/>
        <v>-</v>
      </c>
      <c r="P1056" s="185" t="str">
        <f t="shared" si="53"/>
        <v>-</v>
      </c>
      <c r="Q1056" s="214">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6"/>
      <c r="N1057" s="186"/>
      <c r="O1057" s="185" t="str">
        <f t="shared" si="52"/>
        <v>-</v>
      </c>
      <c r="P1057" s="185" t="str">
        <f t="shared" si="53"/>
        <v>-</v>
      </c>
      <c r="Q1057" s="214">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6"/>
      <c r="N1058" s="186"/>
      <c r="O1058" s="185" t="str">
        <f t="shared" si="52"/>
        <v>-</v>
      </c>
      <c r="P1058" s="185" t="str">
        <f t="shared" si="53"/>
        <v>-</v>
      </c>
      <c r="Q1058" s="214">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6"/>
      <c r="N1059" s="186"/>
      <c r="O1059" s="185" t="str">
        <f t="shared" si="52"/>
        <v>-</v>
      </c>
      <c r="P1059" s="185" t="str">
        <f t="shared" si="53"/>
        <v>-</v>
      </c>
      <c r="Q1059" s="214">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6"/>
      <c r="N1060" s="186"/>
      <c r="O1060" s="185" t="str">
        <f t="shared" si="52"/>
        <v>-</v>
      </c>
      <c r="P1060" s="185" t="str">
        <f t="shared" si="53"/>
        <v>-</v>
      </c>
      <c r="Q1060" s="214">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6"/>
      <c r="N1061" s="186"/>
      <c r="O1061" s="185" t="str">
        <f t="shared" si="52"/>
        <v>-</v>
      </c>
      <c r="P1061" s="185" t="str">
        <f t="shared" si="53"/>
        <v>-</v>
      </c>
      <c r="Q1061" s="214">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6"/>
      <c r="N1062" s="186"/>
      <c r="O1062" s="185" t="str">
        <f t="shared" si="52"/>
        <v>-</v>
      </c>
      <c r="P1062" s="185" t="str">
        <f t="shared" si="53"/>
        <v>-</v>
      </c>
      <c r="Q1062" s="214">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6"/>
      <c r="N1063" s="186"/>
      <c r="O1063" s="185" t="str">
        <f t="shared" si="52"/>
        <v>-</v>
      </c>
      <c r="P1063" s="185" t="str">
        <f t="shared" si="53"/>
        <v>-</v>
      </c>
      <c r="Q1063" s="214">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6"/>
      <c r="N1064" s="186"/>
      <c r="O1064" s="185" t="str">
        <f t="shared" si="52"/>
        <v>-</v>
      </c>
      <c r="P1064" s="185" t="str">
        <f t="shared" si="53"/>
        <v>-</v>
      </c>
      <c r="Q1064" s="214">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6"/>
      <c r="N1065" s="186"/>
      <c r="O1065" s="185" t="str">
        <f t="shared" si="52"/>
        <v>-</v>
      </c>
      <c r="P1065" s="185" t="str">
        <f t="shared" si="53"/>
        <v>-</v>
      </c>
      <c r="Q1065" s="214">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6"/>
      <c r="N1066" s="186"/>
      <c r="O1066" s="185" t="str">
        <f t="shared" si="52"/>
        <v>-</v>
      </c>
      <c r="P1066" s="185" t="str">
        <f t="shared" si="53"/>
        <v>-</v>
      </c>
      <c r="Q1066" s="214">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6"/>
      <c r="N1067" s="186"/>
      <c r="O1067" s="185" t="str">
        <f t="shared" si="52"/>
        <v>-</v>
      </c>
      <c r="P1067" s="185" t="str">
        <f t="shared" si="53"/>
        <v>-</v>
      </c>
      <c r="Q1067" s="214">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6"/>
      <c r="N1068" s="186"/>
      <c r="O1068" s="185" t="str">
        <f t="shared" si="52"/>
        <v>-</v>
      </c>
      <c r="P1068" s="185" t="str">
        <f t="shared" si="53"/>
        <v>-</v>
      </c>
      <c r="Q1068" s="214">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6"/>
      <c r="N1069" s="186"/>
      <c r="O1069" s="185" t="str">
        <f t="shared" si="52"/>
        <v>-</v>
      </c>
      <c r="P1069" s="185" t="str">
        <f t="shared" si="53"/>
        <v>-</v>
      </c>
      <c r="Q1069" s="214">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6"/>
      <c r="N1070" s="186"/>
      <c r="O1070" s="185" t="str">
        <f t="shared" si="52"/>
        <v>-</v>
      </c>
      <c r="P1070" s="185" t="str">
        <f t="shared" si="53"/>
        <v>-</v>
      </c>
      <c r="Q1070" s="214">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6"/>
      <c r="N1071" s="186"/>
      <c r="O1071" s="185" t="str">
        <f t="shared" si="52"/>
        <v>-</v>
      </c>
      <c r="P1071" s="185" t="str">
        <f t="shared" si="53"/>
        <v>-</v>
      </c>
      <c r="Q1071" s="214">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6"/>
      <c r="N1072" s="186"/>
      <c r="O1072" s="185" t="str">
        <f t="shared" si="52"/>
        <v>-</v>
      </c>
      <c r="P1072" s="185" t="str">
        <f t="shared" si="53"/>
        <v>-</v>
      </c>
      <c r="Q1072" s="214">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6"/>
      <c r="N1073" s="186"/>
      <c r="O1073" s="185" t="str">
        <f t="shared" si="52"/>
        <v>-</v>
      </c>
      <c r="P1073" s="185" t="str">
        <f t="shared" si="53"/>
        <v>-</v>
      </c>
      <c r="Q1073" s="214">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6"/>
      <c r="N1074" s="186"/>
      <c r="O1074" s="185" t="str">
        <f t="shared" si="52"/>
        <v>-</v>
      </c>
      <c r="P1074" s="185" t="str">
        <f t="shared" si="53"/>
        <v>-</v>
      </c>
      <c r="Q1074" s="214">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6"/>
      <c r="N1075" s="186"/>
      <c r="O1075" s="185" t="str">
        <f t="shared" si="52"/>
        <v>-</v>
      </c>
      <c r="P1075" s="185" t="str">
        <f t="shared" si="53"/>
        <v>-</v>
      </c>
      <c r="Q1075" s="214">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6"/>
      <c r="N1076" s="186"/>
      <c r="O1076" s="185" t="str">
        <f t="shared" si="52"/>
        <v>-</v>
      </c>
      <c r="P1076" s="185" t="str">
        <f t="shared" si="53"/>
        <v>-</v>
      </c>
      <c r="Q1076" s="214">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6"/>
      <c r="N1077" s="186"/>
      <c r="O1077" s="185" t="str">
        <f t="shared" si="52"/>
        <v>-</v>
      </c>
      <c r="P1077" s="185" t="str">
        <f t="shared" si="53"/>
        <v>-</v>
      </c>
      <c r="Q1077" s="214">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6"/>
      <c r="N1078" s="186"/>
      <c r="O1078" s="185" t="str">
        <f t="shared" si="52"/>
        <v>-</v>
      </c>
      <c r="P1078" s="185" t="str">
        <f t="shared" si="53"/>
        <v>-</v>
      </c>
      <c r="Q1078" s="214">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6"/>
      <c r="N1079" s="186"/>
      <c r="O1079" s="185" t="str">
        <f t="shared" si="52"/>
        <v>-</v>
      </c>
      <c r="P1079" s="185" t="str">
        <f t="shared" si="53"/>
        <v>-</v>
      </c>
      <c r="Q1079" s="214">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6"/>
      <c r="N1080" s="186"/>
      <c r="O1080" s="185" t="str">
        <f t="shared" si="52"/>
        <v>-</v>
      </c>
      <c r="P1080" s="185" t="str">
        <f t="shared" si="53"/>
        <v>-</v>
      </c>
      <c r="Q1080" s="214">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6"/>
      <c r="N1081" s="186"/>
      <c r="O1081" s="185" t="str">
        <f t="shared" si="52"/>
        <v>-</v>
      </c>
      <c r="P1081" s="185" t="str">
        <f t="shared" si="53"/>
        <v>-</v>
      </c>
      <c r="Q1081" s="214">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6"/>
      <c r="N1082" s="186"/>
      <c r="O1082" s="185" t="str">
        <f t="shared" si="52"/>
        <v>-</v>
      </c>
      <c r="P1082" s="185" t="str">
        <f t="shared" si="53"/>
        <v>-</v>
      </c>
      <c r="Q1082" s="214">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6"/>
      <c r="N1083" s="186"/>
      <c r="O1083" s="185" t="str">
        <f t="shared" si="52"/>
        <v>-</v>
      </c>
      <c r="P1083" s="185" t="str">
        <f t="shared" si="53"/>
        <v>-</v>
      </c>
      <c r="Q1083" s="214">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6"/>
      <c r="N1084" s="186"/>
      <c r="O1084" s="185" t="str">
        <f t="shared" si="52"/>
        <v>-</v>
      </c>
      <c r="P1084" s="185" t="str">
        <f t="shared" si="53"/>
        <v>-</v>
      </c>
      <c r="Q1084" s="214">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6"/>
      <c r="N1085" s="186"/>
      <c r="O1085" s="185" t="str">
        <f t="shared" si="52"/>
        <v>-</v>
      </c>
      <c r="P1085" s="185" t="str">
        <f t="shared" si="53"/>
        <v>-</v>
      </c>
      <c r="Q1085" s="214">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6"/>
      <c r="N1086" s="186"/>
      <c r="O1086" s="185" t="str">
        <f t="shared" si="52"/>
        <v>-</v>
      </c>
      <c r="P1086" s="185" t="str">
        <f t="shared" si="53"/>
        <v>-</v>
      </c>
      <c r="Q1086" s="214">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6"/>
      <c r="N1087" s="186"/>
      <c r="O1087" s="185" t="str">
        <f t="shared" si="52"/>
        <v>-</v>
      </c>
      <c r="P1087" s="185" t="str">
        <f t="shared" si="53"/>
        <v>-</v>
      </c>
      <c r="Q1087" s="214">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6"/>
      <c r="N1088" s="186"/>
      <c r="O1088" s="185" t="str">
        <f t="shared" si="52"/>
        <v>-</v>
      </c>
      <c r="P1088" s="185" t="str">
        <f t="shared" si="53"/>
        <v>-</v>
      </c>
      <c r="Q1088" s="214">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6"/>
      <c r="N1089" s="186"/>
      <c r="O1089" s="185" t="str">
        <f t="shared" si="52"/>
        <v>-</v>
      </c>
      <c r="P1089" s="185" t="str">
        <f t="shared" si="53"/>
        <v>-</v>
      </c>
      <c r="Q1089" s="214">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6"/>
      <c r="N1090" s="186"/>
      <c r="O1090" s="185" t="str">
        <f t="shared" si="52"/>
        <v>-</v>
      </c>
      <c r="P1090" s="185" t="str">
        <f t="shared" si="53"/>
        <v>-</v>
      </c>
      <c r="Q1090" s="214">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6"/>
      <c r="N1091" s="186"/>
      <c r="O1091" s="185" t="str">
        <f t="shared" si="52"/>
        <v>-</v>
      </c>
      <c r="P1091" s="185" t="str">
        <f t="shared" si="53"/>
        <v>-</v>
      </c>
      <c r="Q1091" s="214">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6"/>
      <c r="N1092" s="186"/>
      <c r="O1092" s="185" t="str">
        <f t="shared" si="52"/>
        <v>-</v>
      </c>
      <c r="P1092" s="185" t="str">
        <f t="shared" si="53"/>
        <v>-</v>
      </c>
      <c r="Q1092" s="214">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6"/>
      <c r="N1093" s="186"/>
      <c r="O1093" s="185" t="str">
        <f t="shared" si="52"/>
        <v>-</v>
      </c>
      <c r="P1093" s="185" t="str">
        <f t="shared" si="53"/>
        <v>-</v>
      </c>
      <c r="Q1093" s="214">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6"/>
      <c r="N1094" s="186"/>
      <c r="O1094" s="185" t="str">
        <f t="shared" si="52"/>
        <v>-</v>
      </c>
      <c r="P1094" s="185" t="str">
        <f t="shared" si="53"/>
        <v>-</v>
      </c>
      <c r="Q1094" s="214">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6"/>
      <c r="N1095" s="186"/>
      <c r="O1095" s="185" t="str">
        <f t="shared" si="52"/>
        <v>-</v>
      </c>
      <c r="P1095" s="185" t="str">
        <f t="shared" si="53"/>
        <v>-</v>
      </c>
      <c r="Q1095" s="214">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6"/>
      <c r="N1096" s="186"/>
      <c r="O1096" s="185" t="str">
        <f t="shared" si="52"/>
        <v>-</v>
      </c>
      <c r="P1096" s="185" t="str">
        <f t="shared" si="53"/>
        <v>-</v>
      </c>
      <c r="Q1096" s="214">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6"/>
      <c r="N1097" s="186"/>
      <c r="O1097" s="185" t="str">
        <f t="shared" si="52"/>
        <v>-</v>
      </c>
      <c r="P1097" s="185" t="str">
        <f t="shared" si="53"/>
        <v>-</v>
      </c>
      <c r="Q1097" s="214">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6"/>
      <c r="N1098" s="186"/>
      <c r="O1098" s="185" t="str">
        <f t="shared" si="52"/>
        <v>-</v>
      </c>
      <c r="P1098" s="185" t="str">
        <f t="shared" si="53"/>
        <v>-</v>
      </c>
      <c r="Q1098" s="214">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6"/>
      <c r="N1099" s="186"/>
      <c r="O1099" s="185" t="str">
        <f t="shared" si="52"/>
        <v>-</v>
      </c>
      <c r="P1099" s="185" t="str">
        <f t="shared" si="53"/>
        <v>-</v>
      </c>
      <c r="Q1099" s="214">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6"/>
      <c r="N1100" s="186"/>
      <c r="O1100" s="185" t="str">
        <f t="shared" si="52"/>
        <v>-</v>
      </c>
      <c r="P1100" s="185" t="str">
        <f t="shared" si="53"/>
        <v>-</v>
      </c>
      <c r="Q1100" s="214">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6"/>
      <c r="N1101" s="186"/>
      <c r="O1101" s="185" t="str">
        <f t="shared" si="52"/>
        <v>-</v>
      </c>
      <c r="P1101" s="185" t="str">
        <f t="shared" si="53"/>
        <v>-</v>
      </c>
      <c r="Q1101" s="214">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6"/>
      <c r="N1102" s="186"/>
      <c r="O1102" s="185" t="str">
        <f t="shared" si="52"/>
        <v>-</v>
      </c>
      <c r="P1102" s="185" t="str">
        <f t="shared" si="53"/>
        <v>-</v>
      </c>
      <c r="Q1102" s="214">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6"/>
      <c r="N1103" s="186"/>
      <c r="O1103" s="185" t="str">
        <f t="shared" si="52"/>
        <v>-</v>
      </c>
      <c r="P1103" s="185" t="str">
        <f t="shared" si="53"/>
        <v>-</v>
      </c>
      <c r="Q1103" s="214">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6"/>
      <c r="N1104" s="186"/>
      <c r="O1104" s="185" t="str">
        <f t="shared" si="52"/>
        <v>-</v>
      </c>
      <c r="P1104" s="185" t="str">
        <f t="shared" si="53"/>
        <v>-</v>
      </c>
      <c r="Q1104" s="214">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6"/>
      <c r="N1105" s="186"/>
      <c r="O1105" s="185" t="str">
        <f t="shared" si="52"/>
        <v>-</v>
      </c>
      <c r="P1105" s="185" t="str">
        <f t="shared" si="53"/>
        <v>-</v>
      </c>
      <c r="Q1105" s="214">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6"/>
      <c r="N1106" s="186"/>
      <c r="O1106" s="185" t="str">
        <f t="shared" si="52"/>
        <v>-</v>
      </c>
      <c r="P1106" s="185" t="str">
        <f t="shared" si="53"/>
        <v>-</v>
      </c>
      <c r="Q1106" s="214">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6"/>
      <c r="N1107" s="186"/>
      <c r="O1107" s="185" t="str">
        <f t="shared" si="52"/>
        <v>-</v>
      </c>
      <c r="P1107" s="185" t="str">
        <f t="shared" si="53"/>
        <v>-</v>
      </c>
      <c r="Q1107" s="214">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6"/>
      <c r="N1108" s="186"/>
      <c r="O1108" s="185" t="str">
        <f t="shared" si="52"/>
        <v>-</v>
      </c>
      <c r="P1108" s="185" t="str">
        <f t="shared" si="53"/>
        <v>-</v>
      </c>
      <c r="Q1108" s="214">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6"/>
      <c r="N1109" s="186"/>
      <c r="O1109" s="185" t="str">
        <f t="shared" si="52"/>
        <v>-</v>
      </c>
      <c r="P1109" s="185" t="str">
        <f t="shared" si="53"/>
        <v>-</v>
      </c>
      <c r="Q1109" s="214">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6"/>
      <c r="N1110" s="186"/>
      <c r="O1110" s="185" t="str">
        <f t="shared" si="52"/>
        <v>-</v>
      </c>
      <c r="P1110" s="185" t="str">
        <f t="shared" si="53"/>
        <v>-</v>
      </c>
      <c r="Q1110" s="214">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6"/>
      <c r="N1111" s="186"/>
      <c r="O1111" s="185" t="str">
        <f t="shared" ref="O1111:O1174" si="55">IF(N1111="","-",L1111*N1111)</f>
        <v>-</v>
      </c>
      <c r="P1111" s="185" t="str">
        <f t="shared" ref="P1111:P1174" si="56">IF(O1111="-","-",IF(OR(E1111&lt;$E$15,E1111&gt;$E$16),0,O1111*J1111))</f>
        <v>-</v>
      </c>
      <c r="Q1111" s="214">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6"/>
      <c r="N1112" s="186"/>
      <c r="O1112" s="185" t="str">
        <f t="shared" si="55"/>
        <v>-</v>
      </c>
      <c r="P1112" s="185" t="str">
        <f t="shared" si="56"/>
        <v>-</v>
      </c>
      <c r="Q1112" s="214">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6"/>
      <c r="N1113" s="186"/>
      <c r="O1113" s="185" t="str">
        <f t="shared" si="55"/>
        <v>-</v>
      </c>
      <c r="P1113" s="185" t="str">
        <f t="shared" si="56"/>
        <v>-</v>
      </c>
      <c r="Q1113" s="214">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6"/>
      <c r="N1114" s="186"/>
      <c r="O1114" s="185" t="str">
        <f t="shared" si="55"/>
        <v>-</v>
      </c>
      <c r="P1114" s="185" t="str">
        <f t="shared" si="56"/>
        <v>-</v>
      </c>
      <c r="Q1114" s="214">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6"/>
      <c r="N1115" s="186"/>
      <c r="O1115" s="185" t="str">
        <f t="shared" si="55"/>
        <v>-</v>
      </c>
      <c r="P1115" s="185" t="str">
        <f t="shared" si="56"/>
        <v>-</v>
      </c>
      <c r="Q1115" s="214">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6"/>
      <c r="N1116" s="186"/>
      <c r="O1116" s="185" t="str">
        <f t="shared" si="55"/>
        <v>-</v>
      </c>
      <c r="P1116" s="185" t="str">
        <f t="shared" si="56"/>
        <v>-</v>
      </c>
      <c r="Q1116" s="214">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6"/>
      <c r="N1117" s="186"/>
      <c r="O1117" s="185" t="str">
        <f t="shared" si="55"/>
        <v>-</v>
      </c>
      <c r="P1117" s="185" t="str">
        <f t="shared" si="56"/>
        <v>-</v>
      </c>
      <c r="Q1117" s="214">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6"/>
      <c r="N1118" s="186"/>
      <c r="O1118" s="185" t="str">
        <f t="shared" si="55"/>
        <v>-</v>
      </c>
      <c r="P1118" s="185" t="str">
        <f t="shared" si="56"/>
        <v>-</v>
      </c>
      <c r="Q1118" s="214">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6"/>
      <c r="N1119" s="186"/>
      <c r="O1119" s="185" t="str">
        <f t="shared" si="55"/>
        <v>-</v>
      </c>
      <c r="P1119" s="185" t="str">
        <f t="shared" si="56"/>
        <v>-</v>
      </c>
      <c r="Q1119" s="214">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6"/>
      <c r="N1120" s="186"/>
      <c r="O1120" s="185" t="str">
        <f t="shared" si="55"/>
        <v>-</v>
      </c>
      <c r="P1120" s="185" t="str">
        <f t="shared" si="56"/>
        <v>-</v>
      </c>
      <c r="Q1120" s="214">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6"/>
      <c r="N1121" s="186"/>
      <c r="O1121" s="185" t="str">
        <f t="shared" si="55"/>
        <v>-</v>
      </c>
      <c r="P1121" s="185" t="str">
        <f t="shared" si="56"/>
        <v>-</v>
      </c>
      <c r="Q1121" s="214">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6"/>
      <c r="N1122" s="186"/>
      <c r="O1122" s="185" t="str">
        <f t="shared" si="55"/>
        <v>-</v>
      </c>
      <c r="P1122" s="185" t="str">
        <f t="shared" si="56"/>
        <v>-</v>
      </c>
      <c r="Q1122" s="214">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6"/>
      <c r="N1123" s="186"/>
      <c r="O1123" s="185" t="str">
        <f t="shared" si="55"/>
        <v>-</v>
      </c>
      <c r="P1123" s="185" t="str">
        <f t="shared" si="56"/>
        <v>-</v>
      </c>
      <c r="Q1123" s="214">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6"/>
      <c r="N1124" s="186"/>
      <c r="O1124" s="185" t="str">
        <f t="shared" si="55"/>
        <v>-</v>
      </c>
      <c r="P1124" s="185" t="str">
        <f t="shared" si="56"/>
        <v>-</v>
      </c>
      <c r="Q1124" s="214">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6"/>
      <c r="N1125" s="186"/>
      <c r="O1125" s="185" t="str">
        <f t="shared" si="55"/>
        <v>-</v>
      </c>
      <c r="P1125" s="185" t="str">
        <f t="shared" si="56"/>
        <v>-</v>
      </c>
      <c r="Q1125" s="214">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6"/>
      <c r="N1126" s="186"/>
      <c r="O1126" s="185" t="str">
        <f t="shared" si="55"/>
        <v>-</v>
      </c>
      <c r="P1126" s="185" t="str">
        <f t="shared" si="56"/>
        <v>-</v>
      </c>
      <c r="Q1126" s="214">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6"/>
      <c r="N1127" s="186"/>
      <c r="O1127" s="185" t="str">
        <f t="shared" si="55"/>
        <v>-</v>
      </c>
      <c r="P1127" s="185" t="str">
        <f t="shared" si="56"/>
        <v>-</v>
      </c>
      <c r="Q1127" s="214">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6"/>
      <c r="N1128" s="186"/>
      <c r="O1128" s="185" t="str">
        <f t="shared" si="55"/>
        <v>-</v>
      </c>
      <c r="P1128" s="185" t="str">
        <f t="shared" si="56"/>
        <v>-</v>
      </c>
      <c r="Q1128" s="214">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6"/>
      <c r="N1129" s="186"/>
      <c r="O1129" s="185" t="str">
        <f t="shared" si="55"/>
        <v>-</v>
      </c>
      <c r="P1129" s="185" t="str">
        <f t="shared" si="56"/>
        <v>-</v>
      </c>
      <c r="Q1129" s="214">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6"/>
      <c r="N1130" s="186"/>
      <c r="O1130" s="185" t="str">
        <f t="shared" si="55"/>
        <v>-</v>
      </c>
      <c r="P1130" s="185" t="str">
        <f t="shared" si="56"/>
        <v>-</v>
      </c>
      <c r="Q1130" s="214">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6"/>
      <c r="N1131" s="186"/>
      <c r="O1131" s="185" t="str">
        <f t="shared" si="55"/>
        <v>-</v>
      </c>
      <c r="P1131" s="185" t="str">
        <f t="shared" si="56"/>
        <v>-</v>
      </c>
      <c r="Q1131" s="214">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6"/>
      <c r="N1132" s="186"/>
      <c r="O1132" s="185" t="str">
        <f t="shared" si="55"/>
        <v>-</v>
      </c>
      <c r="P1132" s="185" t="str">
        <f t="shared" si="56"/>
        <v>-</v>
      </c>
      <c r="Q1132" s="214">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6"/>
      <c r="N1133" s="186"/>
      <c r="O1133" s="185" t="str">
        <f t="shared" si="55"/>
        <v>-</v>
      </c>
      <c r="P1133" s="185" t="str">
        <f t="shared" si="56"/>
        <v>-</v>
      </c>
      <c r="Q1133" s="214">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6"/>
      <c r="N1134" s="186"/>
      <c r="O1134" s="185" t="str">
        <f t="shared" si="55"/>
        <v>-</v>
      </c>
      <c r="P1134" s="185" t="str">
        <f t="shared" si="56"/>
        <v>-</v>
      </c>
      <c r="Q1134" s="214">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6"/>
      <c r="N1135" s="186"/>
      <c r="O1135" s="185" t="str">
        <f t="shared" si="55"/>
        <v>-</v>
      </c>
      <c r="P1135" s="185" t="str">
        <f t="shared" si="56"/>
        <v>-</v>
      </c>
      <c r="Q1135" s="214">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6"/>
      <c r="N1136" s="186"/>
      <c r="O1136" s="185" t="str">
        <f t="shared" si="55"/>
        <v>-</v>
      </c>
      <c r="P1136" s="185" t="str">
        <f t="shared" si="56"/>
        <v>-</v>
      </c>
      <c r="Q1136" s="214">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6"/>
      <c r="N1137" s="186"/>
      <c r="O1137" s="185" t="str">
        <f t="shared" si="55"/>
        <v>-</v>
      </c>
      <c r="P1137" s="185" t="str">
        <f t="shared" si="56"/>
        <v>-</v>
      </c>
      <c r="Q1137" s="214">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6"/>
      <c r="N1138" s="186"/>
      <c r="O1138" s="185" t="str">
        <f t="shared" si="55"/>
        <v>-</v>
      </c>
      <c r="P1138" s="185" t="str">
        <f t="shared" si="56"/>
        <v>-</v>
      </c>
      <c r="Q1138" s="214">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6"/>
      <c r="N1139" s="186"/>
      <c r="O1139" s="185" t="str">
        <f t="shared" si="55"/>
        <v>-</v>
      </c>
      <c r="P1139" s="185" t="str">
        <f t="shared" si="56"/>
        <v>-</v>
      </c>
      <c r="Q1139" s="214">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6"/>
      <c r="N1140" s="186"/>
      <c r="O1140" s="185" t="str">
        <f t="shared" si="55"/>
        <v>-</v>
      </c>
      <c r="P1140" s="185" t="str">
        <f t="shared" si="56"/>
        <v>-</v>
      </c>
      <c r="Q1140" s="214">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6"/>
      <c r="N1141" s="186"/>
      <c r="O1141" s="185" t="str">
        <f t="shared" si="55"/>
        <v>-</v>
      </c>
      <c r="P1141" s="185" t="str">
        <f t="shared" si="56"/>
        <v>-</v>
      </c>
      <c r="Q1141" s="214">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6"/>
      <c r="N1142" s="186"/>
      <c r="O1142" s="185" t="str">
        <f t="shared" si="55"/>
        <v>-</v>
      </c>
      <c r="P1142" s="185" t="str">
        <f t="shared" si="56"/>
        <v>-</v>
      </c>
      <c r="Q1142" s="214">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6"/>
      <c r="N1143" s="186"/>
      <c r="O1143" s="185" t="str">
        <f t="shared" si="55"/>
        <v>-</v>
      </c>
      <c r="P1143" s="185" t="str">
        <f t="shared" si="56"/>
        <v>-</v>
      </c>
      <c r="Q1143" s="214">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6"/>
      <c r="N1144" s="186"/>
      <c r="O1144" s="185" t="str">
        <f t="shared" si="55"/>
        <v>-</v>
      </c>
      <c r="P1144" s="185" t="str">
        <f t="shared" si="56"/>
        <v>-</v>
      </c>
      <c r="Q1144" s="214">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6"/>
      <c r="N1145" s="186"/>
      <c r="O1145" s="185" t="str">
        <f t="shared" si="55"/>
        <v>-</v>
      </c>
      <c r="P1145" s="185" t="str">
        <f t="shared" si="56"/>
        <v>-</v>
      </c>
      <c r="Q1145" s="214">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6"/>
      <c r="N1146" s="186"/>
      <c r="O1146" s="185" t="str">
        <f t="shared" si="55"/>
        <v>-</v>
      </c>
      <c r="P1146" s="185" t="str">
        <f t="shared" si="56"/>
        <v>-</v>
      </c>
      <c r="Q1146" s="214">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6"/>
      <c r="N1147" s="186"/>
      <c r="O1147" s="185" t="str">
        <f t="shared" si="55"/>
        <v>-</v>
      </c>
      <c r="P1147" s="185" t="str">
        <f t="shared" si="56"/>
        <v>-</v>
      </c>
      <c r="Q1147" s="214">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6"/>
      <c r="N1148" s="186"/>
      <c r="O1148" s="185" t="str">
        <f t="shared" si="55"/>
        <v>-</v>
      </c>
      <c r="P1148" s="185" t="str">
        <f t="shared" si="56"/>
        <v>-</v>
      </c>
      <c r="Q1148" s="214">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6"/>
      <c r="N1149" s="186"/>
      <c r="O1149" s="185" t="str">
        <f t="shared" si="55"/>
        <v>-</v>
      </c>
      <c r="P1149" s="185" t="str">
        <f t="shared" si="56"/>
        <v>-</v>
      </c>
      <c r="Q1149" s="214">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6"/>
      <c r="N1150" s="186"/>
      <c r="O1150" s="185" t="str">
        <f t="shared" si="55"/>
        <v>-</v>
      </c>
      <c r="P1150" s="185" t="str">
        <f t="shared" si="56"/>
        <v>-</v>
      </c>
      <c r="Q1150" s="214">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6"/>
      <c r="N1151" s="186"/>
      <c r="O1151" s="185" t="str">
        <f t="shared" si="55"/>
        <v>-</v>
      </c>
      <c r="P1151" s="185" t="str">
        <f t="shared" si="56"/>
        <v>-</v>
      </c>
      <c r="Q1151" s="214">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6"/>
      <c r="N1152" s="186"/>
      <c r="O1152" s="185" t="str">
        <f t="shared" si="55"/>
        <v>-</v>
      </c>
      <c r="P1152" s="185" t="str">
        <f t="shared" si="56"/>
        <v>-</v>
      </c>
      <c r="Q1152" s="214">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6"/>
      <c r="N1153" s="186"/>
      <c r="O1153" s="185" t="str">
        <f t="shared" si="55"/>
        <v>-</v>
      </c>
      <c r="P1153" s="185" t="str">
        <f t="shared" si="56"/>
        <v>-</v>
      </c>
      <c r="Q1153" s="214">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6"/>
      <c r="N1154" s="186"/>
      <c r="O1154" s="185" t="str">
        <f t="shared" si="55"/>
        <v>-</v>
      </c>
      <c r="P1154" s="185" t="str">
        <f t="shared" si="56"/>
        <v>-</v>
      </c>
      <c r="Q1154" s="214">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6"/>
      <c r="N1155" s="186"/>
      <c r="O1155" s="185" t="str">
        <f t="shared" si="55"/>
        <v>-</v>
      </c>
      <c r="P1155" s="185" t="str">
        <f t="shared" si="56"/>
        <v>-</v>
      </c>
      <c r="Q1155" s="214">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6"/>
      <c r="N1156" s="186"/>
      <c r="O1156" s="185" t="str">
        <f t="shared" si="55"/>
        <v>-</v>
      </c>
      <c r="P1156" s="185" t="str">
        <f t="shared" si="56"/>
        <v>-</v>
      </c>
      <c r="Q1156" s="214">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6"/>
      <c r="N1157" s="186"/>
      <c r="O1157" s="185" t="str">
        <f t="shared" si="55"/>
        <v>-</v>
      </c>
      <c r="P1157" s="185" t="str">
        <f t="shared" si="56"/>
        <v>-</v>
      </c>
      <c r="Q1157" s="214">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6"/>
      <c r="N1158" s="186"/>
      <c r="O1158" s="185" t="str">
        <f t="shared" si="55"/>
        <v>-</v>
      </c>
      <c r="P1158" s="185" t="str">
        <f t="shared" si="56"/>
        <v>-</v>
      </c>
      <c r="Q1158" s="214">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6"/>
      <c r="N1159" s="186"/>
      <c r="O1159" s="185" t="str">
        <f t="shared" ref="O1159:O1161" si="57">IF(N1159="","-",L1159*N1159)</f>
        <v>-</v>
      </c>
      <c r="P1159" s="185" t="str">
        <f t="shared" ref="P1159:P1161" si="58">IF(O1159="-","-",IF(OR(E1159&lt;$E$15,E1159&gt;$E$16),0,O1159*J1159))</f>
        <v>-</v>
      </c>
      <c r="Q1159" s="214">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6"/>
      <c r="N1160" s="186"/>
      <c r="O1160" s="185" t="str">
        <f t="shared" si="57"/>
        <v>-</v>
      </c>
      <c r="P1160" s="185" t="str">
        <f t="shared" si="58"/>
        <v>-</v>
      </c>
      <c r="Q1160" s="214">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6"/>
      <c r="N1161" s="186"/>
      <c r="O1161" s="185" t="str">
        <f t="shared" si="57"/>
        <v>-</v>
      </c>
      <c r="P1161" s="185" t="str">
        <f t="shared" si="58"/>
        <v>-</v>
      </c>
      <c r="Q1161" s="214">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6"/>
      <c r="N1162" s="186"/>
      <c r="O1162" s="185" t="str">
        <f t="shared" si="55"/>
        <v>-</v>
      </c>
      <c r="P1162" s="185" t="str">
        <f t="shared" si="56"/>
        <v>-</v>
      </c>
      <c r="Q1162" s="214">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6"/>
      <c r="N1163" s="186"/>
      <c r="O1163" s="185" t="str">
        <f t="shared" si="55"/>
        <v>-</v>
      </c>
      <c r="P1163" s="185" t="str">
        <f t="shared" si="56"/>
        <v>-</v>
      </c>
      <c r="Q1163" s="214">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6"/>
      <c r="N1164" s="186"/>
      <c r="O1164" s="185" t="str">
        <f t="shared" si="55"/>
        <v>-</v>
      </c>
      <c r="P1164" s="185" t="str">
        <f t="shared" si="56"/>
        <v>-</v>
      </c>
      <c r="Q1164" s="214">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6"/>
      <c r="N1165" s="186"/>
      <c r="O1165" s="185" t="str">
        <f t="shared" si="55"/>
        <v>-</v>
      </c>
      <c r="P1165" s="185" t="str">
        <f t="shared" si="56"/>
        <v>-</v>
      </c>
      <c r="Q1165" s="214">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6"/>
      <c r="N1166" s="186"/>
      <c r="O1166" s="185" t="str">
        <f t="shared" si="55"/>
        <v>-</v>
      </c>
      <c r="P1166" s="185" t="str">
        <f t="shared" si="56"/>
        <v>-</v>
      </c>
      <c r="Q1166" s="214">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6"/>
      <c r="N1167" s="186"/>
      <c r="O1167" s="185" t="str">
        <f t="shared" si="55"/>
        <v>-</v>
      </c>
      <c r="P1167" s="185" t="str">
        <f t="shared" si="56"/>
        <v>-</v>
      </c>
      <c r="Q1167" s="214">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6"/>
      <c r="N1168" s="186"/>
      <c r="O1168" s="185" t="str">
        <f t="shared" si="55"/>
        <v>-</v>
      </c>
      <c r="P1168" s="185" t="str">
        <f t="shared" si="56"/>
        <v>-</v>
      </c>
      <c r="Q1168" s="214">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6"/>
      <c r="N1169" s="186"/>
      <c r="O1169" s="185" t="str">
        <f t="shared" si="55"/>
        <v>-</v>
      </c>
      <c r="P1169" s="185" t="str">
        <f t="shared" si="56"/>
        <v>-</v>
      </c>
      <c r="Q1169" s="214">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6"/>
      <c r="N1170" s="186"/>
      <c r="O1170" s="185" t="str">
        <f t="shared" si="55"/>
        <v>-</v>
      </c>
      <c r="P1170" s="185" t="str">
        <f t="shared" si="56"/>
        <v>-</v>
      </c>
      <c r="Q1170" s="214">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6"/>
      <c r="N1171" s="186"/>
      <c r="O1171" s="185" t="str">
        <f t="shared" si="55"/>
        <v>-</v>
      </c>
      <c r="P1171" s="185" t="str">
        <f t="shared" si="56"/>
        <v>-</v>
      </c>
      <c r="Q1171" s="214">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6"/>
      <c r="N1172" s="186"/>
      <c r="O1172" s="185" t="str">
        <f t="shared" si="55"/>
        <v>-</v>
      </c>
      <c r="P1172" s="185" t="str">
        <f t="shared" si="56"/>
        <v>-</v>
      </c>
      <c r="Q1172" s="214">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6"/>
      <c r="N1173" s="186"/>
      <c r="O1173" s="185" t="str">
        <f t="shared" si="55"/>
        <v>-</v>
      </c>
      <c r="P1173" s="185" t="str">
        <f t="shared" si="56"/>
        <v>-</v>
      </c>
      <c r="Q1173" s="214">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6"/>
      <c r="N1174" s="186"/>
      <c r="O1174" s="185" t="str">
        <f t="shared" si="55"/>
        <v>-</v>
      </c>
      <c r="P1174" s="185" t="str">
        <f t="shared" si="56"/>
        <v>-</v>
      </c>
      <c r="Q1174" s="214">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6"/>
      <c r="N1175" s="186"/>
      <c r="O1175" s="185" t="str">
        <f t="shared" ref="O1175:O1238" si="60">IF(N1175="","-",L1175*N1175)</f>
        <v>-</v>
      </c>
      <c r="P1175" s="185" t="str">
        <f t="shared" ref="P1175:P1238" si="61">IF(O1175="-","-",IF(OR(E1175&lt;$E$15,E1175&gt;$E$16),0,O1175*J1175))</f>
        <v>-</v>
      </c>
      <c r="Q1175" s="214">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6"/>
      <c r="N1176" s="186"/>
      <c r="O1176" s="185" t="str">
        <f t="shared" si="60"/>
        <v>-</v>
      </c>
      <c r="P1176" s="185" t="str">
        <f t="shared" si="61"/>
        <v>-</v>
      </c>
      <c r="Q1176" s="214">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6"/>
      <c r="N1177" s="186"/>
      <c r="O1177" s="185" t="str">
        <f t="shared" si="60"/>
        <v>-</v>
      </c>
      <c r="P1177" s="185" t="str">
        <f t="shared" si="61"/>
        <v>-</v>
      </c>
      <c r="Q1177" s="214">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6"/>
      <c r="N1178" s="186"/>
      <c r="O1178" s="185" t="str">
        <f t="shared" si="60"/>
        <v>-</v>
      </c>
      <c r="P1178" s="185" t="str">
        <f t="shared" si="61"/>
        <v>-</v>
      </c>
      <c r="Q1178" s="214">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6"/>
      <c r="N1179" s="186"/>
      <c r="O1179" s="185" t="str">
        <f t="shared" si="60"/>
        <v>-</v>
      </c>
      <c r="P1179" s="185" t="str">
        <f t="shared" si="61"/>
        <v>-</v>
      </c>
      <c r="Q1179" s="214">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6"/>
      <c r="N1180" s="186"/>
      <c r="O1180" s="185" t="str">
        <f t="shared" si="60"/>
        <v>-</v>
      </c>
      <c r="P1180" s="185" t="str">
        <f t="shared" si="61"/>
        <v>-</v>
      </c>
      <c r="Q1180" s="214">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6"/>
      <c r="N1181" s="186"/>
      <c r="O1181" s="185" t="str">
        <f t="shared" si="60"/>
        <v>-</v>
      </c>
      <c r="P1181" s="185" t="str">
        <f t="shared" si="61"/>
        <v>-</v>
      </c>
      <c r="Q1181" s="214">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6"/>
      <c r="N1182" s="186"/>
      <c r="O1182" s="185" t="str">
        <f t="shared" si="60"/>
        <v>-</v>
      </c>
      <c r="P1182" s="185" t="str">
        <f t="shared" si="61"/>
        <v>-</v>
      </c>
      <c r="Q1182" s="214">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6"/>
      <c r="N1183" s="186"/>
      <c r="O1183" s="185" t="str">
        <f t="shared" si="60"/>
        <v>-</v>
      </c>
      <c r="P1183" s="185" t="str">
        <f t="shared" si="61"/>
        <v>-</v>
      </c>
      <c r="Q1183" s="214">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6"/>
      <c r="N1184" s="186"/>
      <c r="O1184" s="185" t="str">
        <f t="shared" si="60"/>
        <v>-</v>
      </c>
      <c r="P1184" s="185" t="str">
        <f t="shared" si="61"/>
        <v>-</v>
      </c>
      <c r="Q1184" s="214">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6"/>
      <c r="N1185" s="186"/>
      <c r="O1185" s="185" t="str">
        <f t="shared" si="60"/>
        <v>-</v>
      </c>
      <c r="P1185" s="185" t="str">
        <f t="shared" si="61"/>
        <v>-</v>
      </c>
      <c r="Q1185" s="214">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6"/>
      <c r="N1186" s="186"/>
      <c r="O1186" s="185" t="str">
        <f t="shared" si="60"/>
        <v>-</v>
      </c>
      <c r="P1186" s="185" t="str">
        <f t="shared" si="61"/>
        <v>-</v>
      </c>
      <c r="Q1186" s="214">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6"/>
      <c r="N1187" s="186"/>
      <c r="O1187" s="185" t="str">
        <f t="shared" si="60"/>
        <v>-</v>
      </c>
      <c r="P1187" s="185" t="str">
        <f t="shared" si="61"/>
        <v>-</v>
      </c>
      <c r="Q1187" s="214">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6"/>
      <c r="N1188" s="186"/>
      <c r="O1188" s="185" t="str">
        <f t="shared" si="60"/>
        <v>-</v>
      </c>
      <c r="P1188" s="185" t="str">
        <f t="shared" si="61"/>
        <v>-</v>
      </c>
      <c r="Q1188" s="214">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6"/>
      <c r="N1189" s="186"/>
      <c r="O1189" s="185" t="str">
        <f t="shared" si="60"/>
        <v>-</v>
      </c>
      <c r="P1189" s="185" t="str">
        <f t="shared" si="61"/>
        <v>-</v>
      </c>
      <c r="Q1189" s="214">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6"/>
      <c r="N1190" s="186"/>
      <c r="O1190" s="185" t="str">
        <f t="shared" si="60"/>
        <v>-</v>
      </c>
      <c r="P1190" s="185" t="str">
        <f t="shared" si="61"/>
        <v>-</v>
      </c>
      <c r="Q1190" s="214">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6"/>
      <c r="N1191" s="186"/>
      <c r="O1191" s="185" t="str">
        <f t="shared" si="60"/>
        <v>-</v>
      </c>
      <c r="P1191" s="185" t="str">
        <f t="shared" si="61"/>
        <v>-</v>
      </c>
      <c r="Q1191" s="214">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6"/>
      <c r="N1192" s="186"/>
      <c r="O1192" s="185" t="str">
        <f t="shared" si="60"/>
        <v>-</v>
      </c>
      <c r="P1192" s="185" t="str">
        <f t="shared" si="61"/>
        <v>-</v>
      </c>
      <c r="Q1192" s="214">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6"/>
      <c r="N1193" s="186"/>
      <c r="O1193" s="185" t="str">
        <f t="shared" si="60"/>
        <v>-</v>
      </c>
      <c r="P1193" s="185" t="str">
        <f t="shared" si="61"/>
        <v>-</v>
      </c>
      <c r="Q1193" s="214">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6"/>
      <c r="N1194" s="186"/>
      <c r="O1194" s="185" t="str">
        <f t="shared" si="60"/>
        <v>-</v>
      </c>
      <c r="P1194" s="185" t="str">
        <f t="shared" si="61"/>
        <v>-</v>
      </c>
      <c r="Q1194" s="214">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6"/>
      <c r="N1195" s="186"/>
      <c r="O1195" s="185" t="str">
        <f t="shared" si="60"/>
        <v>-</v>
      </c>
      <c r="P1195" s="185" t="str">
        <f t="shared" si="61"/>
        <v>-</v>
      </c>
      <c r="Q1195" s="214">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6"/>
      <c r="N1196" s="186"/>
      <c r="O1196" s="185" t="str">
        <f t="shared" si="60"/>
        <v>-</v>
      </c>
      <c r="P1196" s="185" t="str">
        <f t="shared" si="61"/>
        <v>-</v>
      </c>
      <c r="Q1196" s="214">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6"/>
      <c r="N1197" s="186"/>
      <c r="O1197" s="185" t="str">
        <f t="shared" si="60"/>
        <v>-</v>
      </c>
      <c r="P1197" s="185" t="str">
        <f t="shared" si="61"/>
        <v>-</v>
      </c>
      <c r="Q1197" s="214">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6"/>
      <c r="N1198" s="186"/>
      <c r="O1198" s="185" t="str">
        <f t="shared" si="60"/>
        <v>-</v>
      </c>
      <c r="P1198" s="185" t="str">
        <f t="shared" si="61"/>
        <v>-</v>
      </c>
      <c r="Q1198" s="214">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6"/>
      <c r="N1199" s="186"/>
      <c r="O1199" s="185" t="str">
        <f t="shared" si="60"/>
        <v>-</v>
      </c>
      <c r="P1199" s="185" t="str">
        <f t="shared" si="61"/>
        <v>-</v>
      </c>
      <c r="Q1199" s="214">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6"/>
      <c r="N1200" s="186"/>
      <c r="O1200" s="185" t="str">
        <f t="shared" si="60"/>
        <v>-</v>
      </c>
      <c r="P1200" s="185" t="str">
        <f t="shared" si="61"/>
        <v>-</v>
      </c>
      <c r="Q1200" s="214">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6"/>
      <c r="N1201" s="186"/>
      <c r="O1201" s="185" t="str">
        <f t="shared" si="60"/>
        <v>-</v>
      </c>
      <c r="P1201" s="185" t="str">
        <f t="shared" si="61"/>
        <v>-</v>
      </c>
      <c r="Q1201" s="214">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6"/>
      <c r="N1202" s="186"/>
      <c r="O1202" s="185" t="str">
        <f t="shared" si="60"/>
        <v>-</v>
      </c>
      <c r="P1202" s="185" t="str">
        <f t="shared" si="61"/>
        <v>-</v>
      </c>
      <c r="Q1202" s="214">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6"/>
      <c r="N1203" s="186"/>
      <c r="O1203" s="185" t="str">
        <f t="shared" si="60"/>
        <v>-</v>
      </c>
      <c r="P1203" s="185" t="str">
        <f t="shared" si="61"/>
        <v>-</v>
      </c>
      <c r="Q1203" s="214">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6"/>
      <c r="N1204" s="186"/>
      <c r="O1204" s="185" t="str">
        <f t="shared" si="60"/>
        <v>-</v>
      </c>
      <c r="P1204" s="185" t="str">
        <f t="shared" si="61"/>
        <v>-</v>
      </c>
      <c r="Q1204" s="214">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6"/>
      <c r="N1205" s="186"/>
      <c r="O1205" s="185" t="str">
        <f t="shared" si="60"/>
        <v>-</v>
      </c>
      <c r="P1205" s="185" t="str">
        <f t="shared" si="61"/>
        <v>-</v>
      </c>
      <c r="Q1205" s="214">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6"/>
      <c r="N1206" s="186"/>
      <c r="O1206" s="185" t="str">
        <f t="shared" si="60"/>
        <v>-</v>
      </c>
      <c r="P1206" s="185" t="str">
        <f t="shared" si="61"/>
        <v>-</v>
      </c>
      <c r="Q1206" s="214">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6"/>
      <c r="N1207" s="186"/>
      <c r="O1207" s="185" t="str">
        <f t="shared" si="60"/>
        <v>-</v>
      </c>
      <c r="P1207" s="185" t="str">
        <f t="shared" si="61"/>
        <v>-</v>
      </c>
      <c r="Q1207" s="214">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6"/>
      <c r="N1208" s="186"/>
      <c r="O1208" s="185" t="str">
        <f t="shared" si="60"/>
        <v>-</v>
      </c>
      <c r="P1208" s="185" t="str">
        <f t="shared" si="61"/>
        <v>-</v>
      </c>
      <c r="Q1208" s="214">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6"/>
      <c r="N1209" s="186"/>
      <c r="O1209" s="185" t="str">
        <f t="shared" si="60"/>
        <v>-</v>
      </c>
      <c r="P1209" s="185" t="str">
        <f t="shared" si="61"/>
        <v>-</v>
      </c>
      <c r="Q1209" s="214">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6"/>
      <c r="N1210" s="186"/>
      <c r="O1210" s="185" t="str">
        <f t="shared" si="60"/>
        <v>-</v>
      </c>
      <c r="P1210" s="185" t="str">
        <f t="shared" si="61"/>
        <v>-</v>
      </c>
      <c r="Q1210" s="214">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6"/>
      <c r="N1211" s="186"/>
      <c r="O1211" s="185" t="str">
        <f t="shared" si="60"/>
        <v>-</v>
      </c>
      <c r="P1211" s="185" t="str">
        <f t="shared" si="61"/>
        <v>-</v>
      </c>
      <c r="Q1211" s="214">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6"/>
      <c r="N1212" s="186"/>
      <c r="O1212" s="185" t="str">
        <f t="shared" si="60"/>
        <v>-</v>
      </c>
      <c r="P1212" s="185" t="str">
        <f t="shared" si="61"/>
        <v>-</v>
      </c>
      <c r="Q1212" s="214">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6"/>
      <c r="N1213" s="186"/>
      <c r="O1213" s="185" t="str">
        <f t="shared" si="60"/>
        <v>-</v>
      </c>
      <c r="P1213" s="185" t="str">
        <f t="shared" si="61"/>
        <v>-</v>
      </c>
      <c r="Q1213" s="214">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6"/>
      <c r="N1214" s="186"/>
      <c r="O1214" s="185" t="str">
        <f t="shared" si="60"/>
        <v>-</v>
      </c>
      <c r="P1214" s="185" t="str">
        <f t="shared" si="61"/>
        <v>-</v>
      </c>
      <c r="Q1214" s="214">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6"/>
      <c r="N1215" s="186"/>
      <c r="O1215" s="185" t="str">
        <f t="shared" si="60"/>
        <v>-</v>
      </c>
      <c r="P1215" s="185" t="str">
        <f t="shared" si="61"/>
        <v>-</v>
      </c>
      <c r="Q1215" s="214">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6"/>
      <c r="N1216" s="186"/>
      <c r="O1216" s="185" t="str">
        <f t="shared" si="60"/>
        <v>-</v>
      </c>
      <c r="P1216" s="185" t="str">
        <f t="shared" si="61"/>
        <v>-</v>
      </c>
      <c r="Q1216" s="214">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6"/>
      <c r="N1217" s="186"/>
      <c r="O1217" s="185" t="str">
        <f t="shared" si="60"/>
        <v>-</v>
      </c>
      <c r="P1217" s="185" t="str">
        <f t="shared" si="61"/>
        <v>-</v>
      </c>
      <c r="Q1217" s="214">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6"/>
      <c r="N1218" s="186"/>
      <c r="O1218" s="185" t="str">
        <f t="shared" si="60"/>
        <v>-</v>
      </c>
      <c r="P1218" s="185" t="str">
        <f t="shared" si="61"/>
        <v>-</v>
      </c>
      <c r="Q1218" s="214">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6"/>
      <c r="N1219" s="186"/>
      <c r="O1219" s="185" t="str">
        <f t="shared" si="60"/>
        <v>-</v>
      </c>
      <c r="P1219" s="185" t="str">
        <f t="shared" si="61"/>
        <v>-</v>
      </c>
      <c r="Q1219" s="214">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6"/>
      <c r="N1220" s="186"/>
      <c r="O1220" s="185" t="str">
        <f t="shared" si="60"/>
        <v>-</v>
      </c>
      <c r="P1220" s="185" t="str">
        <f t="shared" si="61"/>
        <v>-</v>
      </c>
      <c r="Q1220" s="214">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6"/>
      <c r="N1221" s="186"/>
      <c r="O1221" s="185" t="str">
        <f t="shared" si="60"/>
        <v>-</v>
      </c>
      <c r="P1221" s="185" t="str">
        <f t="shared" si="61"/>
        <v>-</v>
      </c>
      <c r="Q1221" s="214">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6"/>
      <c r="N1222" s="186"/>
      <c r="O1222" s="185" t="str">
        <f t="shared" si="60"/>
        <v>-</v>
      </c>
      <c r="P1222" s="185" t="str">
        <f t="shared" si="61"/>
        <v>-</v>
      </c>
      <c r="Q1222" s="214">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6"/>
      <c r="N1223" s="186"/>
      <c r="O1223" s="185" t="str">
        <f t="shared" si="60"/>
        <v>-</v>
      </c>
      <c r="P1223" s="185" t="str">
        <f t="shared" si="61"/>
        <v>-</v>
      </c>
      <c r="Q1223" s="214">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6"/>
      <c r="N1224" s="186"/>
      <c r="O1224" s="185" t="str">
        <f t="shared" si="60"/>
        <v>-</v>
      </c>
      <c r="P1224" s="185" t="str">
        <f t="shared" si="61"/>
        <v>-</v>
      </c>
      <c r="Q1224" s="214">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6"/>
      <c r="N1225" s="186"/>
      <c r="O1225" s="185" t="str">
        <f t="shared" si="60"/>
        <v>-</v>
      </c>
      <c r="P1225" s="185" t="str">
        <f t="shared" si="61"/>
        <v>-</v>
      </c>
      <c r="Q1225" s="214">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6"/>
      <c r="N1226" s="186"/>
      <c r="O1226" s="185" t="str">
        <f t="shared" si="60"/>
        <v>-</v>
      </c>
      <c r="P1226" s="185" t="str">
        <f t="shared" si="61"/>
        <v>-</v>
      </c>
      <c r="Q1226" s="214">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6"/>
      <c r="N1227" s="186"/>
      <c r="O1227" s="185" t="str">
        <f t="shared" si="60"/>
        <v>-</v>
      </c>
      <c r="P1227" s="185" t="str">
        <f t="shared" si="61"/>
        <v>-</v>
      </c>
      <c r="Q1227" s="214">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6"/>
      <c r="N1228" s="186"/>
      <c r="O1228" s="185" t="str">
        <f t="shared" si="60"/>
        <v>-</v>
      </c>
      <c r="P1228" s="185" t="str">
        <f t="shared" si="61"/>
        <v>-</v>
      </c>
      <c r="Q1228" s="214">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6"/>
      <c r="N1229" s="186"/>
      <c r="O1229" s="185" t="str">
        <f t="shared" si="60"/>
        <v>-</v>
      </c>
      <c r="P1229" s="185" t="str">
        <f t="shared" si="61"/>
        <v>-</v>
      </c>
      <c r="Q1229" s="214">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6"/>
      <c r="N1230" s="186"/>
      <c r="O1230" s="185" t="str">
        <f t="shared" si="60"/>
        <v>-</v>
      </c>
      <c r="P1230" s="185" t="str">
        <f t="shared" si="61"/>
        <v>-</v>
      </c>
      <c r="Q1230" s="214">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6"/>
      <c r="N1231" s="186"/>
      <c r="O1231" s="185" t="str">
        <f t="shared" si="60"/>
        <v>-</v>
      </c>
      <c r="P1231" s="185" t="str">
        <f t="shared" si="61"/>
        <v>-</v>
      </c>
      <c r="Q1231" s="214">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6"/>
      <c r="N1232" s="186"/>
      <c r="O1232" s="185" t="str">
        <f t="shared" si="60"/>
        <v>-</v>
      </c>
      <c r="P1232" s="185" t="str">
        <f t="shared" si="61"/>
        <v>-</v>
      </c>
      <c r="Q1232" s="214">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6"/>
      <c r="N1233" s="186"/>
      <c r="O1233" s="185" t="str">
        <f t="shared" si="60"/>
        <v>-</v>
      </c>
      <c r="P1233" s="185" t="str">
        <f t="shared" si="61"/>
        <v>-</v>
      </c>
      <c r="Q1233" s="214">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6"/>
      <c r="N1234" s="186"/>
      <c r="O1234" s="185" t="str">
        <f t="shared" si="60"/>
        <v>-</v>
      </c>
      <c r="P1234" s="185" t="str">
        <f t="shared" si="61"/>
        <v>-</v>
      </c>
      <c r="Q1234" s="214">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6"/>
      <c r="N1235" s="186"/>
      <c r="O1235" s="185" t="str">
        <f t="shared" si="60"/>
        <v>-</v>
      </c>
      <c r="P1235" s="185" t="str">
        <f t="shared" si="61"/>
        <v>-</v>
      </c>
      <c r="Q1235" s="214">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6"/>
      <c r="N1236" s="186"/>
      <c r="O1236" s="185" t="str">
        <f t="shared" si="60"/>
        <v>-</v>
      </c>
      <c r="P1236" s="185" t="str">
        <f t="shared" si="61"/>
        <v>-</v>
      </c>
      <c r="Q1236" s="214">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6"/>
      <c r="N1237" s="186"/>
      <c r="O1237" s="185" t="str">
        <f t="shared" si="60"/>
        <v>-</v>
      </c>
      <c r="P1237" s="185" t="str">
        <f t="shared" si="61"/>
        <v>-</v>
      </c>
      <c r="Q1237" s="214">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6"/>
      <c r="N1238" s="186"/>
      <c r="O1238" s="185" t="str">
        <f t="shared" si="60"/>
        <v>-</v>
      </c>
      <c r="P1238" s="185" t="str">
        <f t="shared" si="61"/>
        <v>-</v>
      </c>
      <c r="Q1238" s="214">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6"/>
      <c r="N1239" s="186"/>
      <c r="O1239" s="185" t="str">
        <f t="shared" ref="O1239:O1302" si="63">IF(N1239="","-",L1239*N1239)</f>
        <v>-</v>
      </c>
      <c r="P1239" s="185" t="str">
        <f t="shared" ref="P1239:P1302" si="64">IF(O1239="-","-",IF(OR(E1239&lt;$E$15,E1239&gt;$E$16),0,O1239*J1239))</f>
        <v>-</v>
      </c>
      <c r="Q1239" s="214">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6"/>
      <c r="N1240" s="186"/>
      <c r="O1240" s="185" t="str">
        <f t="shared" si="63"/>
        <v>-</v>
      </c>
      <c r="P1240" s="185" t="str">
        <f t="shared" si="64"/>
        <v>-</v>
      </c>
      <c r="Q1240" s="214">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6"/>
      <c r="N1241" s="186"/>
      <c r="O1241" s="185" t="str">
        <f t="shared" si="63"/>
        <v>-</v>
      </c>
      <c r="P1241" s="185" t="str">
        <f t="shared" si="64"/>
        <v>-</v>
      </c>
      <c r="Q1241" s="214">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6"/>
      <c r="N1242" s="186"/>
      <c r="O1242" s="185" t="str">
        <f t="shared" si="63"/>
        <v>-</v>
      </c>
      <c r="P1242" s="185" t="str">
        <f t="shared" si="64"/>
        <v>-</v>
      </c>
      <c r="Q1242" s="214">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6"/>
      <c r="N1243" s="186"/>
      <c r="O1243" s="185" t="str">
        <f t="shared" si="63"/>
        <v>-</v>
      </c>
      <c r="P1243" s="185" t="str">
        <f t="shared" si="64"/>
        <v>-</v>
      </c>
      <c r="Q1243" s="214">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6"/>
      <c r="N1244" s="186"/>
      <c r="O1244" s="185" t="str">
        <f t="shared" si="63"/>
        <v>-</v>
      </c>
      <c r="P1244" s="185" t="str">
        <f t="shared" si="64"/>
        <v>-</v>
      </c>
      <c r="Q1244" s="214">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6"/>
      <c r="N1245" s="186"/>
      <c r="O1245" s="185" t="str">
        <f t="shared" si="63"/>
        <v>-</v>
      </c>
      <c r="P1245" s="185" t="str">
        <f t="shared" si="64"/>
        <v>-</v>
      </c>
      <c r="Q1245" s="214">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6"/>
      <c r="N1246" s="186"/>
      <c r="O1246" s="185" t="str">
        <f t="shared" si="63"/>
        <v>-</v>
      </c>
      <c r="P1246" s="185" t="str">
        <f t="shared" si="64"/>
        <v>-</v>
      </c>
      <c r="Q1246" s="214">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6"/>
      <c r="N1247" s="186"/>
      <c r="O1247" s="185" t="str">
        <f t="shared" si="63"/>
        <v>-</v>
      </c>
      <c r="P1247" s="185" t="str">
        <f t="shared" si="64"/>
        <v>-</v>
      </c>
      <c r="Q1247" s="214">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6"/>
      <c r="N1248" s="186"/>
      <c r="O1248" s="185" t="str">
        <f t="shared" si="63"/>
        <v>-</v>
      </c>
      <c r="P1248" s="185" t="str">
        <f t="shared" si="64"/>
        <v>-</v>
      </c>
      <c r="Q1248" s="214">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6"/>
      <c r="N1249" s="186"/>
      <c r="O1249" s="185" t="str">
        <f t="shared" si="63"/>
        <v>-</v>
      </c>
      <c r="P1249" s="185" t="str">
        <f t="shared" si="64"/>
        <v>-</v>
      </c>
      <c r="Q1249" s="214">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6"/>
      <c r="N1250" s="186"/>
      <c r="O1250" s="185" t="str">
        <f t="shared" si="63"/>
        <v>-</v>
      </c>
      <c r="P1250" s="185" t="str">
        <f t="shared" si="64"/>
        <v>-</v>
      </c>
      <c r="Q1250" s="214">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6"/>
      <c r="N1251" s="186"/>
      <c r="O1251" s="185" t="str">
        <f t="shared" si="63"/>
        <v>-</v>
      </c>
      <c r="P1251" s="185" t="str">
        <f t="shared" si="64"/>
        <v>-</v>
      </c>
      <c r="Q1251" s="214">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6"/>
      <c r="N1252" s="186"/>
      <c r="O1252" s="185" t="str">
        <f t="shared" si="63"/>
        <v>-</v>
      </c>
      <c r="P1252" s="185" t="str">
        <f t="shared" si="64"/>
        <v>-</v>
      </c>
      <c r="Q1252" s="214">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6"/>
      <c r="N1253" s="186"/>
      <c r="O1253" s="185" t="str">
        <f t="shared" si="63"/>
        <v>-</v>
      </c>
      <c r="P1253" s="185" t="str">
        <f t="shared" si="64"/>
        <v>-</v>
      </c>
      <c r="Q1253" s="214">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6"/>
      <c r="N1254" s="186"/>
      <c r="O1254" s="185" t="str">
        <f t="shared" si="63"/>
        <v>-</v>
      </c>
      <c r="P1254" s="185" t="str">
        <f t="shared" si="64"/>
        <v>-</v>
      </c>
      <c r="Q1254" s="214">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6"/>
      <c r="N1255" s="186"/>
      <c r="O1255" s="185" t="str">
        <f t="shared" si="63"/>
        <v>-</v>
      </c>
      <c r="P1255" s="185" t="str">
        <f t="shared" si="64"/>
        <v>-</v>
      </c>
      <c r="Q1255" s="214">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6"/>
      <c r="N1256" s="186"/>
      <c r="O1256" s="185" t="str">
        <f t="shared" si="63"/>
        <v>-</v>
      </c>
      <c r="P1256" s="185" t="str">
        <f t="shared" si="64"/>
        <v>-</v>
      </c>
      <c r="Q1256" s="214">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6"/>
      <c r="N1257" s="186"/>
      <c r="O1257" s="185" t="str">
        <f t="shared" si="63"/>
        <v>-</v>
      </c>
      <c r="P1257" s="185" t="str">
        <f t="shared" si="64"/>
        <v>-</v>
      </c>
      <c r="Q1257" s="214">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6"/>
      <c r="N1258" s="186"/>
      <c r="O1258" s="185" t="str">
        <f t="shared" si="63"/>
        <v>-</v>
      </c>
      <c r="P1258" s="185" t="str">
        <f t="shared" si="64"/>
        <v>-</v>
      </c>
      <c r="Q1258" s="214">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6"/>
      <c r="N1259" s="186"/>
      <c r="O1259" s="185" t="str">
        <f t="shared" si="63"/>
        <v>-</v>
      </c>
      <c r="P1259" s="185" t="str">
        <f t="shared" si="64"/>
        <v>-</v>
      </c>
      <c r="Q1259" s="214">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6"/>
      <c r="N1260" s="186"/>
      <c r="O1260" s="185" t="str">
        <f t="shared" si="63"/>
        <v>-</v>
      </c>
      <c r="P1260" s="185" t="str">
        <f t="shared" si="64"/>
        <v>-</v>
      </c>
      <c r="Q1260" s="214">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6"/>
      <c r="N1261" s="186"/>
      <c r="O1261" s="185" t="str">
        <f t="shared" si="63"/>
        <v>-</v>
      </c>
      <c r="P1261" s="185" t="str">
        <f t="shared" si="64"/>
        <v>-</v>
      </c>
      <c r="Q1261" s="214">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6"/>
      <c r="N1262" s="186"/>
      <c r="O1262" s="185" t="str">
        <f t="shared" si="63"/>
        <v>-</v>
      </c>
      <c r="P1262" s="185" t="str">
        <f t="shared" si="64"/>
        <v>-</v>
      </c>
      <c r="Q1262" s="214">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6"/>
      <c r="N1263" s="186"/>
      <c r="O1263" s="185" t="str">
        <f t="shared" si="63"/>
        <v>-</v>
      </c>
      <c r="P1263" s="185" t="str">
        <f t="shared" si="64"/>
        <v>-</v>
      </c>
      <c r="Q1263" s="214">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6"/>
      <c r="N1264" s="186"/>
      <c r="O1264" s="185" t="str">
        <f t="shared" si="63"/>
        <v>-</v>
      </c>
      <c r="P1264" s="185" t="str">
        <f t="shared" si="64"/>
        <v>-</v>
      </c>
      <c r="Q1264" s="214">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6"/>
      <c r="N1265" s="186"/>
      <c r="O1265" s="185" t="str">
        <f t="shared" si="63"/>
        <v>-</v>
      </c>
      <c r="P1265" s="185" t="str">
        <f t="shared" si="64"/>
        <v>-</v>
      </c>
      <c r="Q1265" s="214">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6"/>
      <c r="N1266" s="186"/>
      <c r="O1266" s="185" t="str">
        <f t="shared" si="63"/>
        <v>-</v>
      </c>
      <c r="P1266" s="185" t="str">
        <f t="shared" si="64"/>
        <v>-</v>
      </c>
      <c r="Q1266" s="214">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6"/>
      <c r="N1267" s="186"/>
      <c r="O1267" s="185" t="str">
        <f t="shared" si="63"/>
        <v>-</v>
      </c>
      <c r="P1267" s="185" t="str">
        <f t="shared" si="64"/>
        <v>-</v>
      </c>
      <c r="Q1267" s="214">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6"/>
      <c r="N1268" s="186"/>
      <c r="O1268" s="185" t="str">
        <f t="shared" si="63"/>
        <v>-</v>
      </c>
      <c r="P1268" s="185" t="str">
        <f t="shared" si="64"/>
        <v>-</v>
      </c>
      <c r="Q1268" s="214">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6"/>
      <c r="N1269" s="186"/>
      <c r="O1269" s="185" t="str">
        <f t="shared" si="63"/>
        <v>-</v>
      </c>
      <c r="P1269" s="185" t="str">
        <f t="shared" si="64"/>
        <v>-</v>
      </c>
      <c r="Q1269" s="214">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6"/>
      <c r="N1270" s="186"/>
      <c r="O1270" s="185" t="str">
        <f t="shared" si="63"/>
        <v>-</v>
      </c>
      <c r="P1270" s="185" t="str">
        <f t="shared" si="64"/>
        <v>-</v>
      </c>
      <c r="Q1270" s="214">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6"/>
      <c r="N1271" s="186"/>
      <c r="O1271" s="185" t="str">
        <f t="shared" si="63"/>
        <v>-</v>
      </c>
      <c r="P1271" s="185" t="str">
        <f t="shared" si="64"/>
        <v>-</v>
      </c>
      <c r="Q1271" s="214">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6"/>
      <c r="N1272" s="186"/>
      <c r="O1272" s="185" t="str">
        <f t="shared" si="63"/>
        <v>-</v>
      </c>
      <c r="P1272" s="185" t="str">
        <f t="shared" si="64"/>
        <v>-</v>
      </c>
      <c r="Q1272" s="214">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6"/>
      <c r="N1273" s="186"/>
      <c r="O1273" s="185" t="str">
        <f t="shared" si="63"/>
        <v>-</v>
      </c>
      <c r="P1273" s="185" t="str">
        <f t="shared" si="64"/>
        <v>-</v>
      </c>
      <c r="Q1273" s="214">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6"/>
      <c r="N1274" s="186"/>
      <c r="O1274" s="185" t="str">
        <f t="shared" si="63"/>
        <v>-</v>
      </c>
      <c r="P1274" s="185" t="str">
        <f t="shared" si="64"/>
        <v>-</v>
      </c>
      <c r="Q1274" s="214">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6"/>
      <c r="N1275" s="186"/>
      <c r="O1275" s="185" t="str">
        <f t="shared" si="63"/>
        <v>-</v>
      </c>
      <c r="P1275" s="185" t="str">
        <f t="shared" si="64"/>
        <v>-</v>
      </c>
      <c r="Q1275" s="214">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6"/>
      <c r="N1276" s="186"/>
      <c r="O1276" s="185" t="str">
        <f t="shared" si="63"/>
        <v>-</v>
      </c>
      <c r="P1276" s="185" t="str">
        <f t="shared" si="64"/>
        <v>-</v>
      </c>
      <c r="Q1276" s="214">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6"/>
      <c r="N1277" s="186"/>
      <c r="O1277" s="185" t="str">
        <f t="shared" si="63"/>
        <v>-</v>
      </c>
      <c r="P1277" s="185" t="str">
        <f t="shared" si="64"/>
        <v>-</v>
      </c>
      <c r="Q1277" s="214">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6"/>
      <c r="N1278" s="186"/>
      <c r="O1278" s="185" t="str">
        <f t="shared" si="63"/>
        <v>-</v>
      </c>
      <c r="P1278" s="185" t="str">
        <f t="shared" si="64"/>
        <v>-</v>
      </c>
      <c r="Q1278" s="214">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6"/>
      <c r="N1279" s="186"/>
      <c r="O1279" s="185" t="str">
        <f t="shared" si="63"/>
        <v>-</v>
      </c>
      <c r="P1279" s="185" t="str">
        <f t="shared" si="64"/>
        <v>-</v>
      </c>
      <c r="Q1279" s="214">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6"/>
      <c r="N1280" s="186"/>
      <c r="O1280" s="185" t="str">
        <f t="shared" si="63"/>
        <v>-</v>
      </c>
      <c r="P1280" s="185" t="str">
        <f t="shared" si="64"/>
        <v>-</v>
      </c>
      <c r="Q1280" s="214">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6"/>
      <c r="N1281" s="186"/>
      <c r="O1281" s="185" t="str">
        <f t="shared" si="63"/>
        <v>-</v>
      </c>
      <c r="P1281" s="185" t="str">
        <f t="shared" si="64"/>
        <v>-</v>
      </c>
      <c r="Q1281" s="214">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6"/>
      <c r="N1282" s="186"/>
      <c r="O1282" s="185" t="str">
        <f t="shared" si="63"/>
        <v>-</v>
      </c>
      <c r="P1282" s="185" t="str">
        <f t="shared" si="64"/>
        <v>-</v>
      </c>
      <c r="Q1282" s="214">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6"/>
      <c r="N1283" s="186"/>
      <c r="O1283" s="185" t="str">
        <f t="shared" si="63"/>
        <v>-</v>
      </c>
      <c r="P1283" s="185" t="str">
        <f t="shared" si="64"/>
        <v>-</v>
      </c>
      <c r="Q1283" s="214">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6"/>
      <c r="N1284" s="186"/>
      <c r="O1284" s="185" t="str">
        <f t="shared" si="63"/>
        <v>-</v>
      </c>
      <c r="P1284" s="185" t="str">
        <f t="shared" si="64"/>
        <v>-</v>
      </c>
      <c r="Q1284" s="214">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6"/>
      <c r="N1285" s="186"/>
      <c r="O1285" s="185" t="str">
        <f t="shared" si="63"/>
        <v>-</v>
      </c>
      <c r="P1285" s="185" t="str">
        <f t="shared" si="64"/>
        <v>-</v>
      </c>
      <c r="Q1285" s="214">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6"/>
      <c r="N1286" s="186"/>
      <c r="O1286" s="185" t="str">
        <f t="shared" si="63"/>
        <v>-</v>
      </c>
      <c r="P1286" s="185" t="str">
        <f t="shared" si="64"/>
        <v>-</v>
      </c>
      <c r="Q1286" s="214">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6"/>
      <c r="N1287" s="186"/>
      <c r="O1287" s="185" t="str">
        <f t="shared" si="63"/>
        <v>-</v>
      </c>
      <c r="P1287" s="185" t="str">
        <f t="shared" si="64"/>
        <v>-</v>
      </c>
      <c r="Q1287" s="214">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6"/>
      <c r="N1288" s="186"/>
      <c r="O1288" s="185" t="str">
        <f t="shared" si="63"/>
        <v>-</v>
      </c>
      <c r="P1288" s="185" t="str">
        <f t="shared" si="64"/>
        <v>-</v>
      </c>
      <c r="Q1288" s="214">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6"/>
      <c r="N1289" s="186"/>
      <c r="O1289" s="185" t="str">
        <f t="shared" si="63"/>
        <v>-</v>
      </c>
      <c r="P1289" s="185" t="str">
        <f t="shared" si="64"/>
        <v>-</v>
      </c>
      <c r="Q1289" s="214">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6"/>
      <c r="N1290" s="186"/>
      <c r="O1290" s="185" t="str">
        <f t="shared" si="63"/>
        <v>-</v>
      </c>
      <c r="P1290" s="185" t="str">
        <f t="shared" si="64"/>
        <v>-</v>
      </c>
      <c r="Q1290" s="214">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6"/>
      <c r="N1291" s="186"/>
      <c r="O1291" s="185" t="str">
        <f t="shared" si="63"/>
        <v>-</v>
      </c>
      <c r="P1291" s="185" t="str">
        <f t="shared" si="64"/>
        <v>-</v>
      </c>
      <c r="Q1291" s="214">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6"/>
      <c r="N1292" s="186"/>
      <c r="O1292" s="185" t="str">
        <f t="shared" si="63"/>
        <v>-</v>
      </c>
      <c r="P1292" s="185" t="str">
        <f t="shared" si="64"/>
        <v>-</v>
      </c>
      <c r="Q1292" s="214">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6"/>
      <c r="N1293" s="186"/>
      <c r="O1293" s="185" t="str">
        <f t="shared" si="63"/>
        <v>-</v>
      </c>
      <c r="P1293" s="185" t="str">
        <f t="shared" si="64"/>
        <v>-</v>
      </c>
      <c r="Q1293" s="214">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6"/>
      <c r="N1294" s="186"/>
      <c r="O1294" s="185" t="str">
        <f t="shared" si="63"/>
        <v>-</v>
      </c>
      <c r="P1294" s="185" t="str">
        <f t="shared" si="64"/>
        <v>-</v>
      </c>
      <c r="Q1294" s="214">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6"/>
      <c r="N1295" s="186"/>
      <c r="O1295" s="185" t="str">
        <f t="shared" si="63"/>
        <v>-</v>
      </c>
      <c r="P1295" s="185" t="str">
        <f t="shared" si="64"/>
        <v>-</v>
      </c>
      <c r="Q1295" s="214">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6"/>
      <c r="N1296" s="186"/>
      <c r="O1296" s="185" t="str">
        <f t="shared" si="63"/>
        <v>-</v>
      </c>
      <c r="P1296" s="185" t="str">
        <f t="shared" si="64"/>
        <v>-</v>
      </c>
      <c r="Q1296" s="214">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6"/>
      <c r="N1297" s="186"/>
      <c r="O1297" s="185" t="str">
        <f t="shared" si="63"/>
        <v>-</v>
      </c>
      <c r="P1297" s="185" t="str">
        <f t="shared" si="64"/>
        <v>-</v>
      </c>
      <c r="Q1297" s="214">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6"/>
      <c r="N1298" s="186"/>
      <c r="O1298" s="185" t="str">
        <f t="shared" si="63"/>
        <v>-</v>
      </c>
      <c r="P1298" s="185" t="str">
        <f t="shared" si="64"/>
        <v>-</v>
      </c>
      <c r="Q1298" s="214">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6"/>
      <c r="N1299" s="186"/>
      <c r="O1299" s="185" t="str">
        <f t="shared" si="63"/>
        <v>-</v>
      </c>
      <c r="P1299" s="185" t="str">
        <f t="shared" si="64"/>
        <v>-</v>
      </c>
      <c r="Q1299" s="214">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6"/>
      <c r="N1300" s="186"/>
      <c r="O1300" s="185" t="str">
        <f t="shared" si="63"/>
        <v>-</v>
      </c>
      <c r="P1300" s="185" t="str">
        <f t="shared" si="64"/>
        <v>-</v>
      </c>
      <c r="Q1300" s="214">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6"/>
      <c r="N1301" s="186"/>
      <c r="O1301" s="185" t="str">
        <f t="shared" si="63"/>
        <v>-</v>
      </c>
      <c r="P1301" s="185" t="str">
        <f t="shared" si="64"/>
        <v>-</v>
      </c>
      <c r="Q1301" s="214">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6"/>
      <c r="N1302" s="186"/>
      <c r="O1302" s="185" t="str">
        <f t="shared" si="63"/>
        <v>-</v>
      </c>
      <c r="P1302" s="185" t="str">
        <f t="shared" si="64"/>
        <v>-</v>
      </c>
      <c r="Q1302" s="214">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6"/>
      <c r="N1303" s="186"/>
      <c r="O1303" s="185" t="str">
        <f t="shared" ref="O1303:O1345" si="66">IF(N1303="","-",L1303*N1303)</f>
        <v>-</v>
      </c>
      <c r="P1303" s="185" t="str">
        <f t="shared" ref="P1303:P1345" si="67">IF(O1303="-","-",IF(OR(E1303&lt;$E$15,E1303&gt;$E$16),0,O1303*J1303))</f>
        <v>-</v>
      </c>
      <c r="Q1303" s="214">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6"/>
      <c r="N1304" s="186"/>
      <c r="O1304" s="185" t="str">
        <f t="shared" si="66"/>
        <v>-</v>
      </c>
      <c r="P1304" s="185" t="str">
        <f t="shared" si="67"/>
        <v>-</v>
      </c>
      <c r="Q1304" s="214">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6"/>
      <c r="N1305" s="186"/>
      <c r="O1305" s="185" t="str">
        <f t="shared" si="66"/>
        <v>-</v>
      </c>
      <c r="P1305" s="185" t="str">
        <f t="shared" si="67"/>
        <v>-</v>
      </c>
      <c r="Q1305" s="214">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6"/>
      <c r="N1306" s="186"/>
      <c r="O1306" s="185" t="str">
        <f t="shared" si="66"/>
        <v>-</v>
      </c>
      <c r="P1306" s="185" t="str">
        <f t="shared" si="67"/>
        <v>-</v>
      </c>
      <c r="Q1306" s="214">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6"/>
      <c r="N1307" s="186"/>
      <c r="O1307" s="185" t="str">
        <f t="shared" si="66"/>
        <v>-</v>
      </c>
      <c r="P1307" s="185" t="str">
        <f t="shared" si="67"/>
        <v>-</v>
      </c>
      <c r="Q1307" s="214">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6"/>
      <c r="N1308" s="186"/>
      <c r="O1308" s="185" t="str">
        <f t="shared" si="66"/>
        <v>-</v>
      </c>
      <c r="P1308" s="185" t="str">
        <f t="shared" si="67"/>
        <v>-</v>
      </c>
      <c r="Q1308" s="214">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6"/>
      <c r="N1309" s="186"/>
      <c r="O1309" s="185" t="str">
        <f t="shared" si="66"/>
        <v>-</v>
      </c>
      <c r="P1309" s="185" t="str">
        <f t="shared" si="67"/>
        <v>-</v>
      </c>
      <c r="Q1309" s="214">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6"/>
      <c r="N1310" s="186"/>
      <c r="O1310" s="185" t="str">
        <f t="shared" si="66"/>
        <v>-</v>
      </c>
      <c r="P1310" s="185" t="str">
        <f t="shared" si="67"/>
        <v>-</v>
      </c>
      <c r="Q1310" s="214">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6"/>
      <c r="N1311" s="186"/>
      <c r="O1311" s="185" t="str">
        <f t="shared" si="66"/>
        <v>-</v>
      </c>
      <c r="P1311" s="185" t="str">
        <f t="shared" si="67"/>
        <v>-</v>
      </c>
      <c r="Q1311" s="214">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6"/>
      <c r="N1312" s="186"/>
      <c r="O1312" s="185" t="str">
        <f t="shared" si="66"/>
        <v>-</v>
      </c>
      <c r="P1312" s="185" t="str">
        <f t="shared" si="67"/>
        <v>-</v>
      </c>
      <c r="Q1312" s="214">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6"/>
      <c r="N1313" s="186"/>
      <c r="O1313" s="185" t="str">
        <f t="shared" si="66"/>
        <v>-</v>
      </c>
      <c r="P1313" s="185" t="str">
        <f t="shared" si="67"/>
        <v>-</v>
      </c>
      <c r="Q1313" s="214">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6"/>
      <c r="N1314" s="186"/>
      <c r="O1314" s="185" t="str">
        <f t="shared" si="66"/>
        <v>-</v>
      </c>
      <c r="P1314" s="185" t="str">
        <f t="shared" si="67"/>
        <v>-</v>
      </c>
      <c r="Q1314" s="214">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6"/>
      <c r="N1315" s="186"/>
      <c r="O1315" s="185" t="str">
        <f t="shared" si="66"/>
        <v>-</v>
      </c>
      <c r="P1315" s="185" t="str">
        <f t="shared" si="67"/>
        <v>-</v>
      </c>
      <c r="Q1315" s="214">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6"/>
      <c r="N1316" s="186"/>
      <c r="O1316" s="185" t="str">
        <f t="shared" si="66"/>
        <v>-</v>
      </c>
      <c r="P1316" s="185" t="str">
        <f t="shared" si="67"/>
        <v>-</v>
      </c>
      <c r="Q1316" s="214">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6"/>
      <c r="N1317" s="186"/>
      <c r="O1317" s="185" t="str">
        <f t="shared" si="66"/>
        <v>-</v>
      </c>
      <c r="P1317" s="185" t="str">
        <f t="shared" si="67"/>
        <v>-</v>
      </c>
      <c r="Q1317" s="214">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6"/>
      <c r="N1318" s="186"/>
      <c r="O1318" s="185" t="str">
        <f t="shared" si="66"/>
        <v>-</v>
      </c>
      <c r="P1318" s="185" t="str">
        <f t="shared" si="67"/>
        <v>-</v>
      </c>
      <c r="Q1318" s="214">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6"/>
      <c r="N1319" s="186"/>
      <c r="O1319" s="185" t="str">
        <f t="shared" si="66"/>
        <v>-</v>
      </c>
      <c r="P1319" s="185" t="str">
        <f t="shared" si="67"/>
        <v>-</v>
      </c>
      <c r="Q1319" s="214">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6"/>
      <c r="N1320" s="186"/>
      <c r="O1320" s="185" t="str">
        <f t="shared" si="66"/>
        <v>-</v>
      </c>
      <c r="P1320" s="185" t="str">
        <f t="shared" si="67"/>
        <v>-</v>
      </c>
      <c r="Q1320" s="214">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6"/>
      <c r="N1321" s="186"/>
      <c r="O1321" s="185" t="str">
        <f t="shared" si="66"/>
        <v>-</v>
      </c>
      <c r="P1321" s="185" t="str">
        <f t="shared" si="67"/>
        <v>-</v>
      </c>
      <c r="Q1321" s="214">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6"/>
      <c r="N1322" s="186"/>
      <c r="O1322" s="185" t="str">
        <f t="shared" si="66"/>
        <v>-</v>
      </c>
      <c r="P1322" s="185" t="str">
        <f t="shared" si="67"/>
        <v>-</v>
      </c>
      <c r="Q1322" s="214">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6"/>
      <c r="N1323" s="186"/>
      <c r="O1323" s="185" t="str">
        <f t="shared" si="66"/>
        <v>-</v>
      </c>
      <c r="P1323" s="185" t="str">
        <f t="shared" si="67"/>
        <v>-</v>
      </c>
      <c r="Q1323" s="214">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6"/>
      <c r="N1324" s="186"/>
      <c r="O1324" s="185" t="str">
        <f t="shared" si="66"/>
        <v>-</v>
      </c>
      <c r="P1324" s="185" t="str">
        <f t="shared" si="67"/>
        <v>-</v>
      </c>
      <c r="Q1324" s="214">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6"/>
      <c r="N1325" s="186"/>
      <c r="O1325" s="185" t="str">
        <f t="shared" si="66"/>
        <v>-</v>
      </c>
      <c r="P1325" s="185" t="str">
        <f t="shared" si="67"/>
        <v>-</v>
      </c>
      <c r="Q1325" s="214">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6"/>
      <c r="N1326" s="186"/>
      <c r="O1326" s="185" t="str">
        <f t="shared" si="66"/>
        <v>-</v>
      </c>
      <c r="P1326" s="185" t="str">
        <f t="shared" si="67"/>
        <v>-</v>
      </c>
      <c r="Q1326" s="214">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6"/>
      <c r="N1327" s="186"/>
      <c r="O1327" s="185" t="str">
        <f t="shared" si="66"/>
        <v>-</v>
      </c>
      <c r="P1327" s="185" t="str">
        <f t="shared" si="67"/>
        <v>-</v>
      </c>
      <c r="Q1327" s="214">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6"/>
      <c r="N1328" s="186"/>
      <c r="O1328" s="185" t="str">
        <f t="shared" si="66"/>
        <v>-</v>
      </c>
      <c r="P1328" s="185" t="str">
        <f t="shared" si="67"/>
        <v>-</v>
      </c>
      <c r="Q1328" s="214">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6"/>
      <c r="N1329" s="186"/>
      <c r="O1329" s="185" t="str">
        <f t="shared" si="66"/>
        <v>-</v>
      </c>
      <c r="P1329" s="185" t="str">
        <f t="shared" si="67"/>
        <v>-</v>
      </c>
      <c r="Q1329" s="214">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6"/>
      <c r="N1330" s="186"/>
      <c r="O1330" s="185" t="str">
        <f t="shared" si="66"/>
        <v>-</v>
      </c>
      <c r="P1330" s="185" t="str">
        <f t="shared" si="67"/>
        <v>-</v>
      </c>
      <c r="Q1330" s="214">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6"/>
      <c r="N1331" s="186"/>
      <c r="O1331" s="185" t="str">
        <f t="shared" si="66"/>
        <v>-</v>
      </c>
      <c r="P1331" s="185" t="str">
        <f t="shared" si="67"/>
        <v>-</v>
      </c>
      <c r="Q1331" s="214">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6"/>
      <c r="N1332" s="186"/>
      <c r="O1332" s="185" t="str">
        <f t="shared" si="66"/>
        <v>-</v>
      </c>
      <c r="P1332" s="185" t="str">
        <f t="shared" si="67"/>
        <v>-</v>
      </c>
      <c r="Q1332" s="214">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6"/>
      <c r="N1333" s="186"/>
      <c r="O1333" s="185" t="str">
        <f t="shared" si="66"/>
        <v>-</v>
      </c>
      <c r="P1333" s="185" t="str">
        <f t="shared" si="67"/>
        <v>-</v>
      </c>
      <c r="Q1333" s="214">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6"/>
      <c r="N1334" s="186"/>
      <c r="O1334" s="185" t="str">
        <f t="shared" si="66"/>
        <v>-</v>
      </c>
      <c r="P1334" s="185" t="str">
        <f t="shared" si="67"/>
        <v>-</v>
      </c>
      <c r="Q1334" s="214">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6"/>
      <c r="N1335" s="186"/>
      <c r="O1335" s="185" t="str">
        <f t="shared" si="66"/>
        <v>-</v>
      </c>
      <c r="P1335" s="185" t="str">
        <f t="shared" si="67"/>
        <v>-</v>
      </c>
      <c r="Q1335" s="214">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6"/>
      <c r="N1336" s="186"/>
      <c r="O1336" s="185" t="str">
        <f t="shared" si="66"/>
        <v>-</v>
      </c>
      <c r="P1336" s="185" t="str">
        <f t="shared" si="67"/>
        <v>-</v>
      </c>
      <c r="Q1336" s="214">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6"/>
      <c r="N1337" s="186"/>
      <c r="O1337" s="185" t="str">
        <f t="shared" si="66"/>
        <v>-</v>
      </c>
      <c r="P1337" s="185" t="str">
        <f t="shared" si="67"/>
        <v>-</v>
      </c>
      <c r="Q1337" s="214">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6"/>
      <c r="N1338" s="186"/>
      <c r="O1338" s="185" t="str">
        <f t="shared" si="66"/>
        <v>-</v>
      </c>
      <c r="P1338" s="185" t="str">
        <f t="shared" si="67"/>
        <v>-</v>
      </c>
      <c r="Q1338" s="214">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6"/>
      <c r="N1339" s="186"/>
      <c r="O1339" s="185" t="str">
        <f t="shared" si="66"/>
        <v>-</v>
      </c>
      <c r="P1339" s="185" t="str">
        <f t="shared" si="67"/>
        <v>-</v>
      </c>
      <c r="Q1339" s="214">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6"/>
      <c r="N1340" s="186"/>
      <c r="O1340" s="185" t="str">
        <f t="shared" si="66"/>
        <v>-</v>
      </c>
      <c r="P1340" s="185" t="str">
        <f t="shared" si="67"/>
        <v>-</v>
      </c>
      <c r="Q1340" s="214">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6"/>
      <c r="N1341" s="186"/>
      <c r="O1341" s="185" t="str">
        <f t="shared" si="66"/>
        <v>-</v>
      </c>
      <c r="P1341" s="185" t="str">
        <f t="shared" si="67"/>
        <v>-</v>
      </c>
      <c r="Q1341" s="214">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6"/>
      <c r="N1342" s="186"/>
      <c r="O1342" s="185" t="str">
        <f t="shared" si="66"/>
        <v>-</v>
      </c>
      <c r="P1342" s="185" t="str">
        <f t="shared" si="67"/>
        <v>-</v>
      </c>
      <c r="Q1342" s="214">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6"/>
      <c r="N1343" s="186"/>
      <c r="O1343" s="185" t="str">
        <f t="shared" si="66"/>
        <v>-</v>
      </c>
      <c r="P1343" s="185" t="str">
        <f t="shared" si="67"/>
        <v>-</v>
      </c>
      <c r="Q1343" s="214">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6"/>
      <c r="N1344" s="186"/>
      <c r="O1344" s="185" t="str">
        <f t="shared" si="66"/>
        <v>-</v>
      </c>
      <c r="P1344" s="185" t="str">
        <f t="shared" si="67"/>
        <v>-</v>
      </c>
      <c r="Q1344" s="214">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6"/>
      <c r="N1345" s="186"/>
      <c r="O1345" s="185" t="str">
        <f t="shared" si="66"/>
        <v>-</v>
      </c>
      <c r="P1345" s="185" t="str">
        <f t="shared" si="67"/>
        <v>-</v>
      </c>
      <c r="Q1345" s="214">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6"/>
      <c r="N1346" s="186"/>
      <c r="O1346" s="185" t="str">
        <f t="shared" ref="O1346:O1409" si="70">IF(N1346="","-",L1346*N1346)</f>
        <v>-</v>
      </c>
      <c r="P1346" s="185" t="str">
        <f t="shared" ref="P1346:P1409" si="71">IF(O1346="-","-",IF(OR(E1346&lt;$E$15,E1346&gt;$E$16),0,O1346*J1346))</f>
        <v>-</v>
      </c>
      <c r="Q1346" s="214">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6"/>
      <c r="N1347" s="186"/>
      <c r="O1347" s="185" t="str">
        <f t="shared" si="70"/>
        <v>-</v>
      </c>
      <c r="P1347" s="185" t="str">
        <f t="shared" si="71"/>
        <v>-</v>
      </c>
      <c r="Q1347" s="214">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6"/>
      <c r="N1348" s="186"/>
      <c r="O1348" s="185" t="str">
        <f t="shared" si="70"/>
        <v>-</v>
      </c>
      <c r="P1348" s="185" t="str">
        <f t="shared" si="71"/>
        <v>-</v>
      </c>
      <c r="Q1348" s="214">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6"/>
      <c r="N1349" s="186"/>
      <c r="O1349" s="185" t="str">
        <f t="shared" si="70"/>
        <v>-</v>
      </c>
      <c r="P1349" s="185" t="str">
        <f t="shared" si="71"/>
        <v>-</v>
      </c>
      <c r="Q1349" s="214">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6"/>
      <c r="N1350" s="186"/>
      <c r="O1350" s="185" t="str">
        <f t="shared" si="70"/>
        <v>-</v>
      </c>
      <c r="P1350" s="185" t="str">
        <f t="shared" si="71"/>
        <v>-</v>
      </c>
      <c r="Q1350" s="214">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6"/>
      <c r="N1351" s="186"/>
      <c r="O1351" s="185" t="str">
        <f t="shared" si="70"/>
        <v>-</v>
      </c>
      <c r="P1351" s="185" t="str">
        <f t="shared" si="71"/>
        <v>-</v>
      </c>
      <c r="Q1351" s="214">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6"/>
      <c r="N1352" s="186"/>
      <c r="O1352" s="185" t="str">
        <f t="shared" si="70"/>
        <v>-</v>
      </c>
      <c r="P1352" s="185" t="str">
        <f t="shared" si="71"/>
        <v>-</v>
      </c>
      <c r="Q1352" s="214">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6"/>
      <c r="N1353" s="186"/>
      <c r="O1353" s="185" t="str">
        <f t="shared" si="70"/>
        <v>-</v>
      </c>
      <c r="P1353" s="185" t="str">
        <f t="shared" si="71"/>
        <v>-</v>
      </c>
      <c r="Q1353" s="214">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6"/>
      <c r="N1354" s="186"/>
      <c r="O1354" s="185" t="str">
        <f t="shared" si="70"/>
        <v>-</v>
      </c>
      <c r="P1354" s="185" t="str">
        <f t="shared" si="71"/>
        <v>-</v>
      </c>
      <c r="Q1354" s="214">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6"/>
      <c r="N1355" s="186"/>
      <c r="O1355" s="185" t="str">
        <f t="shared" si="70"/>
        <v>-</v>
      </c>
      <c r="P1355" s="185" t="str">
        <f t="shared" si="71"/>
        <v>-</v>
      </c>
      <c r="Q1355" s="214">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6"/>
      <c r="N1356" s="186"/>
      <c r="O1356" s="185" t="str">
        <f t="shared" si="70"/>
        <v>-</v>
      </c>
      <c r="P1356" s="185" t="str">
        <f t="shared" si="71"/>
        <v>-</v>
      </c>
      <c r="Q1356" s="214">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6"/>
      <c r="N1357" s="186"/>
      <c r="O1357" s="185" t="str">
        <f t="shared" si="70"/>
        <v>-</v>
      </c>
      <c r="P1357" s="185" t="str">
        <f t="shared" si="71"/>
        <v>-</v>
      </c>
      <c r="Q1357" s="214">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6"/>
      <c r="N1358" s="186"/>
      <c r="O1358" s="185" t="str">
        <f t="shared" si="70"/>
        <v>-</v>
      </c>
      <c r="P1358" s="185" t="str">
        <f t="shared" si="71"/>
        <v>-</v>
      </c>
      <c r="Q1358" s="214">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6"/>
      <c r="N1359" s="186"/>
      <c r="O1359" s="185" t="str">
        <f t="shared" si="70"/>
        <v>-</v>
      </c>
      <c r="P1359" s="185" t="str">
        <f t="shared" si="71"/>
        <v>-</v>
      </c>
      <c r="Q1359" s="214">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6"/>
      <c r="N1360" s="186"/>
      <c r="O1360" s="185" t="str">
        <f t="shared" si="70"/>
        <v>-</v>
      </c>
      <c r="P1360" s="185" t="str">
        <f t="shared" si="71"/>
        <v>-</v>
      </c>
      <c r="Q1360" s="214">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6"/>
      <c r="N1361" s="186"/>
      <c r="O1361" s="185" t="str">
        <f t="shared" si="70"/>
        <v>-</v>
      </c>
      <c r="P1361" s="185" t="str">
        <f t="shared" si="71"/>
        <v>-</v>
      </c>
      <c r="Q1361" s="214">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6"/>
      <c r="N1362" s="186"/>
      <c r="O1362" s="185" t="str">
        <f t="shared" si="70"/>
        <v>-</v>
      </c>
      <c r="P1362" s="185" t="str">
        <f t="shared" si="71"/>
        <v>-</v>
      </c>
      <c r="Q1362" s="214">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6"/>
      <c r="N1363" s="186"/>
      <c r="O1363" s="185" t="str">
        <f t="shared" si="70"/>
        <v>-</v>
      </c>
      <c r="P1363" s="185" t="str">
        <f t="shared" si="71"/>
        <v>-</v>
      </c>
      <c r="Q1363" s="214">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6"/>
      <c r="N1364" s="186"/>
      <c r="O1364" s="185" t="str">
        <f t="shared" si="70"/>
        <v>-</v>
      </c>
      <c r="P1364" s="185" t="str">
        <f t="shared" si="71"/>
        <v>-</v>
      </c>
      <c r="Q1364" s="214">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6"/>
      <c r="N1365" s="186"/>
      <c r="O1365" s="185" t="str">
        <f t="shared" si="70"/>
        <v>-</v>
      </c>
      <c r="P1365" s="185" t="str">
        <f t="shared" si="71"/>
        <v>-</v>
      </c>
      <c r="Q1365" s="214">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6"/>
      <c r="N1366" s="186"/>
      <c r="O1366" s="185" t="str">
        <f t="shared" si="70"/>
        <v>-</v>
      </c>
      <c r="P1366" s="185" t="str">
        <f t="shared" si="71"/>
        <v>-</v>
      </c>
      <c r="Q1366" s="214">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6"/>
      <c r="N1367" s="186"/>
      <c r="O1367" s="185" t="str">
        <f t="shared" si="70"/>
        <v>-</v>
      </c>
      <c r="P1367" s="185" t="str">
        <f t="shared" si="71"/>
        <v>-</v>
      </c>
      <c r="Q1367" s="214">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6"/>
      <c r="N1368" s="186"/>
      <c r="O1368" s="185" t="str">
        <f t="shared" si="70"/>
        <v>-</v>
      </c>
      <c r="P1368" s="185" t="str">
        <f t="shared" si="71"/>
        <v>-</v>
      </c>
      <c r="Q1368" s="214">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6"/>
      <c r="N1369" s="186"/>
      <c r="O1369" s="185" t="str">
        <f t="shared" si="70"/>
        <v>-</v>
      </c>
      <c r="P1369" s="185" t="str">
        <f t="shared" si="71"/>
        <v>-</v>
      </c>
      <c r="Q1369" s="214">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6"/>
      <c r="N1370" s="186"/>
      <c r="O1370" s="185" t="str">
        <f t="shared" si="70"/>
        <v>-</v>
      </c>
      <c r="P1370" s="185" t="str">
        <f t="shared" si="71"/>
        <v>-</v>
      </c>
      <c r="Q1370" s="214">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6"/>
      <c r="N1371" s="186"/>
      <c r="O1371" s="185" t="str">
        <f t="shared" si="70"/>
        <v>-</v>
      </c>
      <c r="P1371" s="185" t="str">
        <f t="shared" si="71"/>
        <v>-</v>
      </c>
      <c r="Q1371" s="214">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6"/>
      <c r="N1372" s="186"/>
      <c r="O1372" s="185" t="str">
        <f t="shared" si="70"/>
        <v>-</v>
      </c>
      <c r="P1372" s="185" t="str">
        <f t="shared" si="71"/>
        <v>-</v>
      </c>
      <c r="Q1372" s="214">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6"/>
      <c r="N1373" s="186"/>
      <c r="O1373" s="185" t="str">
        <f t="shared" si="70"/>
        <v>-</v>
      </c>
      <c r="P1373" s="185" t="str">
        <f t="shared" si="71"/>
        <v>-</v>
      </c>
      <c r="Q1373" s="214">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6"/>
      <c r="N1374" s="186"/>
      <c r="O1374" s="185" t="str">
        <f t="shared" si="70"/>
        <v>-</v>
      </c>
      <c r="P1374" s="185" t="str">
        <f t="shared" si="71"/>
        <v>-</v>
      </c>
      <c r="Q1374" s="214">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6"/>
      <c r="N1375" s="186"/>
      <c r="O1375" s="185" t="str">
        <f t="shared" si="70"/>
        <v>-</v>
      </c>
      <c r="P1375" s="185" t="str">
        <f t="shared" si="71"/>
        <v>-</v>
      </c>
      <c r="Q1375" s="214">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6"/>
      <c r="N1376" s="186"/>
      <c r="O1376" s="185" t="str">
        <f t="shared" si="70"/>
        <v>-</v>
      </c>
      <c r="P1376" s="185" t="str">
        <f t="shared" si="71"/>
        <v>-</v>
      </c>
      <c r="Q1376" s="214">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6"/>
      <c r="N1377" s="186"/>
      <c r="O1377" s="185" t="str">
        <f t="shared" si="70"/>
        <v>-</v>
      </c>
      <c r="P1377" s="185" t="str">
        <f t="shared" si="71"/>
        <v>-</v>
      </c>
      <c r="Q1377" s="214">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6"/>
      <c r="N1378" s="186"/>
      <c r="O1378" s="185" t="str">
        <f t="shared" si="70"/>
        <v>-</v>
      </c>
      <c r="P1378" s="185" t="str">
        <f t="shared" si="71"/>
        <v>-</v>
      </c>
      <c r="Q1378" s="214">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6"/>
      <c r="N1379" s="186"/>
      <c r="O1379" s="185" t="str">
        <f t="shared" si="70"/>
        <v>-</v>
      </c>
      <c r="P1379" s="185" t="str">
        <f t="shared" si="71"/>
        <v>-</v>
      </c>
      <c r="Q1379" s="214">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6"/>
      <c r="N1380" s="186"/>
      <c r="O1380" s="185" t="str">
        <f t="shared" si="70"/>
        <v>-</v>
      </c>
      <c r="P1380" s="185" t="str">
        <f t="shared" si="71"/>
        <v>-</v>
      </c>
      <c r="Q1380" s="214">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6"/>
      <c r="N1381" s="186"/>
      <c r="O1381" s="185" t="str">
        <f t="shared" si="70"/>
        <v>-</v>
      </c>
      <c r="P1381" s="185" t="str">
        <f t="shared" si="71"/>
        <v>-</v>
      </c>
      <c r="Q1381" s="214">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6"/>
      <c r="N1382" s="186"/>
      <c r="O1382" s="185" t="str">
        <f t="shared" si="70"/>
        <v>-</v>
      </c>
      <c r="P1382" s="185" t="str">
        <f t="shared" si="71"/>
        <v>-</v>
      </c>
      <c r="Q1382" s="214">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6"/>
      <c r="N1383" s="186"/>
      <c r="O1383" s="185" t="str">
        <f t="shared" si="70"/>
        <v>-</v>
      </c>
      <c r="P1383" s="185" t="str">
        <f t="shared" si="71"/>
        <v>-</v>
      </c>
      <c r="Q1383" s="214">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6"/>
      <c r="N1384" s="186"/>
      <c r="O1384" s="185" t="str">
        <f t="shared" si="70"/>
        <v>-</v>
      </c>
      <c r="P1384" s="185" t="str">
        <f t="shared" si="71"/>
        <v>-</v>
      </c>
      <c r="Q1384" s="214">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6"/>
      <c r="N1385" s="186"/>
      <c r="O1385" s="185" t="str">
        <f t="shared" si="70"/>
        <v>-</v>
      </c>
      <c r="P1385" s="185" t="str">
        <f t="shared" si="71"/>
        <v>-</v>
      </c>
      <c r="Q1385" s="214">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6"/>
      <c r="N1386" s="186"/>
      <c r="O1386" s="185" t="str">
        <f t="shared" si="70"/>
        <v>-</v>
      </c>
      <c r="P1386" s="185" t="str">
        <f t="shared" si="71"/>
        <v>-</v>
      </c>
      <c r="Q1386" s="214">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6"/>
      <c r="N1387" s="186"/>
      <c r="O1387" s="185" t="str">
        <f t="shared" si="70"/>
        <v>-</v>
      </c>
      <c r="P1387" s="185" t="str">
        <f t="shared" si="71"/>
        <v>-</v>
      </c>
      <c r="Q1387" s="214">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6"/>
      <c r="N1388" s="186"/>
      <c r="O1388" s="185" t="str">
        <f t="shared" si="70"/>
        <v>-</v>
      </c>
      <c r="P1388" s="185" t="str">
        <f t="shared" si="71"/>
        <v>-</v>
      </c>
      <c r="Q1388" s="214">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6"/>
      <c r="N1389" s="186"/>
      <c r="O1389" s="185" t="str">
        <f t="shared" si="70"/>
        <v>-</v>
      </c>
      <c r="P1389" s="185" t="str">
        <f t="shared" si="71"/>
        <v>-</v>
      </c>
      <c r="Q1389" s="214">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6"/>
      <c r="N1390" s="186"/>
      <c r="O1390" s="185" t="str">
        <f t="shared" si="70"/>
        <v>-</v>
      </c>
      <c r="P1390" s="185" t="str">
        <f t="shared" si="71"/>
        <v>-</v>
      </c>
      <c r="Q1390" s="214">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6"/>
      <c r="N1391" s="186"/>
      <c r="O1391" s="185" t="str">
        <f t="shared" si="70"/>
        <v>-</v>
      </c>
      <c r="P1391" s="185" t="str">
        <f t="shared" si="71"/>
        <v>-</v>
      </c>
      <c r="Q1391" s="214">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6"/>
      <c r="N1392" s="186"/>
      <c r="O1392" s="185" t="str">
        <f t="shared" si="70"/>
        <v>-</v>
      </c>
      <c r="P1392" s="185" t="str">
        <f t="shared" si="71"/>
        <v>-</v>
      </c>
      <c r="Q1392" s="214">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6"/>
      <c r="N1393" s="186"/>
      <c r="O1393" s="185" t="str">
        <f t="shared" si="70"/>
        <v>-</v>
      </c>
      <c r="P1393" s="185" t="str">
        <f t="shared" si="71"/>
        <v>-</v>
      </c>
      <c r="Q1393" s="214">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6"/>
      <c r="N1394" s="186"/>
      <c r="O1394" s="185" t="str">
        <f t="shared" si="70"/>
        <v>-</v>
      </c>
      <c r="P1394" s="185" t="str">
        <f t="shared" si="71"/>
        <v>-</v>
      </c>
      <c r="Q1394" s="214">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6"/>
      <c r="N1395" s="186"/>
      <c r="O1395" s="185" t="str">
        <f t="shared" si="70"/>
        <v>-</v>
      </c>
      <c r="P1395" s="185" t="str">
        <f t="shared" si="71"/>
        <v>-</v>
      </c>
      <c r="Q1395" s="214">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6"/>
      <c r="N1396" s="186"/>
      <c r="O1396" s="185" t="str">
        <f t="shared" si="70"/>
        <v>-</v>
      </c>
      <c r="P1396" s="185" t="str">
        <f t="shared" si="71"/>
        <v>-</v>
      </c>
      <c r="Q1396" s="214">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6"/>
      <c r="N1397" s="186"/>
      <c r="O1397" s="185" t="str">
        <f t="shared" si="70"/>
        <v>-</v>
      </c>
      <c r="P1397" s="185" t="str">
        <f t="shared" si="71"/>
        <v>-</v>
      </c>
      <c r="Q1397" s="214">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6"/>
      <c r="N1398" s="186"/>
      <c r="O1398" s="185" t="str">
        <f t="shared" si="70"/>
        <v>-</v>
      </c>
      <c r="P1398" s="185" t="str">
        <f t="shared" si="71"/>
        <v>-</v>
      </c>
      <c r="Q1398" s="214">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6"/>
      <c r="N1399" s="186"/>
      <c r="O1399" s="185" t="str">
        <f t="shared" si="70"/>
        <v>-</v>
      </c>
      <c r="P1399" s="185" t="str">
        <f t="shared" si="71"/>
        <v>-</v>
      </c>
      <c r="Q1399" s="214">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6"/>
      <c r="N1400" s="186"/>
      <c r="O1400" s="185" t="str">
        <f t="shared" si="70"/>
        <v>-</v>
      </c>
      <c r="P1400" s="185" t="str">
        <f t="shared" si="71"/>
        <v>-</v>
      </c>
      <c r="Q1400" s="214">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6"/>
      <c r="N1401" s="186"/>
      <c r="O1401" s="185" t="str">
        <f t="shared" si="70"/>
        <v>-</v>
      </c>
      <c r="P1401" s="185" t="str">
        <f t="shared" si="71"/>
        <v>-</v>
      </c>
      <c r="Q1401" s="214">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6"/>
      <c r="N1402" s="186"/>
      <c r="O1402" s="185" t="str">
        <f t="shared" si="70"/>
        <v>-</v>
      </c>
      <c r="P1402" s="185" t="str">
        <f t="shared" si="71"/>
        <v>-</v>
      </c>
      <c r="Q1402" s="214">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6"/>
      <c r="N1403" s="186"/>
      <c r="O1403" s="185" t="str">
        <f t="shared" si="70"/>
        <v>-</v>
      </c>
      <c r="P1403" s="185" t="str">
        <f t="shared" si="71"/>
        <v>-</v>
      </c>
      <c r="Q1403" s="214">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6"/>
      <c r="N1404" s="186"/>
      <c r="O1404" s="185" t="str">
        <f t="shared" si="70"/>
        <v>-</v>
      </c>
      <c r="P1404" s="185" t="str">
        <f t="shared" si="71"/>
        <v>-</v>
      </c>
      <c r="Q1404" s="214">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6"/>
      <c r="N1405" s="186"/>
      <c r="O1405" s="185" t="str">
        <f t="shared" si="70"/>
        <v>-</v>
      </c>
      <c r="P1405" s="185" t="str">
        <f t="shared" si="71"/>
        <v>-</v>
      </c>
      <c r="Q1405" s="214">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6"/>
      <c r="N1406" s="186"/>
      <c r="O1406" s="185" t="str">
        <f t="shared" si="70"/>
        <v>-</v>
      </c>
      <c r="P1406" s="185" t="str">
        <f t="shared" si="71"/>
        <v>-</v>
      </c>
      <c r="Q1406" s="214">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6"/>
      <c r="N1407" s="186"/>
      <c r="O1407" s="185" t="str">
        <f t="shared" si="70"/>
        <v>-</v>
      </c>
      <c r="P1407" s="185" t="str">
        <f t="shared" si="71"/>
        <v>-</v>
      </c>
      <c r="Q1407" s="214">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6"/>
      <c r="N1408" s="186"/>
      <c r="O1408" s="185" t="str">
        <f t="shared" si="70"/>
        <v>-</v>
      </c>
      <c r="P1408" s="185" t="str">
        <f t="shared" si="71"/>
        <v>-</v>
      </c>
      <c r="Q1408" s="214">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6"/>
      <c r="N1409" s="186"/>
      <c r="O1409" s="185" t="str">
        <f t="shared" si="70"/>
        <v>-</v>
      </c>
      <c r="P1409" s="185" t="str">
        <f t="shared" si="71"/>
        <v>-</v>
      </c>
      <c r="Q1409" s="214">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6"/>
      <c r="N1410" s="186"/>
      <c r="O1410" s="185" t="str">
        <f t="shared" ref="O1410:O1473" si="73">IF(N1410="","-",L1410*N1410)</f>
        <v>-</v>
      </c>
      <c r="P1410" s="185" t="str">
        <f t="shared" ref="P1410:P1473" si="74">IF(O1410="-","-",IF(OR(E1410&lt;$E$15,E1410&gt;$E$16),0,O1410*J1410))</f>
        <v>-</v>
      </c>
      <c r="Q1410" s="214">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6"/>
      <c r="N1411" s="186"/>
      <c r="O1411" s="185" t="str">
        <f t="shared" si="73"/>
        <v>-</v>
      </c>
      <c r="P1411" s="185" t="str">
        <f t="shared" si="74"/>
        <v>-</v>
      </c>
      <c r="Q1411" s="214">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6"/>
      <c r="N1412" s="186"/>
      <c r="O1412" s="185" t="str">
        <f t="shared" si="73"/>
        <v>-</v>
      </c>
      <c r="P1412" s="185" t="str">
        <f t="shared" si="74"/>
        <v>-</v>
      </c>
      <c r="Q1412" s="214">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6"/>
      <c r="N1413" s="186"/>
      <c r="O1413" s="185" t="str">
        <f t="shared" si="73"/>
        <v>-</v>
      </c>
      <c r="P1413" s="185" t="str">
        <f t="shared" si="74"/>
        <v>-</v>
      </c>
      <c r="Q1413" s="214">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6"/>
      <c r="N1414" s="186"/>
      <c r="O1414" s="185" t="str">
        <f t="shared" si="73"/>
        <v>-</v>
      </c>
      <c r="P1414" s="185" t="str">
        <f t="shared" si="74"/>
        <v>-</v>
      </c>
      <c r="Q1414" s="214">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6"/>
      <c r="N1415" s="186"/>
      <c r="O1415" s="185" t="str">
        <f t="shared" si="73"/>
        <v>-</v>
      </c>
      <c r="P1415" s="185" t="str">
        <f t="shared" si="74"/>
        <v>-</v>
      </c>
      <c r="Q1415" s="214">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6"/>
      <c r="N1416" s="186"/>
      <c r="O1416" s="185" t="str">
        <f t="shared" si="73"/>
        <v>-</v>
      </c>
      <c r="P1416" s="185" t="str">
        <f t="shared" si="74"/>
        <v>-</v>
      </c>
      <c r="Q1416" s="214">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6"/>
      <c r="N1417" s="186"/>
      <c r="O1417" s="185" t="str">
        <f t="shared" si="73"/>
        <v>-</v>
      </c>
      <c r="P1417" s="185" t="str">
        <f t="shared" si="74"/>
        <v>-</v>
      </c>
      <c r="Q1417" s="214">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6"/>
      <c r="N1418" s="186"/>
      <c r="O1418" s="185" t="str">
        <f t="shared" si="73"/>
        <v>-</v>
      </c>
      <c r="P1418" s="185" t="str">
        <f t="shared" si="74"/>
        <v>-</v>
      </c>
      <c r="Q1418" s="214">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6"/>
      <c r="N1419" s="186"/>
      <c r="O1419" s="185" t="str">
        <f t="shared" si="73"/>
        <v>-</v>
      </c>
      <c r="P1419" s="185" t="str">
        <f t="shared" si="74"/>
        <v>-</v>
      </c>
      <c r="Q1419" s="214">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6"/>
      <c r="N1420" s="186"/>
      <c r="O1420" s="185" t="str">
        <f t="shared" si="73"/>
        <v>-</v>
      </c>
      <c r="P1420" s="185" t="str">
        <f t="shared" si="74"/>
        <v>-</v>
      </c>
      <c r="Q1420" s="214">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6"/>
      <c r="N1421" s="186"/>
      <c r="O1421" s="185" t="str">
        <f t="shared" si="73"/>
        <v>-</v>
      </c>
      <c r="P1421" s="185" t="str">
        <f t="shared" si="74"/>
        <v>-</v>
      </c>
      <c r="Q1421" s="214">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6"/>
      <c r="N1422" s="186"/>
      <c r="O1422" s="185" t="str">
        <f t="shared" si="73"/>
        <v>-</v>
      </c>
      <c r="P1422" s="185" t="str">
        <f t="shared" si="74"/>
        <v>-</v>
      </c>
      <c r="Q1422" s="214">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6"/>
      <c r="N1423" s="186"/>
      <c r="O1423" s="185" t="str">
        <f t="shared" si="73"/>
        <v>-</v>
      </c>
      <c r="P1423" s="185" t="str">
        <f t="shared" si="74"/>
        <v>-</v>
      </c>
      <c r="Q1423" s="214">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6"/>
      <c r="N1424" s="186"/>
      <c r="O1424" s="185" t="str">
        <f t="shared" si="73"/>
        <v>-</v>
      </c>
      <c r="P1424" s="185" t="str">
        <f t="shared" si="74"/>
        <v>-</v>
      </c>
      <c r="Q1424" s="214">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6"/>
      <c r="N1425" s="186"/>
      <c r="O1425" s="185" t="str">
        <f t="shared" si="73"/>
        <v>-</v>
      </c>
      <c r="P1425" s="185" t="str">
        <f t="shared" si="74"/>
        <v>-</v>
      </c>
      <c r="Q1425" s="214">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6"/>
      <c r="N1426" s="186"/>
      <c r="O1426" s="185" t="str">
        <f t="shared" si="73"/>
        <v>-</v>
      </c>
      <c r="P1426" s="185" t="str">
        <f t="shared" si="74"/>
        <v>-</v>
      </c>
      <c r="Q1426" s="214">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6"/>
      <c r="N1427" s="186"/>
      <c r="O1427" s="185" t="str">
        <f t="shared" si="73"/>
        <v>-</v>
      </c>
      <c r="P1427" s="185" t="str">
        <f t="shared" si="74"/>
        <v>-</v>
      </c>
      <c r="Q1427" s="214">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6"/>
      <c r="N1428" s="186"/>
      <c r="O1428" s="185" t="str">
        <f t="shared" si="73"/>
        <v>-</v>
      </c>
      <c r="P1428" s="185" t="str">
        <f t="shared" si="74"/>
        <v>-</v>
      </c>
      <c r="Q1428" s="214">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6"/>
      <c r="N1429" s="186"/>
      <c r="O1429" s="185" t="str">
        <f t="shared" si="73"/>
        <v>-</v>
      </c>
      <c r="P1429" s="185" t="str">
        <f t="shared" si="74"/>
        <v>-</v>
      </c>
      <c r="Q1429" s="214">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6"/>
      <c r="N1430" s="186"/>
      <c r="O1430" s="185" t="str">
        <f t="shared" si="73"/>
        <v>-</v>
      </c>
      <c r="P1430" s="185" t="str">
        <f t="shared" si="74"/>
        <v>-</v>
      </c>
      <c r="Q1430" s="214">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6"/>
      <c r="N1431" s="186"/>
      <c r="O1431" s="185" t="str">
        <f t="shared" si="73"/>
        <v>-</v>
      </c>
      <c r="P1431" s="185" t="str">
        <f t="shared" si="74"/>
        <v>-</v>
      </c>
      <c r="Q1431" s="214">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6"/>
      <c r="N1432" s="186"/>
      <c r="O1432" s="185" t="str">
        <f t="shared" si="73"/>
        <v>-</v>
      </c>
      <c r="P1432" s="185" t="str">
        <f t="shared" si="74"/>
        <v>-</v>
      </c>
      <c r="Q1432" s="214">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6"/>
      <c r="N1433" s="186"/>
      <c r="O1433" s="185" t="str">
        <f t="shared" si="73"/>
        <v>-</v>
      </c>
      <c r="P1433" s="185" t="str">
        <f t="shared" si="74"/>
        <v>-</v>
      </c>
      <c r="Q1433" s="214">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6"/>
      <c r="N1434" s="186"/>
      <c r="O1434" s="185" t="str">
        <f t="shared" si="73"/>
        <v>-</v>
      </c>
      <c r="P1434" s="185" t="str">
        <f t="shared" si="74"/>
        <v>-</v>
      </c>
      <c r="Q1434" s="214">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6"/>
      <c r="N1435" s="186"/>
      <c r="O1435" s="185" t="str">
        <f t="shared" si="73"/>
        <v>-</v>
      </c>
      <c r="P1435" s="185" t="str">
        <f t="shared" si="74"/>
        <v>-</v>
      </c>
      <c r="Q1435" s="214">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6"/>
      <c r="N1436" s="186"/>
      <c r="O1436" s="185" t="str">
        <f t="shared" si="73"/>
        <v>-</v>
      </c>
      <c r="P1436" s="185" t="str">
        <f t="shared" si="74"/>
        <v>-</v>
      </c>
      <c r="Q1436" s="214">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6"/>
      <c r="N1437" s="186"/>
      <c r="O1437" s="185" t="str">
        <f t="shared" si="73"/>
        <v>-</v>
      </c>
      <c r="P1437" s="185" t="str">
        <f t="shared" si="74"/>
        <v>-</v>
      </c>
      <c r="Q1437" s="214">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6"/>
      <c r="N1438" s="186"/>
      <c r="O1438" s="185" t="str">
        <f t="shared" si="73"/>
        <v>-</v>
      </c>
      <c r="P1438" s="185" t="str">
        <f t="shared" si="74"/>
        <v>-</v>
      </c>
      <c r="Q1438" s="214">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6"/>
      <c r="N1439" s="186"/>
      <c r="O1439" s="185" t="str">
        <f t="shared" si="73"/>
        <v>-</v>
      </c>
      <c r="P1439" s="185" t="str">
        <f t="shared" si="74"/>
        <v>-</v>
      </c>
      <c r="Q1439" s="214">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6"/>
      <c r="N1440" s="186"/>
      <c r="O1440" s="185" t="str">
        <f t="shared" si="73"/>
        <v>-</v>
      </c>
      <c r="P1440" s="185" t="str">
        <f t="shared" si="74"/>
        <v>-</v>
      </c>
      <c r="Q1440" s="214">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6"/>
      <c r="N1441" s="186"/>
      <c r="O1441" s="185" t="str">
        <f t="shared" si="73"/>
        <v>-</v>
      </c>
      <c r="P1441" s="185" t="str">
        <f t="shared" si="74"/>
        <v>-</v>
      </c>
      <c r="Q1441" s="214">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6"/>
      <c r="N1442" s="186"/>
      <c r="O1442" s="185" t="str">
        <f t="shared" si="73"/>
        <v>-</v>
      </c>
      <c r="P1442" s="185" t="str">
        <f t="shared" si="74"/>
        <v>-</v>
      </c>
      <c r="Q1442" s="214">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6"/>
      <c r="N1443" s="186"/>
      <c r="O1443" s="185" t="str">
        <f t="shared" si="73"/>
        <v>-</v>
      </c>
      <c r="P1443" s="185" t="str">
        <f t="shared" si="74"/>
        <v>-</v>
      </c>
      <c r="Q1443" s="214">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6"/>
      <c r="N1444" s="186"/>
      <c r="O1444" s="185" t="str">
        <f t="shared" si="73"/>
        <v>-</v>
      </c>
      <c r="P1444" s="185" t="str">
        <f t="shared" si="74"/>
        <v>-</v>
      </c>
      <c r="Q1444" s="214">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6"/>
      <c r="N1445" s="186"/>
      <c r="O1445" s="185" t="str">
        <f t="shared" si="73"/>
        <v>-</v>
      </c>
      <c r="P1445" s="185" t="str">
        <f t="shared" si="74"/>
        <v>-</v>
      </c>
      <c r="Q1445" s="214">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6"/>
      <c r="N1446" s="186"/>
      <c r="O1446" s="185" t="str">
        <f t="shared" si="73"/>
        <v>-</v>
      </c>
      <c r="P1446" s="185" t="str">
        <f t="shared" si="74"/>
        <v>-</v>
      </c>
      <c r="Q1446" s="214">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6"/>
      <c r="N1447" s="186"/>
      <c r="O1447" s="185" t="str">
        <f t="shared" si="73"/>
        <v>-</v>
      </c>
      <c r="P1447" s="185" t="str">
        <f t="shared" si="74"/>
        <v>-</v>
      </c>
      <c r="Q1447" s="214">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6"/>
      <c r="N1448" s="186"/>
      <c r="O1448" s="185" t="str">
        <f t="shared" si="73"/>
        <v>-</v>
      </c>
      <c r="P1448" s="185" t="str">
        <f t="shared" si="74"/>
        <v>-</v>
      </c>
      <c r="Q1448" s="214">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6"/>
      <c r="N1449" s="186"/>
      <c r="O1449" s="185" t="str">
        <f t="shared" si="73"/>
        <v>-</v>
      </c>
      <c r="P1449" s="185" t="str">
        <f t="shared" si="74"/>
        <v>-</v>
      </c>
      <c r="Q1449" s="214">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6"/>
      <c r="N1450" s="186"/>
      <c r="O1450" s="185" t="str">
        <f t="shared" si="73"/>
        <v>-</v>
      </c>
      <c r="P1450" s="185" t="str">
        <f t="shared" si="74"/>
        <v>-</v>
      </c>
      <c r="Q1450" s="214">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6"/>
      <c r="N1451" s="186"/>
      <c r="O1451" s="185" t="str">
        <f t="shared" si="73"/>
        <v>-</v>
      </c>
      <c r="P1451" s="185" t="str">
        <f t="shared" si="74"/>
        <v>-</v>
      </c>
      <c r="Q1451" s="214">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6"/>
      <c r="N1452" s="186"/>
      <c r="O1452" s="185" t="str">
        <f t="shared" si="73"/>
        <v>-</v>
      </c>
      <c r="P1452" s="185" t="str">
        <f t="shared" si="74"/>
        <v>-</v>
      </c>
      <c r="Q1452" s="214">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6"/>
      <c r="N1453" s="186"/>
      <c r="O1453" s="185" t="str">
        <f t="shared" si="73"/>
        <v>-</v>
      </c>
      <c r="P1453" s="185" t="str">
        <f t="shared" si="74"/>
        <v>-</v>
      </c>
      <c r="Q1453" s="214">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6"/>
      <c r="N1454" s="186"/>
      <c r="O1454" s="185" t="str">
        <f t="shared" si="73"/>
        <v>-</v>
      </c>
      <c r="P1454" s="185" t="str">
        <f t="shared" si="74"/>
        <v>-</v>
      </c>
      <c r="Q1454" s="214">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6"/>
      <c r="N1455" s="186"/>
      <c r="O1455" s="185" t="str">
        <f t="shared" si="73"/>
        <v>-</v>
      </c>
      <c r="P1455" s="185" t="str">
        <f t="shared" si="74"/>
        <v>-</v>
      </c>
      <c r="Q1455" s="214">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6"/>
      <c r="N1456" s="186"/>
      <c r="O1456" s="185" t="str">
        <f t="shared" si="73"/>
        <v>-</v>
      </c>
      <c r="P1456" s="185" t="str">
        <f t="shared" si="74"/>
        <v>-</v>
      </c>
      <c r="Q1456" s="214">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6"/>
      <c r="N1457" s="186"/>
      <c r="O1457" s="185" t="str">
        <f t="shared" si="73"/>
        <v>-</v>
      </c>
      <c r="P1457" s="185" t="str">
        <f t="shared" si="74"/>
        <v>-</v>
      </c>
      <c r="Q1457" s="214">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6"/>
      <c r="N1458" s="186"/>
      <c r="O1458" s="185" t="str">
        <f t="shared" si="73"/>
        <v>-</v>
      </c>
      <c r="P1458" s="185" t="str">
        <f t="shared" si="74"/>
        <v>-</v>
      </c>
      <c r="Q1458" s="214">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6"/>
      <c r="N1459" s="186"/>
      <c r="O1459" s="185" t="str">
        <f t="shared" si="73"/>
        <v>-</v>
      </c>
      <c r="P1459" s="185" t="str">
        <f t="shared" si="74"/>
        <v>-</v>
      </c>
      <c r="Q1459" s="214">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6"/>
      <c r="N1460" s="186"/>
      <c r="O1460" s="185" t="str">
        <f t="shared" si="73"/>
        <v>-</v>
      </c>
      <c r="P1460" s="185" t="str">
        <f t="shared" si="74"/>
        <v>-</v>
      </c>
      <c r="Q1460" s="214">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6"/>
      <c r="N1461" s="186"/>
      <c r="O1461" s="185" t="str">
        <f t="shared" si="73"/>
        <v>-</v>
      </c>
      <c r="P1461" s="185" t="str">
        <f t="shared" si="74"/>
        <v>-</v>
      </c>
      <c r="Q1461" s="214">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6"/>
      <c r="N1462" s="186"/>
      <c r="O1462" s="185" t="str">
        <f t="shared" si="73"/>
        <v>-</v>
      </c>
      <c r="P1462" s="185" t="str">
        <f t="shared" si="74"/>
        <v>-</v>
      </c>
      <c r="Q1462" s="214">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6"/>
      <c r="N1463" s="186"/>
      <c r="O1463" s="185" t="str">
        <f t="shared" si="73"/>
        <v>-</v>
      </c>
      <c r="P1463" s="185" t="str">
        <f t="shared" si="74"/>
        <v>-</v>
      </c>
      <c r="Q1463" s="214">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6"/>
      <c r="N1464" s="186"/>
      <c r="O1464" s="185" t="str">
        <f t="shared" si="73"/>
        <v>-</v>
      </c>
      <c r="P1464" s="185" t="str">
        <f t="shared" si="74"/>
        <v>-</v>
      </c>
      <c r="Q1464" s="214">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6"/>
      <c r="N1465" s="186"/>
      <c r="O1465" s="185" t="str">
        <f t="shared" si="73"/>
        <v>-</v>
      </c>
      <c r="P1465" s="185" t="str">
        <f t="shared" si="74"/>
        <v>-</v>
      </c>
      <c r="Q1465" s="214">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6"/>
      <c r="N1466" s="186"/>
      <c r="O1466" s="185" t="str">
        <f t="shared" si="73"/>
        <v>-</v>
      </c>
      <c r="P1466" s="185" t="str">
        <f t="shared" si="74"/>
        <v>-</v>
      </c>
      <c r="Q1466" s="214">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6"/>
      <c r="N1467" s="186"/>
      <c r="O1467" s="185" t="str">
        <f t="shared" si="73"/>
        <v>-</v>
      </c>
      <c r="P1467" s="185" t="str">
        <f t="shared" si="74"/>
        <v>-</v>
      </c>
      <c r="Q1467" s="214">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6"/>
      <c r="N1468" s="186"/>
      <c r="O1468" s="185" t="str">
        <f t="shared" si="73"/>
        <v>-</v>
      </c>
      <c r="P1468" s="185" t="str">
        <f t="shared" si="74"/>
        <v>-</v>
      </c>
      <c r="Q1468" s="214">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6"/>
      <c r="N1469" s="186"/>
      <c r="O1469" s="185" t="str">
        <f t="shared" si="73"/>
        <v>-</v>
      </c>
      <c r="P1469" s="185" t="str">
        <f t="shared" si="74"/>
        <v>-</v>
      </c>
      <c r="Q1469" s="214">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6"/>
      <c r="N1470" s="186"/>
      <c r="O1470" s="185" t="str">
        <f t="shared" si="73"/>
        <v>-</v>
      </c>
      <c r="P1470" s="185" t="str">
        <f t="shared" si="74"/>
        <v>-</v>
      </c>
      <c r="Q1470" s="214">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6"/>
      <c r="N1471" s="186"/>
      <c r="O1471" s="185" t="str">
        <f t="shared" si="73"/>
        <v>-</v>
      </c>
      <c r="P1471" s="185" t="str">
        <f t="shared" si="74"/>
        <v>-</v>
      </c>
      <c r="Q1471" s="214">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6"/>
      <c r="N1472" s="186"/>
      <c r="O1472" s="185" t="str">
        <f t="shared" si="73"/>
        <v>-</v>
      </c>
      <c r="P1472" s="185" t="str">
        <f t="shared" si="74"/>
        <v>-</v>
      </c>
      <c r="Q1472" s="214">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6"/>
      <c r="N1473" s="186"/>
      <c r="O1473" s="185" t="str">
        <f t="shared" si="73"/>
        <v>-</v>
      </c>
      <c r="P1473" s="185" t="str">
        <f t="shared" si="74"/>
        <v>-</v>
      </c>
      <c r="Q1473" s="214">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6"/>
      <c r="N1474" s="186"/>
      <c r="O1474" s="185" t="str">
        <f t="shared" ref="O1474:O1537" si="76">IF(N1474="","-",L1474*N1474)</f>
        <v>-</v>
      </c>
      <c r="P1474" s="185" t="str">
        <f t="shared" ref="P1474:P1537" si="77">IF(O1474="-","-",IF(OR(E1474&lt;$E$15,E1474&gt;$E$16),0,O1474*J1474))</f>
        <v>-</v>
      </c>
      <c r="Q1474" s="214">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6"/>
      <c r="N1475" s="186"/>
      <c r="O1475" s="185" t="str">
        <f t="shared" si="76"/>
        <v>-</v>
      </c>
      <c r="P1475" s="185" t="str">
        <f t="shared" si="77"/>
        <v>-</v>
      </c>
      <c r="Q1475" s="214">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6"/>
      <c r="N1476" s="186"/>
      <c r="O1476" s="185" t="str">
        <f t="shared" si="76"/>
        <v>-</v>
      </c>
      <c r="P1476" s="185" t="str">
        <f t="shared" si="77"/>
        <v>-</v>
      </c>
      <c r="Q1476" s="214">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6"/>
      <c r="N1477" s="186"/>
      <c r="O1477" s="185" t="str">
        <f t="shared" si="76"/>
        <v>-</v>
      </c>
      <c r="P1477" s="185" t="str">
        <f t="shared" si="77"/>
        <v>-</v>
      </c>
      <c r="Q1477" s="214">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6"/>
      <c r="N1478" s="186"/>
      <c r="O1478" s="185" t="str">
        <f t="shared" si="76"/>
        <v>-</v>
      </c>
      <c r="P1478" s="185" t="str">
        <f t="shared" si="77"/>
        <v>-</v>
      </c>
      <c r="Q1478" s="214">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6"/>
      <c r="N1479" s="186"/>
      <c r="O1479" s="185" t="str">
        <f t="shared" si="76"/>
        <v>-</v>
      </c>
      <c r="P1479" s="185" t="str">
        <f t="shared" si="77"/>
        <v>-</v>
      </c>
      <c r="Q1479" s="214">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6"/>
      <c r="N1480" s="186"/>
      <c r="O1480" s="185" t="str">
        <f t="shared" si="76"/>
        <v>-</v>
      </c>
      <c r="P1480" s="185" t="str">
        <f t="shared" si="77"/>
        <v>-</v>
      </c>
      <c r="Q1480" s="214">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6"/>
      <c r="N1481" s="186"/>
      <c r="O1481" s="185" t="str">
        <f t="shared" si="76"/>
        <v>-</v>
      </c>
      <c r="P1481" s="185" t="str">
        <f t="shared" si="77"/>
        <v>-</v>
      </c>
      <c r="Q1481" s="214">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6"/>
      <c r="N1482" s="186"/>
      <c r="O1482" s="185" t="str">
        <f t="shared" si="76"/>
        <v>-</v>
      </c>
      <c r="P1482" s="185" t="str">
        <f t="shared" si="77"/>
        <v>-</v>
      </c>
      <c r="Q1482" s="214">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6"/>
      <c r="N1483" s="186"/>
      <c r="O1483" s="185" t="str">
        <f t="shared" si="76"/>
        <v>-</v>
      </c>
      <c r="P1483" s="185" t="str">
        <f t="shared" si="77"/>
        <v>-</v>
      </c>
      <c r="Q1483" s="214">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6"/>
      <c r="N1484" s="186"/>
      <c r="O1484" s="185" t="str">
        <f t="shared" si="76"/>
        <v>-</v>
      </c>
      <c r="P1484" s="185" t="str">
        <f t="shared" si="77"/>
        <v>-</v>
      </c>
      <c r="Q1484" s="214">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6"/>
      <c r="N1485" s="186"/>
      <c r="O1485" s="185" t="str">
        <f t="shared" si="76"/>
        <v>-</v>
      </c>
      <c r="P1485" s="185" t="str">
        <f t="shared" si="77"/>
        <v>-</v>
      </c>
      <c r="Q1485" s="214">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6"/>
      <c r="N1486" s="186"/>
      <c r="O1486" s="185" t="str">
        <f t="shared" si="76"/>
        <v>-</v>
      </c>
      <c r="P1486" s="185" t="str">
        <f t="shared" si="77"/>
        <v>-</v>
      </c>
      <c r="Q1486" s="214">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6"/>
      <c r="N1487" s="186"/>
      <c r="O1487" s="185" t="str">
        <f t="shared" si="76"/>
        <v>-</v>
      </c>
      <c r="P1487" s="185" t="str">
        <f t="shared" si="77"/>
        <v>-</v>
      </c>
      <c r="Q1487" s="214">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6"/>
      <c r="N1488" s="186"/>
      <c r="O1488" s="185" t="str">
        <f t="shared" si="76"/>
        <v>-</v>
      </c>
      <c r="P1488" s="185" t="str">
        <f t="shared" si="77"/>
        <v>-</v>
      </c>
      <c r="Q1488" s="214">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6"/>
      <c r="N1489" s="186"/>
      <c r="O1489" s="185" t="str">
        <f t="shared" si="76"/>
        <v>-</v>
      </c>
      <c r="P1489" s="185" t="str">
        <f t="shared" si="77"/>
        <v>-</v>
      </c>
      <c r="Q1489" s="214">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6"/>
      <c r="N1490" s="186"/>
      <c r="O1490" s="185" t="str">
        <f t="shared" si="76"/>
        <v>-</v>
      </c>
      <c r="P1490" s="185" t="str">
        <f t="shared" si="77"/>
        <v>-</v>
      </c>
      <c r="Q1490" s="214">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6"/>
      <c r="N1491" s="186"/>
      <c r="O1491" s="185" t="str">
        <f t="shared" si="76"/>
        <v>-</v>
      </c>
      <c r="P1491" s="185" t="str">
        <f t="shared" si="77"/>
        <v>-</v>
      </c>
      <c r="Q1491" s="214">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6"/>
      <c r="N1492" s="186"/>
      <c r="O1492" s="185" t="str">
        <f t="shared" si="76"/>
        <v>-</v>
      </c>
      <c r="P1492" s="185" t="str">
        <f t="shared" si="77"/>
        <v>-</v>
      </c>
      <c r="Q1492" s="214">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6"/>
      <c r="N1493" s="186"/>
      <c r="O1493" s="185" t="str">
        <f t="shared" si="76"/>
        <v>-</v>
      </c>
      <c r="P1493" s="185" t="str">
        <f t="shared" si="77"/>
        <v>-</v>
      </c>
      <c r="Q1493" s="214">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6"/>
      <c r="N1494" s="186"/>
      <c r="O1494" s="185" t="str">
        <f t="shared" si="76"/>
        <v>-</v>
      </c>
      <c r="P1494" s="185" t="str">
        <f t="shared" si="77"/>
        <v>-</v>
      </c>
      <c r="Q1494" s="214">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6"/>
      <c r="N1495" s="186"/>
      <c r="O1495" s="185" t="str">
        <f t="shared" si="76"/>
        <v>-</v>
      </c>
      <c r="P1495" s="185" t="str">
        <f t="shared" si="77"/>
        <v>-</v>
      </c>
      <c r="Q1495" s="214">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6"/>
      <c r="N1496" s="186"/>
      <c r="O1496" s="185" t="str">
        <f t="shared" si="76"/>
        <v>-</v>
      </c>
      <c r="P1496" s="185" t="str">
        <f t="shared" si="77"/>
        <v>-</v>
      </c>
      <c r="Q1496" s="214">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6"/>
      <c r="N1497" s="186"/>
      <c r="O1497" s="185" t="str">
        <f t="shared" si="76"/>
        <v>-</v>
      </c>
      <c r="P1497" s="185" t="str">
        <f t="shared" si="77"/>
        <v>-</v>
      </c>
      <c r="Q1497" s="214">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6"/>
      <c r="N1498" s="186"/>
      <c r="O1498" s="185" t="str">
        <f t="shared" si="76"/>
        <v>-</v>
      </c>
      <c r="P1498" s="185" t="str">
        <f t="shared" si="77"/>
        <v>-</v>
      </c>
      <c r="Q1498" s="214">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6"/>
      <c r="N1499" s="186"/>
      <c r="O1499" s="185" t="str">
        <f t="shared" si="76"/>
        <v>-</v>
      </c>
      <c r="P1499" s="185" t="str">
        <f t="shared" si="77"/>
        <v>-</v>
      </c>
      <c r="Q1499" s="214">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6"/>
      <c r="N1500" s="186"/>
      <c r="O1500" s="185" t="str">
        <f t="shared" si="76"/>
        <v>-</v>
      </c>
      <c r="P1500" s="185" t="str">
        <f t="shared" si="77"/>
        <v>-</v>
      </c>
      <c r="Q1500" s="214">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6"/>
      <c r="N1501" s="186"/>
      <c r="O1501" s="185" t="str">
        <f t="shared" si="76"/>
        <v>-</v>
      </c>
      <c r="P1501" s="185" t="str">
        <f t="shared" si="77"/>
        <v>-</v>
      </c>
      <c r="Q1501" s="214">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6"/>
      <c r="N1502" s="186"/>
      <c r="O1502" s="185" t="str">
        <f t="shared" si="76"/>
        <v>-</v>
      </c>
      <c r="P1502" s="185" t="str">
        <f t="shared" si="77"/>
        <v>-</v>
      </c>
      <c r="Q1502" s="214">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6"/>
      <c r="N1503" s="186"/>
      <c r="O1503" s="185" t="str">
        <f t="shared" si="76"/>
        <v>-</v>
      </c>
      <c r="P1503" s="185" t="str">
        <f t="shared" si="77"/>
        <v>-</v>
      </c>
      <c r="Q1503" s="214">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6"/>
      <c r="N1504" s="186"/>
      <c r="O1504" s="185" t="str">
        <f t="shared" si="76"/>
        <v>-</v>
      </c>
      <c r="P1504" s="185" t="str">
        <f t="shared" si="77"/>
        <v>-</v>
      </c>
      <c r="Q1504" s="214">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6"/>
      <c r="N1505" s="186"/>
      <c r="O1505" s="185" t="str">
        <f t="shared" si="76"/>
        <v>-</v>
      </c>
      <c r="P1505" s="185" t="str">
        <f t="shared" si="77"/>
        <v>-</v>
      </c>
      <c r="Q1505" s="214">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6"/>
      <c r="N1506" s="186"/>
      <c r="O1506" s="185" t="str">
        <f t="shared" si="76"/>
        <v>-</v>
      </c>
      <c r="P1506" s="185" t="str">
        <f t="shared" si="77"/>
        <v>-</v>
      </c>
      <c r="Q1506" s="214">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6"/>
      <c r="N1507" s="186"/>
      <c r="O1507" s="185" t="str">
        <f t="shared" si="76"/>
        <v>-</v>
      </c>
      <c r="P1507" s="185" t="str">
        <f t="shared" si="77"/>
        <v>-</v>
      </c>
      <c r="Q1507" s="214">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6"/>
      <c r="N1508" s="186"/>
      <c r="O1508" s="185" t="str">
        <f t="shared" si="76"/>
        <v>-</v>
      </c>
      <c r="P1508" s="185" t="str">
        <f t="shared" si="77"/>
        <v>-</v>
      </c>
      <c r="Q1508" s="214">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6"/>
      <c r="N1509" s="186"/>
      <c r="O1509" s="185" t="str">
        <f t="shared" si="76"/>
        <v>-</v>
      </c>
      <c r="P1509" s="185" t="str">
        <f t="shared" si="77"/>
        <v>-</v>
      </c>
      <c r="Q1509" s="214">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6"/>
      <c r="N1510" s="186"/>
      <c r="O1510" s="185" t="str">
        <f t="shared" si="76"/>
        <v>-</v>
      </c>
      <c r="P1510" s="185" t="str">
        <f t="shared" si="77"/>
        <v>-</v>
      </c>
      <c r="Q1510" s="214">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6"/>
      <c r="N1511" s="186"/>
      <c r="O1511" s="185" t="str">
        <f t="shared" si="76"/>
        <v>-</v>
      </c>
      <c r="P1511" s="185" t="str">
        <f t="shared" si="77"/>
        <v>-</v>
      </c>
      <c r="Q1511" s="214">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6"/>
      <c r="N1512" s="186"/>
      <c r="O1512" s="185" t="str">
        <f t="shared" si="76"/>
        <v>-</v>
      </c>
      <c r="P1512" s="185" t="str">
        <f t="shared" si="77"/>
        <v>-</v>
      </c>
      <c r="Q1512" s="214">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6"/>
      <c r="N1513" s="186"/>
      <c r="O1513" s="185" t="str">
        <f t="shared" si="76"/>
        <v>-</v>
      </c>
      <c r="P1513" s="185" t="str">
        <f t="shared" si="77"/>
        <v>-</v>
      </c>
      <c r="Q1513" s="214">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6"/>
      <c r="N1514" s="186"/>
      <c r="O1514" s="185" t="str">
        <f t="shared" si="76"/>
        <v>-</v>
      </c>
      <c r="P1514" s="185" t="str">
        <f t="shared" si="77"/>
        <v>-</v>
      </c>
      <c r="Q1514" s="214">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6"/>
      <c r="N1515" s="186"/>
      <c r="O1515" s="185" t="str">
        <f t="shared" si="76"/>
        <v>-</v>
      </c>
      <c r="P1515" s="185" t="str">
        <f t="shared" si="77"/>
        <v>-</v>
      </c>
      <c r="Q1515" s="214">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6"/>
      <c r="N1516" s="186"/>
      <c r="O1516" s="185" t="str">
        <f t="shared" si="76"/>
        <v>-</v>
      </c>
      <c r="P1516" s="185" t="str">
        <f t="shared" si="77"/>
        <v>-</v>
      </c>
      <c r="Q1516" s="214">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6"/>
      <c r="N1517" s="186"/>
      <c r="O1517" s="185" t="str">
        <f t="shared" si="76"/>
        <v>-</v>
      </c>
      <c r="P1517" s="185" t="str">
        <f t="shared" si="77"/>
        <v>-</v>
      </c>
      <c r="Q1517" s="214">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6"/>
      <c r="N1518" s="186"/>
      <c r="O1518" s="185" t="str">
        <f t="shared" si="76"/>
        <v>-</v>
      </c>
      <c r="P1518" s="185" t="str">
        <f t="shared" si="77"/>
        <v>-</v>
      </c>
      <c r="Q1518" s="214">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6"/>
      <c r="N1519" s="186"/>
      <c r="O1519" s="185" t="str">
        <f t="shared" si="76"/>
        <v>-</v>
      </c>
      <c r="P1519" s="185" t="str">
        <f t="shared" si="77"/>
        <v>-</v>
      </c>
      <c r="Q1519" s="214">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6"/>
      <c r="N1520" s="186"/>
      <c r="O1520" s="185" t="str">
        <f t="shared" si="76"/>
        <v>-</v>
      </c>
      <c r="P1520" s="185" t="str">
        <f t="shared" si="77"/>
        <v>-</v>
      </c>
      <c r="Q1520" s="214">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6"/>
      <c r="N1521" s="186"/>
      <c r="O1521" s="185" t="str">
        <f t="shared" si="76"/>
        <v>-</v>
      </c>
      <c r="P1521" s="185" t="str">
        <f t="shared" si="77"/>
        <v>-</v>
      </c>
      <c r="Q1521" s="214">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6"/>
      <c r="N1522" s="186"/>
      <c r="O1522" s="185" t="str">
        <f t="shared" si="76"/>
        <v>-</v>
      </c>
      <c r="P1522" s="185" t="str">
        <f t="shared" si="77"/>
        <v>-</v>
      </c>
      <c r="Q1522" s="214">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6"/>
      <c r="N1523" s="186"/>
      <c r="O1523" s="185" t="str">
        <f t="shared" si="76"/>
        <v>-</v>
      </c>
      <c r="P1523" s="185" t="str">
        <f t="shared" si="77"/>
        <v>-</v>
      </c>
      <c r="Q1523" s="214">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6"/>
      <c r="N1524" s="186"/>
      <c r="O1524" s="185" t="str">
        <f t="shared" si="76"/>
        <v>-</v>
      </c>
      <c r="P1524" s="185" t="str">
        <f t="shared" si="77"/>
        <v>-</v>
      </c>
      <c r="Q1524" s="214">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6"/>
      <c r="N1525" s="186"/>
      <c r="O1525" s="185" t="str">
        <f t="shared" si="76"/>
        <v>-</v>
      </c>
      <c r="P1525" s="185" t="str">
        <f t="shared" si="77"/>
        <v>-</v>
      </c>
      <c r="Q1525" s="214">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6"/>
      <c r="N1526" s="186"/>
      <c r="O1526" s="185" t="str">
        <f t="shared" si="76"/>
        <v>-</v>
      </c>
      <c r="P1526" s="185" t="str">
        <f t="shared" si="77"/>
        <v>-</v>
      </c>
      <c r="Q1526" s="214">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6"/>
      <c r="N1527" s="186"/>
      <c r="O1527" s="185" t="str">
        <f t="shared" si="76"/>
        <v>-</v>
      </c>
      <c r="P1527" s="185" t="str">
        <f t="shared" si="77"/>
        <v>-</v>
      </c>
      <c r="Q1527" s="214">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6"/>
      <c r="N1528" s="186"/>
      <c r="O1528" s="185" t="str">
        <f t="shared" si="76"/>
        <v>-</v>
      </c>
      <c r="P1528" s="185" t="str">
        <f t="shared" si="77"/>
        <v>-</v>
      </c>
      <c r="Q1528" s="214">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6"/>
      <c r="N1529" s="186"/>
      <c r="O1529" s="185" t="str">
        <f t="shared" si="76"/>
        <v>-</v>
      </c>
      <c r="P1529" s="185" t="str">
        <f t="shared" si="77"/>
        <v>-</v>
      </c>
      <c r="Q1529" s="214">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6"/>
      <c r="N1530" s="186"/>
      <c r="O1530" s="185" t="str">
        <f t="shared" si="76"/>
        <v>-</v>
      </c>
      <c r="P1530" s="185" t="str">
        <f t="shared" si="77"/>
        <v>-</v>
      </c>
      <c r="Q1530" s="214">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6"/>
      <c r="N1531" s="186"/>
      <c r="O1531" s="185" t="str">
        <f t="shared" si="76"/>
        <v>-</v>
      </c>
      <c r="P1531" s="185" t="str">
        <f t="shared" si="77"/>
        <v>-</v>
      </c>
      <c r="Q1531" s="214">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6"/>
      <c r="N1532" s="186"/>
      <c r="O1532" s="185" t="str">
        <f t="shared" si="76"/>
        <v>-</v>
      </c>
      <c r="P1532" s="185" t="str">
        <f t="shared" si="77"/>
        <v>-</v>
      </c>
      <c r="Q1532" s="214">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6"/>
      <c r="N1533" s="186"/>
      <c r="O1533" s="185" t="str">
        <f t="shared" si="76"/>
        <v>-</v>
      </c>
      <c r="P1533" s="185" t="str">
        <f t="shared" si="77"/>
        <v>-</v>
      </c>
      <c r="Q1533" s="214">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6"/>
      <c r="N1534" s="186"/>
      <c r="O1534" s="185" t="str">
        <f t="shared" si="76"/>
        <v>-</v>
      </c>
      <c r="P1534" s="185" t="str">
        <f t="shared" si="77"/>
        <v>-</v>
      </c>
      <c r="Q1534" s="214">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6"/>
      <c r="N1535" s="186"/>
      <c r="O1535" s="185" t="str">
        <f t="shared" si="76"/>
        <v>-</v>
      </c>
      <c r="P1535" s="185" t="str">
        <f t="shared" si="77"/>
        <v>-</v>
      </c>
      <c r="Q1535" s="214">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6"/>
      <c r="N1536" s="186"/>
      <c r="O1536" s="185" t="str">
        <f t="shared" si="76"/>
        <v>-</v>
      </c>
      <c r="P1536" s="185" t="str">
        <f t="shared" si="77"/>
        <v>-</v>
      </c>
      <c r="Q1536" s="214">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6"/>
      <c r="N1537" s="186"/>
      <c r="O1537" s="185" t="str">
        <f t="shared" si="76"/>
        <v>-</v>
      </c>
      <c r="P1537" s="185" t="str">
        <f t="shared" si="77"/>
        <v>-</v>
      </c>
      <c r="Q1537" s="214">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6"/>
      <c r="N1538" s="186"/>
      <c r="O1538" s="185" t="str">
        <f t="shared" ref="O1538:O1601" si="79">IF(N1538="","-",L1538*N1538)</f>
        <v>-</v>
      </c>
      <c r="P1538" s="185" t="str">
        <f t="shared" ref="P1538:P1601" si="80">IF(O1538="-","-",IF(OR(E1538&lt;$E$15,E1538&gt;$E$16),0,O1538*J1538))</f>
        <v>-</v>
      </c>
      <c r="Q1538" s="214">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6"/>
      <c r="N1539" s="186"/>
      <c r="O1539" s="185" t="str">
        <f t="shared" si="79"/>
        <v>-</v>
      </c>
      <c r="P1539" s="185" t="str">
        <f t="shared" si="80"/>
        <v>-</v>
      </c>
      <c r="Q1539" s="214">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6"/>
      <c r="N1540" s="186"/>
      <c r="O1540" s="185" t="str">
        <f t="shared" si="79"/>
        <v>-</v>
      </c>
      <c r="P1540" s="185" t="str">
        <f t="shared" si="80"/>
        <v>-</v>
      </c>
      <c r="Q1540" s="214">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6"/>
      <c r="N1541" s="186"/>
      <c r="O1541" s="185" t="str">
        <f t="shared" si="79"/>
        <v>-</v>
      </c>
      <c r="P1541" s="185" t="str">
        <f t="shared" si="80"/>
        <v>-</v>
      </c>
      <c r="Q1541" s="214">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6"/>
      <c r="N1542" s="186"/>
      <c r="O1542" s="185" t="str">
        <f t="shared" si="79"/>
        <v>-</v>
      </c>
      <c r="P1542" s="185" t="str">
        <f t="shared" si="80"/>
        <v>-</v>
      </c>
      <c r="Q1542" s="214">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6"/>
      <c r="N1543" s="186"/>
      <c r="O1543" s="185" t="str">
        <f t="shared" si="79"/>
        <v>-</v>
      </c>
      <c r="P1543" s="185" t="str">
        <f t="shared" si="80"/>
        <v>-</v>
      </c>
      <c r="Q1543" s="214">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6"/>
      <c r="N1544" s="186"/>
      <c r="O1544" s="185" t="str">
        <f t="shared" si="79"/>
        <v>-</v>
      </c>
      <c r="P1544" s="185" t="str">
        <f t="shared" si="80"/>
        <v>-</v>
      </c>
      <c r="Q1544" s="214">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6"/>
      <c r="N1545" s="186"/>
      <c r="O1545" s="185" t="str">
        <f t="shared" si="79"/>
        <v>-</v>
      </c>
      <c r="P1545" s="185" t="str">
        <f t="shared" si="80"/>
        <v>-</v>
      </c>
      <c r="Q1545" s="214">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6"/>
      <c r="N1546" s="186"/>
      <c r="O1546" s="185" t="str">
        <f t="shared" si="79"/>
        <v>-</v>
      </c>
      <c r="P1546" s="185" t="str">
        <f t="shared" si="80"/>
        <v>-</v>
      </c>
      <c r="Q1546" s="214">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6"/>
      <c r="N1547" s="186"/>
      <c r="O1547" s="185" t="str">
        <f t="shared" si="79"/>
        <v>-</v>
      </c>
      <c r="P1547" s="185" t="str">
        <f t="shared" si="80"/>
        <v>-</v>
      </c>
      <c r="Q1547" s="214">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6"/>
      <c r="N1548" s="186"/>
      <c r="O1548" s="185" t="str">
        <f t="shared" si="79"/>
        <v>-</v>
      </c>
      <c r="P1548" s="185" t="str">
        <f t="shared" si="80"/>
        <v>-</v>
      </c>
      <c r="Q1548" s="214">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6"/>
      <c r="N1549" s="186"/>
      <c r="O1549" s="185" t="str">
        <f t="shared" si="79"/>
        <v>-</v>
      </c>
      <c r="P1549" s="185" t="str">
        <f t="shared" si="80"/>
        <v>-</v>
      </c>
      <c r="Q1549" s="214">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6"/>
      <c r="N1550" s="186"/>
      <c r="O1550" s="185" t="str">
        <f t="shared" si="79"/>
        <v>-</v>
      </c>
      <c r="P1550" s="185" t="str">
        <f t="shared" si="80"/>
        <v>-</v>
      </c>
      <c r="Q1550" s="214">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6"/>
      <c r="N1551" s="186"/>
      <c r="O1551" s="185" t="str">
        <f t="shared" si="79"/>
        <v>-</v>
      </c>
      <c r="P1551" s="185" t="str">
        <f t="shared" si="80"/>
        <v>-</v>
      </c>
      <c r="Q1551" s="214">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6"/>
      <c r="N1552" s="186"/>
      <c r="O1552" s="185" t="str">
        <f t="shared" si="79"/>
        <v>-</v>
      </c>
      <c r="P1552" s="185" t="str">
        <f t="shared" si="80"/>
        <v>-</v>
      </c>
      <c r="Q1552" s="214">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6"/>
      <c r="N1553" s="186"/>
      <c r="O1553" s="185" t="str">
        <f t="shared" si="79"/>
        <v>-</v>
      </c>
      <c r="P1553" s="185" t="str">
        <f t="shared" si="80"/>
        <v>-</v>
      </c>
      <c r="Q1553" s="214">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6"/>
      <c r="N1554" s="186"/>
      <c r="O1554" s="185" t="str">
        <f t="shared" si="79"/>
        <v>-</v>
      </c>
      <c r="P1554" s="185" t="str">
        <f t="shared" si="80"/>
        <v>-</v>
      </c>
      <c r="Q1554" s="214">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6"/>
      <c r="N1555" s="186"/>
      <c r="O1555" s="185" t="str">
        <f t="shared" si="79"/>
        <v>-</v>
      </c>
      <c r="P1555" s="185" t="str">
        <f t="shared" si="80"/>
        <v>-</v>
      </c>
      <c r="Q1555" s="214">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6"/>
      <c r="N1556" s="186"/>
      <c r="O1556" s="185" t="str">
        <f t="shared" si="79"/>
        <v>-</v>
      </c>
      <c r="P1556" s="185" t="str">
        <f t="shared" si="80"/>
        <v>-</v>
      </c>
      <c r="Q1556" s="214">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6"/>
      <c r="N1557" s="186"/>
      <c r="O1557" s="185" t="str">
        <f t="shared" si="79"/>
        <v>-</v>
      </c>
      <c r="P1557" s="185" t="str">
        <f t="shared" si="80"/>
        <v>-</v>
      </c>
      <c r="Q1557" s="214">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6"/>
      <c r="N1558" s="186"/>
      <c r="O1558" s="185" t="str">
        <f t="shared" si="79"/>
        <v>-</v>
      </c>
      <c r="P1558" s="185" t="str">
        <f t="shared" si="80"/>
        <v>-</v>
      </c>
      <c r="Q1558" s="214">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6"/>
      <c r="N1559" s="186"/>
      <c r="O1559" s="185" t="str">
        <f t="shared" si="79"/>
        <v>-</v>
      </c>
      <c r="P1559" s="185" t="str">
        <f t="shared" si="80"/>
        <v>-</v>
      </c>
      <c r="Q1559" s="214">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6"/>
      <c r="N1560" s="186"/>
      <c r="O1560" s="185" t="str">
        <f t="shared" si="79"/>
        <v>-</v>
      </c>
      <c r="P1560" s="185" t="str">
        <f t="shared" si="80"/>
        <v>-</v>
      </c>
      <c r="Q1560" s="214">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6"/>
      <c r="N1561" s="186"/>
      <c r="O1561" s="185" t="str">
        <f t="shared" si="79"/>
        <v>-</v>
      </c>
      <c r="P1561" s="185" t="str">
        <f t="shared" si="80"/>
        <v>-</v>
      </c>
      <c r="Q1561" s="214">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6"/>
      <c r="N1562" s="186"/>
      <c r="O1562" s="185" t="str">
        <f t="shared" si="79"/>
        <v>-</v>
      </c>
      <c r="P1562" s="185" t="str">
        <f t="shared" si="80"/>
        <v>-</v>
      </c>
      <c r="Q1562" s="214">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6"/>
      <c r="N1563" s="186"/>
      <c r="O1563" s="185" t="str">
        <f t="shared" si="79"/>
        <v>-</v>
      </c>
      <c r="P1563" s="185" t="str">
        <f t="shared" si="80"/>
        <v>-</v>
      </c>
      <c r="Q1563" s="214">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6"/>
      <c r="N1564" s="186"/>
      <c r="O1564" s="185" t="str">
        <f t="shared" si="79"/>
        <v>-</v>
      </c>
      <c r="P1564" s="185" t="str">
        <f t="shared" si="80"/>
        <v>-</v>
      </c>
      <c r="Q1564" s="214">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6"/>
      <c r="N1565" s="186"/>
      <c r="O1565" s="185" t="str">
        <f t="shared" si="79"/>
        <v>-</v>
      </c>
      <c r="P1565" s="185" t="str">
        <f t="shared" si="80"/>
        <v>-</v>
      </c>
      <c r="Q1565" s="214">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6"/>
      <c r="N1566" s="186"/>
      <c r="O1566" s="185" t="str">
        <f t="shared" si="79"/>
        <v>-</v>
      </c>
      <c r="P1566" s="185" t="str">
        <f t="shared" si="80"/>
        <v>-</v>
      </c>
      <c r="Q1566" s="214">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6"/>
      <c r="N1567" s="186"/>
      <c r="O1567" s="185" t="str">
        <f t="shared" si="79"/>
        <v>-</v>
      </c>
      <c r="P1567" s="185" t="str">
        <f t="shared" si="80"/>
        <v>-</v>
      </c>
      <c r="Q1567" s="214">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6"/>
      <c r="N1568" s="186"/>
      <c r="O1568" s="185" t="str">
        <f t="shared" si="79"/>
        <v>-</v>
      </c>
      <c r="P1568" s="185" t="str">
        <f t="shared" si="80"/>
        <v>-</v>
      </c>
      <c r="Q1568" s="214">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6"/>
      <c r="N1569" s="186"/>
      <c r="O1569" s="185" t="str">
        <f t="shared" si="79"/>
        <v>-</v>
      </c>
      <c r="P1569" s="185" t="str">
        <f t="shared" si="80"/>
        <v>-</v>
      </c>
      <c r="Q1569" s="214">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6"/>
      <c r="N1570" s="186"/>
      <c r="O1570" s="185" t="str">
        <f t="shared" si="79"/>
        <v>-</v>
      </c>
      <c r="P1570" s="185" t="str">
        <f t="shared" si="80"/>
        <v>-</v>
      </c>
      <c r="Q1570" s="214">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6"/>
      <c r="N1571" s="186"/>
      <c r="O1571" s="185" t="str">
        <f t="shared" si="79"/>
        <v>-</v>
      </c>
      <c r="P1571" s="185" t="str">
        <f t="shared" si="80"/>
        <v>-</v>
      </c>
      <c r="Q1571" s="214">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6"/>
      <c r="N1572" s="186"/>
      <c r="O1572" s="185" t="str">
        <f t="shared" si="79"/>
        <v>-</v>
      </c>
      <c r="P1572" s="185" t="str">
        <f t="shared" si="80"/>
        <v>-</v>
      </c>
      <c r="Q1572" s="214">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6"/>
      <c r="N1573" s="186"/>
      <c r="O1573" s="185" t="str">
        <f t="shared" si="79"/>
        <v>-</v>
      </c>
      <c r="P1573" s="185" t="str">
        <f t="shared" si="80"/>
        <v>-</v>
      </c>
      <c r="Q1573" s="214">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6"/>
      <c r="N1574" s="186"/>
      <c r="O1574" s="185" t="str">
        <f t="shared" si="79"/>
        <v>-</v>
      </c>
      <c r="P1574" s="185" t="str">
        <f t="shared" si="80"/>
        <v>-</v>
      </c>
      <c r="Q1574" s="214">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6"/>
      <c r="N1575" s="186"/>
      <c r="O1575" s="185" t="str">
        <f t="shared" si="79"/>
        <v>-</v>
      </c>
      <c r="P1575" s="185" t="str">
        <f t="shared" si="80"/>
        <v>-</v>
      </c>
      <c r="Q1575" s="214">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6"/>
      <c r="N1576" s="186"/>
      <c r="O1576" s="185" t="str">
        <f t="shared" si="79"/>
        <v>-</v>
      </c>
      <c r="P1576" s="185" t="str">
        <f t="shared" si="80"/>
        <v>-</v>
      </c>
      <c r="Q1576" s="214">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6"/>
      <c r="N1577" s="186"/>
      <c r="O1577" s="185" t="str">
        <f t="shared" si="79"/>
        <v>-</v>
      </c>
      <c r="P1577" s="185" t="str">
        <f t="shared" si="80"/>
        <v>-</v>
      </c>
      <c r="Q1577" s="214">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6"/>
      <c r="N1578" s="186"/>
      <c r="O1578" s="185" t="str">
        <f t="shared" si="79"/>
        <v>-</v>
      </c>
      <c r="P1578" s="185" t="str">
        <f t="shared" si="80"/>
        <v>-</v>
      </c>
      <c r="Q1578" s="214">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6"/>
      <c r="N1579" s="186"/>
      <c r="O1579" s="185" t="str">
        <f t="shared" si="79"/>
        <v>-</v>
      </c>
      <c r="P1579" s="185" t="str">
        <f t="shared" si="80"/>
        <v>-</v>
      </c>
      <c r="Q1579" s="214">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6"/>
      <c r="N1580" s="186"/>
      <c r="O1580" s="185" t="str">
        <f t="shared" si="79"/>
        <v>-</v>
      </c>
      <c r="P1580" s="185" t="str">
        <f t="shared" si="80"/>
        <v>-</v>
      </c>
      <c r="Q1580" s="214">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6"/>
      <c r="N1581" s="186"/>
      <c r="O1581" s="185" t="str">
        <f t="shared" si="79"/>
        <v>-</v>
      </c>
      <c r="P1581" s="185" t="str">
        <f t="shared" si="80"/>
        <v>-</v>
      </c>
      <c r="Q1581" s="214">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6"/>
      <c r="N1582" s="186"/>
      <c r="O1582" s="185" t="str">
        <f t="shared" si="79"/>
        <v>-</v>
      </c>
      <c r="P1582" s="185" t="str">
        <f t="shared" si="80"/>
        <v>-</v>
      </c>
      <c r="Q1582" s="214">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6"/>
      <c r="N1583" s="186"/>
      <c r="O1583" s="185" t="str">
        <f t="shared" si="79"/>
        <v>-</v>
      </c>
      <c r="P1583" s="185" t="str">
        <f t="shared" si="80"/>
        <v>-</v>
      </c>
      <c r="Q1583" s="214">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6"/>
      <c r="N1584" s="186"/>
      <c r="O1584" s="185" t="str">
        <f t="shared" si="79"/>
        <v>-</v>
      </c>
      <c r="P1584" s="185" t="str">
        <f t="shared" si="80"/>
        <v>-</v>
      </c>
      <c r="Q1584" s="214">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6"/>
      <c r="N1585" s="186"/>
      <c r="O1585" s="185" t="str">
        <f t="shared" si="79"/>
        <v>-</v>
      </c>
      <c r="P1585" s="185" t="str">
        <f t="shared" si="80"/>
        <v>-</v>
      </c>
      <c r="Q1585" s="214">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6"/>
      <c r="N1586" s="186"/>
      <c r="O1586" s="185" t="str">
        <f t="shared" si="79"/>
        <v>-</v>
      </c>
      <c r="P1586" s="185" t="str">
        <f t="shared" si="80"/>
        <v>-</v>
      </c>
      <c r="Q1586" s="214">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6"/>
      <c r="N1587" s="186"/>
      <c r="O1587" s="185" t="str">
        <f t="shared" si="79"/>
        <v>-</v>
      </c>
      <c r="P1587" s="185" t="str">
        <f t="shared" si="80"/>
        <v>-</v>
      </c>
      <c r="Q1587" s="214">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6"/>
      <c r="N1588" s="186"/>
      <c r="O1588" s="185" t="str">
        <f t="shared" si="79"/>
        <v>-</v>
      </c>
      <c r="P1588" s="185" t="str">
        <f t="shared" si="80"/>
        <v>-</v>
      </c>
      <c r="Q1588" s="214">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6"/>
      <c r="N1589" s="186"/>
      <c r="O1589" s="185" t="str">
        <f t="shared" si="79"/>
        <v>-</v>
      </c>
      <c r="P1589" s="185" t="str">
        <f t="shared" si="80"/>
        <v>-</v>
      </c>
      <c r="Q1589" s="214">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6"/>
      <c r="N1590" s="186"/>
      <c r="O1590" s="185" t="str">
        <f t="shared" si="79"/>
        <v>-</v>
      </c>
      <c r="P1590" s="185" t="str">
        <f t="shared" si="80"/>
        <v>-</v>
      </c>
      <c r="Q1590" s="214">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6"/>
      <c r="N1591" s="186"/>
      <c r="O1591" s="185" t="str">
        <f t="shared" si="79"/>
        <v>-</v>
      </c>
      <c r="P1591" s="185" t="str">
        <f t="shared" si="80"/>
        <v>-</v>
      </c>
      <c r="Q1591" s="214">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6"/>
      <c r="N1592" s="186"/>
      <c r="O1592" s="185" t="str">
        <f t="shared" si="79"/>
        <v>-</v>
      </c>
      <c r="P1592" s="185" t="str">
        <f t="shared" si="80"/>
        <v>-</v>
      </c>
      <c r="Q1592" s="214">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6"/>
      <c r="N1593" s="186"/>
      <c r="O1593" s="185" t="str">
        <f t="shared" si="79"/>
        <v>-</v>
      </c>
      <c r="P1593" s="185" t="str">
        <f t="shared" si="80"/>
        <v>-</v>
      </c>
      <c r="Q1593" s="214">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6"/>
      <c r="N1594" s="186"/>
      <c r="O1594" s="185" t="str">
        <f t="shared" si="79"/>
        <v>-</v>
      </c>
      <c r="P1594" s="185" t="str">
        <f t="shared" si="80"/>
        <v>-</v>
      </c>
      <c r="Q1594" s="214">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6"/>
      <c r="N1595" s="186"/>
      <c r="O1595" s="185" t="str">
        <f t="shared" si="79"/>
        <v>-</v>
      </c>
      <c r="P1595" s="185" t="str">
        <f t="shared" si="80"/>
        <v>-</v>
      </c>
      <c r="Q1595" s="214">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6"/>
      <c r="N1596" s="186"/>
      <c r="O1596" s="185" t="str">
        <f t="shared" si="79"/>
        <v>-</v>
      </c>
      <c r="P1596" s="185" t="str">
        <f t="shared" si="80"/>
        <v>-</v>
      </c>
      <c r="Q1596" s="214">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6"/>
      <c r="N1597" s="186"/>
      <c r="O1597" s="185" t="str">
        <f t="shared" si="79"/>
        <v>-</v>
      </c>
      <c r="P1597" s="185" t="str">
        <f t="shared" si="80"/>
        <v>-</v>
      </c>
      <c r="Q1597" s="214">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6"/>
      <c r="N1598" s="186"/>
      <c r="O1598" s="185" t="str">
        <f t="shared" si="79"/>
        <v>-</v>
      </c>
      <c r="P1598" s="185" t="str">
        <f t="shared" si="80"/>
        <v>-</v>
      </c>
      <c r="Q1598" s="214">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6"/>
      <c r="N1599" s="186"/>
      <c r="O1599" s="185" t="str">
        <f t="shared" si="79"/>
        <v>-</v>
      </c>
      <c r="P1599" s="185" t="str">
        <f t="shared" si="80"/>
        <v>-</v>
      </c>
      <c r="Q1599" s="214">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6"/>
      <c r="N1600" s="186"/>
      <c r="O1600" s="185" t="str">
        <f t="shared" si="79"/>
        <v>-</v>
      </c>
      <c r="P1600" s="185" t="str">
        <f t="shared" si="80"/>
        <v>-</v>
      </c>
      <c r="Q1600" s="214">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6"/>
      <c r="N1601" s="186"/>
      <c r="O1601" s="185" t="str">
        <f t="shared" si="79"/>
        <v>-</v>
      </c>
      <c r="P1601" s="185" t="str">
        <f t="shared" si="80"/>
        <v>-</v>
      </c>
      <c r="Q1601" s="214">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6"/>
      <c r="N1602" s="186"/>
      <c r="O1602" s="185" t="str">
        <f t="shared" ref="O1602:O1665" si="82">IF(N1602="","-",L1602*N1602)</f>
        <v>-</v>
      </c>
      <c r="P1602" s="185" t="str">
        <f t="shared" ref="P1602:P1665" si="83">IF(O1602="-","-",IF(OR(E1602&lt;$E$15,E1602&gt;$E$16),0,O1602*J1602))</f>
        <v>-</v>
      </c>
      <c r="Q1602" s="214">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6"/>
      <c r="N1603" s="186"/>
      <c r="O1603" s="185" t="str">
        <f t="shared" si="82"/>
        <v>-</v>
      </c>
      <c r="P1603" s="185" t="str">
        <f t="shared" si="83"/>
        <v>-</v>
      </c>
      <c r="Q1603" s="214">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6"/>
      <c r="N1604" s="186"/>
      <c r="O1604" s="185" t="str">
        <f t="shared" si="82"/>
        <v>-</v>
      </c>
      <c r="P1604" s="185" t="str">
        <f t="shared" si="83"/>
        <v>-</v>
      </c>
      <c r="Q1604" s="214">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6"/>
      <c r="N1605" s="186"/>
      <c r="O1605" s="185" t="str">
        <f t="shared" si="82"/>
        <v>-</v>
      </c>
      <c r="P1605" s="185" t="str">
        <f t="shared" si="83"/>
        <v>-</v>
      </c>
      <c r="Q1605" s="214">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6"/>
      <c r="N1606" s="186"/>
      <c r="O1606" s="185" t="str">
        <f t="shared" si="82"/>
        <v>-</v>
      </c>
      <c r="P1606" s="185" t="str">
        <f t="shared" si="83"/>
        <v>-</v>
      </c>
      <c r="Q1606" s="214">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6"/>
      <c r="N1607" s="186"/>
      <c r="O1607" s="185" t="str">
        <f t="shared" si="82"/>
        <v>-</v>
      </c>
      <c r="P1607" s="185" t="str">
        <f t="shared" si="83"/>
        <v>-</v>
      </c>
      <c r="Q1607" s="214">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6"/>
      <c r="N1608" s="186"/>
      <c r="O1608" s="185" t="str">
        <f t="shared" si="82"/>
        <v>-</v>
      </c>
      <c r="P1608" s="185" t="str">
        <f t="shared" si="83"/>
        <v>-</v>
      </c>
      <c r="Q1608" s="214">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6"/>
      <c r="N1609" s="186"/>
      <c r="O1609" s="185" t="str">
        <f t="shared" si="82"/>
        <v>-</v>
      </c>
      <c r="P1609" s="185" t="str">
        <f t="shared" si="83"/>
        <v>-</v>
      </c>
      <c r="Q1609" s="214">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6"/>
      <c r="N1610" s="186"/>
      <c r="O1610" s="185" t="str">
        <f t="shared" si="82"/>
        <v>-</v>
      </c>
      <c r="P1610" s="185" t="str">
        <f t="shared" si="83"/>
        <v>-</v>
      </c>
      <c r="Q1610" s="214">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6"/>
      <c r="N1611" s="186"/>
      <c r="O1611" s="185" t="str">
        <f t="shared" si="82"/>
        <v>-</v>
      </c>
      <c r="P1611" s="185" t="str">
        <f t="shared" si="83"/>
        <v>-</v>
      </c>
      <c r="Q1611" s="214">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6"/>
      <c r="N1612" s="186"/>
      <c r="O1612" s="185" t="str">
        <f t="shared" si="82"/>
        <v>-</v>
      </c>
      <c r="P1612" s="185" t="str">
        <f t="shared" si="83"/>
        <v>-</v>
      </c>
      <c r="Q1612" s="214">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6"/>
      <c r="N1613" s="186"/>
      <c r="O1613" s="185" t="str">
        <f t="shared" si="82"/>
        <v>-</v>
      </c>
      <c r="P1613" s="185" t="str">
        <f t="shared" si="83"/>
        <v>-</v>
      </c>
      <c r="Q1613" s="214">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6"/>
      <c r="N1614" s="186"/>
      <c r="O1614" s="185" t="str">
        <f t="shared" si="82"/>
        <v>-</v>
      </c>
      <c r="P1614" s="185" t="str">
        <f t="shared" si="83"/>
        <v>-</v>
      </c>
      <c r="Q1614" s="214">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6"/>
      <c r="N1615" s="186"/>
      <c r="O1615" s="185" t="str">
        <f t="shared" si="82"/>
        <v>-</v>
      </c>
      <c r="P1615" s="185" t="str">
        <f t="shared" si="83"/>
        <v>-</v>
      </c>
      <c r="Q1615" s="214">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6"/>
      <c r="N1616" s="186"/>
      <c r="O1616" s="185" t="str">
        <f t="shared" si="82"/>
        <v>-</v>
      </c>
      <c r="P1616" s="185" t="str">
        <f t="shared" si="83"/>
        <v>-</v>
      </c>
      <c r="Q1616" s="214">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6"/>
      <c r="N1617" s="186"/>
      <c r="O1617" s="185" t="str">
        <f t="shared" si="82"/>
        <v>-</v>
      </c>
      <c r="P1617" s="185" t="str">
        <f t="shared" si="83"/>
        <v>-</v>
      </c>
      <c r="Q1617" s="214">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6"/>
      <c r="N1618" s="186"/>
      <c r="O1618" s="185" t="str">
        <f t="shared" si="82"/>
        <v>-</v>
      </c>
      <c r="P1618" s="185" t="str">
        <f t="shared" si="83"/>
        <v>-</v>
      </c>
      <c r="Q1618" s="214">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6"/>
      <c r="N1619" s="186"/>
      <c r="O1619" s="185" t="str">
        <f t="shared" si="82"/>
        <v>-</v>
      </c>
      <c r="P1619" s="185" t="str">
        <f t="shared" si="83"/>
        <v>-</v>
      </c>
      <c r="Q1619" s="214">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6"/>
      <c r="N1620" s="186"/>
      <c r="O1620" s="185" t="str">
        <f t="shared" si="82"/>
        <v>-</v>
      </c>
      <c r="P1620" s="185" t="str">
        <f t="shared" si="83"/>
        <v>-</v>
      </c>
      <c r="Q1620" s="214">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6"/>
      <c r="N1621" s="186"/>
      <c r="O1621" s="185" t="str">
        <f t="shared" si="82"/>
        <v>-</v>
      </c>
      <c r="P1621" s="185" t="str">
        <f t="shared" si="83"/>
        <v>-</v>
      </c>
      <c r="Q1621" s="214">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6"/>
      <c r="N1622" s="186"/>
      <c r="O1622" s="185" t="str">
        <f t="shared" si="82"/>
        <v>-</v>
      </c>
      <c r="P1622" s="185" t="str">
        <f t="shared" si="83"/>
        <v>-</v>
      </c>
      <c r="Q1622" s="214">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6"/>
      <c r="N1623" s="186"/>
      <c r="O1623" s="185" t="str">
        <f t="shared" si="82"/>
        <v>-</v>
      </c>
      <c r="P1623" s="185" t="str">
        <f t="shared" si="83"/>
        <v>-</v>
      </c>
      <c r="Q1623" s="214">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6"/>
      <c r="N1624" s="186"/>
      <c r="O1624" s="185" t="str">
        <f t="shared" si="82"/>
        <v>-</v>
      </c>
      <c r="P1624" s="185" t="str">
        <f t="shared" si="83"/>
        <v>-</v>
      </c>
      <c r="Q1624" s="214">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6"/>
      <c r="N1625" s="186"/>
      <c r="O1625" s="185" t="str">
        <f t="shared" si="82"/>
        <v>-</v>
      </c>
      <c r="P1625" s="185" t="str">
        <f t="shared" si="83"/>
        <v>-</v>
      </c>
      <c r="Q1625" s="214">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6"/>
      <c r="N1626" s="186"/>
      <c r="O1626" s="185" t="str">
        <f t="shared" si="82"/>
        <v>-</v>
      </c>
      <c r="P1626" s="185" t="str">
        <f t="shared" si="83"/>
        <v>-</v>
      </c>
      <c r="Q1626" s="214">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6"/>
      <c r="N1627" s="186"/>
      <c r="O1627" s="185" t="str">
        <f t="shared" si="82"/>
        <v>-</v>
      </c>
      <c r="P1627" s="185" t="str">
        <f t="shared" si="83"/>
        <v>-</v>
      </c>
      <c r="Q1627" s="214">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6"/>
      <c r="N1628" s="186"/>
      <c r="O1628" s="185" t="str">
        <f t="shared" si="82"/>
        <v>-</v>
      </c>
      <c r="P1628" s="185" t="str">
        <f t="shared" si="83"/>
        <v>-</v>
      </c>
      <c r="Q1628" s="214">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6"/>
      <c r="N1629" s="186"/>
      <c r="O1629" s="185" t="str">
        <f t="shared" si="82"/>
        <v>-</v>
      </c>
      <c r="P1629" s="185" t="str">
        <f t="shared" si="83"/>
        <v>-</v>
      </c>
      <c r="Q1629" s="214">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6"/>
      <c r="N1630" s="186"/>
      <c r="O1630" s="185" t="str">
        <f t="shared" si="82"/>
        <v>-</v>
      </c>
      <c r="P1630" s="185" t="str">
        <f t="shared" si="83"/>
        <v>-</v>
      </c>
      <c r="Q1630" s="214">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6"/>
      <c r="N1631" s="186"/>
      <c r="O1631" s="185" t="str">
        <f t="shared" si="82"/>
        <v>-</v>
      </c>
      <c r="P1631" s="185" t="str">
        <f t="shared" si="83"/>
        <v>-</v>
      </c>
      <c r="Q1631" s="214">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6"/>
      <c r="N1632" s="186"/>
      <c r="O1632" s="185" t="str">
        <f t="shared" si="82"/>
        <v>-</v>
      </c>
      <c r="P1632" s="185" t="str">
        <f t="shared" si="83"/>
        <v>-</v>
      </c>
      <c r="Q1632" s="214">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6"/>
      <c r="N1633" s="186"/>
      <c r="O1633" s="185" t="str">
        <f t="shared" si="82"/>
        <v>-</v>
      </c>
      <c r="P1633" s="185" t="str">
        <f t="shared" si="83"/>
        <v>-</v>
      </c>
      <c r="Q1633" s="214">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6"/>
      <c r="N1634" s="186"/>
      <c r="O1634" s="185" t="str">
        <f t="shared" si="82"/>
        <v>-</v>
      </c>
      <c r="P1634" s="185" t="str">
        <f t="shared" si="83"/>
        <v>-</v>
      </c>
      <c r="Q1634" s="214">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6"/>
      <c r="N1635" s="186"/>
      <c r="O1635" s="185" t="str">
        <f t="shared" si="82"/>
        <v>-</v>
      </c>
      <c r="P1635" s="185" t="str">
        <f t="shared" si="83"/>
        <v>-</v>
      </c>
      <c r="Q1635" s="214">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6"/>
      <c r="N1636" s="186"/>
      <c r="O1636" s="185" t="str">
        <f t="shared" si="82"/>
        <v>-</v>
      </c>
      <c r="P1636" s="185" t="str">
        <f t="shared" si="83"/>
        <v>-</v>
      </c>
      <c r="Q1636" s="214">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6"/>
      <c r="N1637" s="186"/>
      <c r="O1637" s="185" t="str">
        <f t="shared" si="82"/>
        <v>-</v>
      </c>
      <c r="P1637" s="185" t="str">
        <f t="shared" si="83"/>
        <v>-</v>
      </c>
      <c r="Q1637" s="214">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6"/>
      <c r="N1638" s="186"/>
      <c r="O1638" s="185" t="str">
        <f t="shared" si="82"/>
        <v>-</v>
      </c>
      <c r="P1638" s="185" t="str">
        <f t="shared" si="83"/>
        <v>-</v>
      </c>
      <c r="Q1638" s="214">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6"/>
      <c r="N1639" s="186"/>
      <c r="O1639" s="185" t="str">
        <f t="shared" si="82"/>
        <v>-</v>
      </c>
      <c r="P1639" s="185" t="str">
        <f t="shared" si="83"/>
        <v>-</v>
      </c>
      <c r="Q1639" s="214">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6"/>
      <c r="N1640" s="186"/>
      <c r="O1640" s="185" t="str">
        <f t="shared" si="82"/>
        <v>-</v>
      </c>
      <c r="P1640" s="185" t="str">
        <f t="shared" si="83"/>
        <v>-</v>
      </c>
      <c r="Q1640" s="214">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6"/>
      <c r="N1641" s="186"/>
      <c r="O1641" s="185" t="str">
        <f t="shared" si="82"/>
        <v>-</v>
      </c>
      <c r="P1641" s="185" t="str">
        <f t="shared" si="83"/>
        <v>-</v>
      </c>
      <c r="Q1641" s="214">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6"/>
      <c r="N1642" s="186"/>
      <c r="O1642" s="185" t="str">
        <f t="shared" si="82"/>
        <v>-</v>
      </c>
      <c r="P1642" s="185" t="str">
        <f t="shared" si="83"/>
        <v>-</v>
      </c>
      <c r="Q1642" s="214">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6"/>
      <c r="N1643" s="186"/>
      <c r="O1643" s="185" t="str">
        <f t="shared" si="82"/>
        <v>-</v>
      </c>
      <c r="P1643" s="185" t="str">
        <f t="shared" si="83"/>
        <v>-</v>
      </c>
      <c r="Q1643" s="214">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6"/>
      <c r="N1644" s="186"/>
      <c r="O1644" s="185" t="str">
        <f t="shared" si="82"/>
        <v>-</v>
      </c>
      <c r="P1644" s="185" t="str">
        <f t="shared" si="83"/>
        <v>-</v>
      </c>
      <c r="Q1644" s="214">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6"/>
      <c r="N1645" s="186"/>
      <c r="O1645" s="185" t="str">
        <f t="shared" si="82"/>
        <v>-</v>
      </c>
      <c r="P1645" s="185" t="str">
        <f t="shared" si="83"/>
        <v>-</v>
      </c>
      <c r="Q1645" s="214">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6"/>
      <c r="N1646" s="186"/>
      <c r="O1646" s="185" t="str">
        <f t="shared" si="82"/>
        <v>-</v>
      </c>
      <c r="P1646" s="185" t="str">
        <f t="shared" si="83"/>
        <v>-</v>
      </c>
      <c r="Q1646" s="214">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6"/>
      <c r="N1647" s="186"/>
      <c r="O1647" s="185" t="str">
        <f t="shared" si="82"/>
        <v>-</v>
      </c>
      <c r="P1647" s="185" t="str">
        <f t="shared" si="83"/>
        <v>-</v>
      </c>
      <c r="Q1647" s="214">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6"/>
      <c r="N1648" s="186"/>
      <c r="O1648" s="185" t="str">
        <f t="shared" si="82"/>
        <v>-</v>
      </c>
      <c r="P1648" s="185" t="str">
        <f t="shared" si="83"/>
        <v>-</v>
      </c>
      <c r="Q1648" s="214">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6"/>
      <c r="N1649" s="186"/>
      <c r="O1649" s="185" t="str">
        <f t="shared" si="82"/>
        <v>-</v>
      </c>
      <c r="P1649" s="185" t="str">
        <f t="shared" si="83"/>
        <v>-</v>
      </c>
      <c r="Q1649" s="214">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6"/>
      <c r="N1650" s="186"/>
      <c r="O1650" s="185" t="str">
        <f t="shared" si="82"/>
        <v>-</v>
      </c>
      <c r="P1650" s="185" t="str">
        <f t="shared" si="83"/>
        <v>-</v>
      </c>
      <c r="Q1650" s="214">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6"/>
      <c r="N1651" s="186"/>
      <c r="O1651" s="185" t="str">
        <f t="shared" si="82"/>
        <v>-</v>
      </c>
      <c r="P1651" s="185" t="str">
        <f t="shared" si="83"/>
        <v>-</v>
      </c>
      <c r="Q1651" s="214">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6"/>
      <c r="N1652" s="186"/>
      <c r="O1652" s="185" t="str">
        <f t="shared" si="82"/>
        <v>-</v>
      </c>
      <c r="P1652" s="185" t="str">
        <f t="shared" si="83"/>
        <v>-</v>
      </c>
      <c r="Q1652" s="214">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6"/>
      <c r="N1653" s="186"/>
      <c r="O1653" s="185" t="str">
        <f t="shared" si="82"/>
        <v>-</v>
      </c>
      <c r="P1653" s="185" t="str">
        <f t="shared" si="83"/>
        <v>-</v>
      </c>
      <c r="Q1653" s="214">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6"/>
      <c r="N1654" s="186"/>
      <c r="O1654" s="185" t="str">
        <f t="shared" si="82"/>
        <v>-</v>
      </c>
      <c r="P1654" s="185" t="str">
        <f t="shared" si="83"/>
        <v>-</v>
      </c>
      <c r="Q1654" s="214">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6"/>
      <c r="N1655" s="186"/>
      <c r="O1655" s="185" t="str">
        <f t="shared" si="82"/>
        <v>-</v>
      </c>
      <c r="P1655" s="185" t="str">
        <f t="shared" si="83"/>
        <v>-</v>
      </c>
      <c r="Q1655" s="214">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6"/>
      <c r="N1656" s="186"/>
      <c r="O1656" s="185" t="str">
        <f t="shared" si="82"/>
        <v>-</v>
      </c>
      <c r="P1656" s="185" t="str">
        <f t="shared" si="83"/>
        <v>-</v>
      </c>
      <c r="Q1656" s="214">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6"/>
      <c r="N1657" s="186"/>
      <c r="O1657" s="185" t="str">
        <f t="shared" si="82"/>
        <v>-</v>
      </c>
      <c r="P1657" s="185" t="str">
        <f t="shared" si="83"/>
        <v>-</v>
      </c>
      <c r="Q1657" s="214">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6"/>
      <c r="N1658" s="186"/>
      <c r="O1658" s="185" t="str">
        <f t="shared" si="82"/>
        <v>-</v>
      </c>
      <c r="P1658" s="185" t="str">
        <f t="shared" si="83"/>
        <v>-</v>
      </c>
      <c r="Q1658" s="214">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6"/>
      <c r="N1659" s="186"/>
      <c r="O1659" s="185" t="str">
        <f t="shared" si="82"/>
        <v>-</v>
      </c>
      <c r="P1659" s="185" t="str">
        <f t="shared" si="83"/>
        <v>-</v>
      </c>
      <c r="Q1659" s="214">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6"/>
      <c r="N1660" s="186"/>
      <c r="O1660" s="185" t="str">
        <f t="shared" si="82"/>
        <v>-</v>
      </c>
      <c r="P1660" s="185" t="str">
        <f t="shared" si="83"/>
        <v>-</v>
      </c>
      <c r="Q1660" s="214">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6"/>
      <c r="N1661" s="186"/>
      <c r="O1661" s="185" t="str">
        <f t="shared" si="82"/>
        <v>-</v>
      </c>
      <c r="P1661" s="185" t="str">
        <f t="shared" si="83"/>
        <v>-</v>
      </c>
      <c r="Q1661" s="214">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6"/>
      <c r="N1662" s="186"/>
      <c r="O1662" s="185" t="str">
        <f t="shared" si="82"/>
        <v>-</v>
      </c>
      <c r="P1662" s="185" t="str">
        <f t="shared" si="83"/>
        <v>-</v>
      </c>
      <c r="Q1662" s="214">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6"/>
      <c r="N1663" s="186"/>
      <c r="O1663" s="185" t="str">
        <f t="shared" si="82"/>
        <v>-</v>
      </c>
      <c r="P1663" s="185" t="str">
        <f t="shared" si="83"/>
        <v>-</v>
      </c>
      <c r="Q1663" s="214">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6"/>
      <c r="N1664" s="186"/>
      <c r="O1664" s="185" t="str">
        <f t="shared" si="82"/>
        <v>-</v>
      </c>
      <c r="P1664" s="185" t="str">
        <f t="shared" si="83"/>
        <v>-</v>
      </c>
      <c r="Q1664" s="214">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6"/>
      <c r="N1665" s="186"/>
      <c r="O1665" s="185" t="str">
        <f t="shared" si="82"/>
        <v>-</v>
      </c>
      <c r="P1665" s="185" t="str">
        <f t="shared" si="83"/>
        <v>-</v>
      </c>
      <c r="Q1665" s="214">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6"/>
      <c r="N1666" s="186"/>
      <c r="O1666" s="185" t="str">
        <f t="shared" ref="O1666:O1729" si="85">IF(N1666="","-",L1666*N1666)</f>
        <v>-</v>
      </c>
      <c r="P1666" s="185" t="str">
        <f t="shared" ref="P1666:P1729" si="86">IF(O1666="-","-",IF(OR(E1666&lt;$E$15,E1666&gt;$E$16),0,O1666*J1666))</f>
        <v>-</v>
      </c>
      <c r="Q1666" s="214">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6"/>
      <c r="N1667" s="186"/>
      <c r="O1667" s="185" t="str">
        <f t="shared" si="85"/>
        <v>-</v>
      </c>
      <c r="P1667" s="185" t="str">
        <f t="shared" si="86"/>
        <v>-</v>
      </c>
      <c r="Q1667" s="214">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6"/>
      <c r="N1668" s="186"/>
      <c r="O1668" s="185" t="str">
        <f t="shared" si="85"/>
        <v>-</v>
      </c>
      <c r="P1668" s="185" t="str">
        <f t="shared" si="86"/>
        <v>-</v>
      </c>
      <c r="Q1668" s="214">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6"/>
      <c r="N1669" s="186"/>
      <c r="O1669" s="185" t="str">
        <f t="shared" si="85"/>
        <v>-</v>
      </c>
      <c r="P1669" s="185" t="str">
        <f t="shared" si="86"/>
        <v>-</v>
      </c>
      <c r="Q1669" s="214">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6"/>
      <c r="N1670" s="186"/>
      <c r="O1670" s="185" t="str">
        <f t="shared" si="85"/>
        <v>-</v>
      </c>
      <c r="P1670" s="185" t="str">
        <f t="shared" si="86"/>
        <v>-</v>
      </c>
      <c r="Q1670" s="214">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6"/>
      <c r="N1671" s="186"/>
      <c r="O1671" s="185" t="str">
        <f t="shared" si="85"/>
        <v>-</v>
      </c>
      <c r="P1671" s="185" t="str">
        <f t="shared" si="86"/>
        <v>-</v>
      </c>
      <c r="Q1671" s="214">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6"/>
      <c r="N1672" s="186"/>
      <c r="O1672" s="185" t="str">
        <f t="shared" si="85"/>
        <v>-</v>
      </c>
      <c r="P1672" s="185" t="str">
        <f t="shared" si="86"/>
        <v>-</v>
      </c>
      <c r="Q1672" s="214">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6"/>
      <c r="N1673" s="186"/>
      <c r="O1673" s="185" t="str">
        <f t="shared" si="85"/>
        <v>-</v>
      </c>
      <c r="P1673" s="185" t="str">
        <f t="shared" si="86"/>
        <v>-</v>
      </c>
      <c r="Q1673" s="214">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6"/>
      <c r="N1674" s="186"/>
      <c r="O1674" s="185" t="str">
        <f t="shared" si="85"/>
        <v>-</v>
      </c>
      <c r="P1674" s="185" t="str">
        <f t="shared" si="86"/>
        <v>-</v>
      </c>
      <c r="Q1674" s="214">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6"/>
      <c r="N1675" s="186"/>
      <c r="O1675" s="185" t="str">
        <f t="shared" si="85"/>
        <v>-</v>
      </c>
      <c r="P1675" s="185" t="str">
        <f t="shared" si="86"/>
        <v>-</v>
      </c>
      <c r="Q1675" s="214">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6"/>
      <c r="N1676" s="186"/>
      <c r="O1676" s="185" t="str">
        <f t="shared" si="85"/>
        <v>-</v>
      </c>
      <c r="P1676" s="185" t="str">
        <f t="shared" si="86"/>
        <v>-</v>
      </c>
      <c r="Q1676" s="214">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6"/>
      <c r="N1677" s="186"/>
      <c r="O1677" s="185" t="str">
        <f t="shared" si="85"/>
        <v>-</v>
      </c>
      <c r="P1677" s="185" t="str">
        <f t="shared" si="86"/>
        <v>-</v>
      </c>
      <c r="Q1677" s="214">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6"/>
      <c r="N1678" s="186"/>
      <c r="O1678" s="185" t="str">
        <f t="shared" si="85"/>
        <v>-</v>
      </c>
      <c r="P1678" s="185" t="str">
        <f t="shared" si="86"/>
        <v>-</v>
      </c>
      <c r="Q1678" s="214">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6"/>
      <c r="N1679" s="186"/>
      <c r="O1679" s="185" t="str">
        <f t="shared" si="85"/>
        <v>-</v>
      </c>
      <c r="P1679" s="185" t="str">
        <f t="shared" si="86"/>
        <v>-</v>
      </c>
      <c r="Q1679" s="214">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6"/>
      <c r="N1680" s="186"/>
      <c r="O1680" s="185" t="str">
        <f t="shared" si="85"/>
        <v>-</v>
      </c>
      <c r="P1680" s="185" t="str">
        <f t="shared" si="86"/>
        <v>-</v>
      </c>
      <c r="Q1680" s="214">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6"/>
      <c r="N1681" s="186"/>
      <c r="O1681" s="185" t="str">
        <f t="shared" si="85"/>
        <v>-</v>
      </c>
      <c r="P1681" s="185" t="str">
        <f t="shared" si="86"/>
        <v>-</v>
      </c>
      <c r="Q1681" s="214">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6"/>
      <c r="N1682" s="186"/>
      <c r="O1682" s="185" t="str">
        <f t="shared" si="85"/>
        <v>-</v>
      </c>
      <c r="P1682" s="185" t="str">
        <f t="shared" si="86"/>
        <v>-</v>
      </c>
      <c r="Q1682" s="214">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6"/>
      <c r="N1683" s="186"/>
      <c r="O1683" s="185" t="str">
        <f t="shared" si="85"/>
        <v>-</v>
      </c>
      <c r="P1683" s="185" t="str">
        <f t="shared" si="86"/>
        <v>-</v>
      </c>
      <c r="Q1683" s="214">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6"/>
      <c r="N1684" s="186"/>
      <c r="O1684" s="185" t="str">
        <f t="shared" si="85"/>
        <v>-</v>
      </c>
      <c r="P1684" s="185" t="str">
        <f t="shared" si="86"/>
        <v>-</v>
      </c>
      <c r="Q1684" s="214">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6"/>
      <c r="N1685" s="186"/>
      <c r="O1685" s="185" t="str">
        <f t="shared" si="85"/>
        <v>-</v>
      </c>
      <c r="P1685" s="185" t="str">
        <f t="shared" si="86"/>
        <v>-</v>
      </c>
      <c r="Q1685" s="214">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6"/>
      <c r="N1686" s="186"/>
      <c r="O1686" s="185" t="str">
        <f t="shared" si="85"/>
        <v>-</v>
      </c>
      <c r="P1686" s="185" t="str">
        <f t="shared" si="86"/>
        <v>-</v>
      </c>
      <c r="Q1686" s="214">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6"/>
      <c r="N1687" s="186"/>
      <c r="O1687" s="185" t="str">
        <f t="shared" si="85"/>
        <v>-</v>
      </c>
      <c r="P1687" s="185" t="str">
        <f t="shared" si="86"/>
        <v>-</v>
      </c>
      <c r="Q1687" s="214">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6"/>
      <c r="N1688" s="186"/>
      <c r="O1688" s="185" t="str">
        <f t="shared" si="85"/>
        <v>-</v>
      </c>
      <c r="P1688" s="185" t="str">
        <f t="shared" si="86"/>
        <v>-</v>
      </c>
      <c r="Q1688" s="214">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6"/>
      <c r="N1689" s="186"/>
      <c r="O1689" s="185" t="str">
        <f t="shared" si="85"/>
        <v>-</v>
      </c>
      <c r="P1689" s="185" t="str">
        <f t="shared" si="86"/>
        <v>-</v>
      </c>
      <c r="Q1689" s="214">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6"/>
      <c r="N1690" s="186"/>
      <c r="O1690" s="185" t="str">
        <f t="shared" si="85"/>
        <v>-</v>
      </c>
      <c r="P1690" s="185" t="str">
        <f t="shared" si="86"/>
        <v>-</v>
      </c>
      <c r="Q1690" s="214">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6"/>
      <c r="N1691" s="186"/>
      <c r="O1691" s="185" t="str">
        <f t="shared" si="85"/>
        <v>-</v>
      </c>
      <c r="P1691" s="185" t="str">
        <f t="shared" si="86"/>
        <v>-</v>
      </c>
      <c r="Q1691" s="214">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6"/>
      <c r="N1692" s="186"/>
      <c r="O1692" s="185" t="str">
        <f t="shared" si="85"/>
        <v>-</v>
      </c>
      <c r="P1692" s="185" t="str">
        <f t="shared" si="86"/>
        <v>-</v>
      </c>
      <c r="Q1692" s="214">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6"/>
      <c r="N1693" s="186"/>
      <c r="O1693" s="185" t="str">
        <f t="shared" si="85"/>
        <v>-</v>
      </c>
      <c r="P1693" s="185" t="str">
        <f t="shared" si="86"/>
        <v>-</v>
      </c>
      <c r="Q1693" s="214">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6"/>
      <c r="N1694" s="186"/>
      <c r="O1694" s="185" t="str">
        <f t="shared" si="85"/>
        <v>-</v>
      </c>
      <c r="P1694" s="185" t="str">
        <f t="shared" si="86"/>
        <v>-</v>
      </c>
      <c r="Q1694" s="214">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6"/>
      <c r="N1695" s="186"/>
      <c r="O1695" s="185" t="str">
        <f t="shared" si="85"/>
        <v>-</v>
      </c>
      <c r="P1695" s="185" t="str">
        <f t="shared" si="86"/>
        <v>-</v>
      </c>
      <c r="Q1695" s="214">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6"/>
      <c r="N1696" s="186"/>
      <c r="O1696" s="185" t="str">
        <f t="shared" si="85"/>
        <v>-</v>
      </c>
      <c r="P1696" s="185" t="str">
        <f t="shared" si="86"/>
        <v>-</v>
      </c>
      <c r="Q1696" s="214">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6"/>
      <c r="N1697" s="186"/>
      <c r="O1697" s="185" t="str">
        <f t="shared" si="85"/>
        <v>-</v>
      </c>
      <c r="P1697" s="185" t="str">
        <f t="shared" si="86"/>
        <v>-</v>
      </c>
      <c r="Q1697" s="214">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6"/>
      <c r="N1698" s="186"/>
      <c r="O1698" s="185" t="str">
        <f t="shared" si="85"/>
        <v>-</v>
      </c>
      <c r="P1698" s="185" t="str">
        <f t="shared" si="86"/>
        <v>-</v>
      </c>
      <c r="Q1698" s="214">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6"/>
      <c r="N1699" s="186"/>
      <c r="O1699" s="185" t="str">
        <f t="shared" si="85"/>
        <v>-</v>
      </c>
      <c r="P1699" s="185" t="str">
        <f t="shared" si="86"/>
        <v>-</v>
      </c>
      <c r="Q1699" s="214">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6"/>
      <c r="N1700" s="186"/>
      <c r="O1700" s="185" t="str">
        <f t="shared" si="85"/>
        <v>-</v>
      </c>
      <c r="P1700" s="185" t="str">
        <f t="shared" si="86"/>
        <v>-</v>
      </c>
      <c r="Q1700" s="214">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6"/>
      <c r="N1701" s="186"/>
      <c r="O1701" s="185" t="str">
        <f t="shared" si="85"/>
        <v>-</v>
      </c>
      <c r="P1701" s="185" t="str">
        <f t="shared" si="86"/>
        <v>-</v>
      </c>
      <c r="Q1701" s="214">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6"/>
      <c r="N1702" s="186"/>
      <c r="O1702" s="185" t="str">
        <f t="shared" si="85"/>
        <v>-</v>
      </c>
      <c r="P1702" s="185" t="str">
        <f t="shared" si="86"/>
        <v>-</v>
      </c>
      <c r="Q1702" s="214">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6"/>
      <c r="N1703" s="186"/>
      <c r="O1703" s="185" t="str">
        <f t="shared" si="85"/>
        <v>-</v>
      </c>
      <c r="P1703" s="185" t="str">
        <f t="shared" si="86"/>
        <v>-</v>
      </c>
      <c r="Q1703" s="214">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6"/>
      <c r="N1704" s="186"/>
      <c r="O1704" s="185" t="str">
        <f t="shared" si="85"/>
        <v>-</v>
      </c>
      <c r="P1704" s="185" t="str">
        <f t="shared" si="86"/>
        <v>-</v>
      </c>
      <c r="Q1704" s="214">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6"/>
      <c r="N1705" s="186"/>
      <c r="O1705" s="185" t="str">
        <f t="shared" si="85"/>
        <v>-</v>
      </c>
      <c r="P1705" s="185" t="str">
        <f t="shared" si="86"/>
        <v>-</v>
      </c>
      <c r="Q1705" s="214">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6"/>
      <c r="N1706" s="186"/>
      <c r="O1706" s="185" t="str">
        <f t="shared" si="85"/>
        <v>-</v>
      </c>
      <c r="P1706" s="185" t="str">
        <f t="shared" si="86"/>
        <v>-</v>
      </c>
      <c r="Q1706" s="214">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6"/>
      <c r="N1707" s="186"/>
      <c r="O1707" s="185" t="str">
        <f t="shared" si="85"/>
        <v>-</v>
      </c>
      <c r="P1707" s="185" t="str">
        <f t="shared" si="86"/>
        <v>-</v>
      </c>
      <c r="Q1707" s="214">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6"/>
      <c r="N1708" s="186"/>
      <c r="O1708" s="185" t="str">
        <f t="shared" si="85"/>
        <v>-</v>
      </c>
      <c r="P1708" s="185" t="str">
        <f t="shared" si="86"/>
        <v>-</v>
      </c>
      <c r="Q1708" s="214">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6"/>
      <c r="N1709" s="186"/>
      <c r="O1709" s="185" t="str">
        <f t="shared" si="85"/>
        <v>-</v>
      </c>
      <c r="P1709" s="185" t="str">
        <f t="shared" si="86"/>
        <v>-</v>
      </c>
      <c r="Q1709" s="214">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6"/>
      <c r="N1710" s="186"/>
      <c r="O1710" s="185" t="str">
        <f t="shared" si="85"/>
        <v>-</v>
      </c>
      <c r="P1710" s="185" t="str">
        <f t="shared" si="86"/>
        <v>-</v>
      </c>
      <c r="Q1710" s="214">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6"/>
      <c r="N1711" s="186"/>
      <c r="O1711" s="185" t="str">
        <f t="shared" si="85"/>
        <v>-</v>
      </c>
      <c r="P1711" s="185" t="str">
        <f t="shared" si="86"/>
        <v>-</v>
      </c>
      <c r="Q1711" s="214">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6"/>
      <c r="N1712" s="186"/>
      <c r="O1712" s="185" t="str">
        <f t="shared" si="85"/>
        <v>-</v>
      </c>
      <c r="P1712" s="185" t="str">
        <f t="shared" si="86"/>
        <v>-</v>
      </c>
      <c r="Q1712" s="214">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6"/>
      <c r="N1713" s="186"/>
      <c r="O1713" s="185" t="str">
        <f t="shared" si="85"/>
        <v>-</v>
      </c>
      <c r="P1713" s="185" t="str">
        <f t="shared" si="86"/>
        <v>-</v>
      </c>
      <c r="Q1713" s="214">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6"/>
      <c r="N1714" s="186"/>
      <c r="O1714" s="185" t="str">
        <f t="shared" si="85"/>
        <v>-</v>
      </c>
      <c r="P1714" s="185" t="str">
        <f t="shared" si="86"/>
        <v>-</v>
      </c>
      <c r="Q1714" s="214">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6"/>
      <c r="N1715" s="186"/>
      <c r="O1715" s="185" t="str">
        <f t="shared" si="85"/>
        <v>-</v>
      </c>
      <c r="P1715" s="185" t="str">
        <f t="shared" si="86"/>
        <v>-</v>
      </c>
      <c r="Q1715" s="214">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6"/>
      <c r="N1716" s="186"/>
      <c r="O1716" s="185" t="str">
        <f t="shared" si="85"/>
        <v>-</v>
      </c>
      <c r="P1716" s="185" t="str">
        <f t="shared" si="86"/>
        <v>-</v>
      </c>
      <c r="Q1716" s="214">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6"/>
      <c r="N1717" s="186"/>
      <c r="O1717" s="185" t="str">
        <f t="shared" si="85"/>
        <v>-</v>
      </c>
      <c r="P1717" s="185" t="str">
        <f t="shared" si="86"/>
        <v>-</v>
      </c>
      <c r="Q1717" s="214">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6"/>
      <c r="N1718" s="186"/>
      <c r="O1718" s="185" t="str">
        <f t="shared" si="85"/>
        <v>-</v>
      </c>
      <c r="P1718" s="185" t="str">
        <f t="shared" si="86"/>
        <v>-</v>
      </c>
      <c r="Q1718" s="214">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6"/>
      <c r="N1719" s="186"/>
      <c r="O1719" s="185" t="str">
        <f t="shared" si="85"/>
        <v>-</v>
      </c>
      <c r="P1719" s="185" t="str">
        <f t="shared" si="86"/>
        <v>-</v>
      </c>
      <c r="Q1719" s="214">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6"/>
      <c r="N1720" s="186"/>
      <c r="O1720" s="185" t="str">
        <f t="shared" si="85"/>
        <v>-</v>
      </c>
      <c r="P1720" s="185" t="str">
        <f t="shared" si="86"/>
        <v>-</v>
      </c>
      <c r="Q1720" s="214">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6"/>
      <c r="N1721" s="186"/>
      <c r="O1721" s="185" t="str">
        <f t="shared" si="85"/>
        <v>-</v>
      </c>
      <c r="P1721" s="185" t="str">
        <f t="shared" si="86"/>
        <v>-</v>
      </c>
      <c r="Q1721" s="214">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6"/>
      <c r="N1722" s="186"/>
      <c r="O1722" s="185" t="str">
        <f t="shared" si="85"/>
        <v>-</v>
      </c>
      <c r="P1722" s="185" t="str">
        <f t="shared" si="86"/>
        <v>-</v>
      </c>
      <c r="Q1722" s="214">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6"/>
      <c r="N1723" s="186"/>
      <c r="O1723" s="185" t="str">
        <f t="shared" si="85"/>
        <v>-</v>
      </c>
      <c r="P1723" s="185" t="str">
        <f t="shared" si="86"/>
        <v>-</v>
      </c>
      <c r="Q1723" s="214">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6"/>
      <c r="N1724" s="186"/>
      <c r="O1724" s="185" t="str">
        <f t="shared" si="85"/>
        <v>-</v>
      </c>
      <c r="P1724" s="185" t="str">
        <f t="shared" si="86"/>
        <v>-</v>
      </c>
      <c r="Q1724" s="214">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6"/>
      <c r="N1725" s="186"/>
      <c r="O1725" s="185" t="str">
        <f t="shared" si="85"/>
        <v>-</v>
      </c>
      <c r="P1725" s="185" t="str">
        <f t="shared" si="86"/>
        <v>-</v>
      </c>
      <c r="Q1725" s="214">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6"/>
      <c r="N1726" s="186"/>
      <c r="O1726" s="185" t="str">
        <f t="shared" si="85"/>
        <v>-</v>
      </c>
      <c r="P1726" s="185" t="str">
        <f t="shared" si="86"/>
        <v>-</v>
      </c>
      <c r="Q1726" s="214">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6"/>
      <c r="N1727" s="186"/>
      <c r="O1727" s="185" t="str">
        <f t="shared" si="85"/>
        <v>-</v>
      </c>
      <c r="P1727" s="185" t="str">
        <f t="shared" si="86"/>
        <v>-</v>
      </c>
      <c r="Q1727" s="214">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6"/>
      <c r="N1728" s="186"/>
      <c r="O1728" s="185" t="str">
        <f t="shared" si="85"/>
        <v>-</v>
      </c>
      <c r="P1728" s="185" t="str">
        <f t="shared" si="86"/>
        <v>-</v>
      </c>
      <c r="Q1728" s="214">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6"/>
      <c r="N1729" s="186"/>
      <c r="O1729" s="185" t="str">
        <f t="shared" si="85"/>
        <v>-</v>
      </c>
      <c r="P1729" s="185" t="str">
        <f t="shared" si="86"/>
        <v>-</v>
      </c>
      <c r="Q1729" s="214">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6"/>
      <c r="N1730" s="186"/>
      <c r="O1730" s="185" t="str">
        <f t="shared" ref="O1730:O1793" si="88">IF(N1730="","-",L1730*N1730)</f>
        <v>-</v>
      </c>
      <c r="P1730" s="185" t="str">
        <f t="shared" ref="P1730:P1793" si="89">IF(O1730="-","-",IF(OR(E1730&lt;$E$15,E1730&gt;$E$16),0,O1730*J1730))</f>
        <v>-</v>
      </c>
      <c r="Q1730" s="214">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6"/>
      <c r="N1731" s="186"/>
      <c r="O1731" s="185" t="str">
        <f t="shared" si="88"/>
        <v>-</v>
      </c>
      <c r="P1731" s="185" t="str">
        <f t="shared" si="89"/>
        <v>-</v>
      </c>
      <c r="Q1731" s="214">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6"/>
      <c r="N1732" s="186"/>
      <c r="O1732" s="185" t="str">
        <f t="shared" si="88"/>
        <v>-</v>
      </c>
      <c r="P1732" s="185" t="str">
        <f t="shared" si="89"/>
        <v>-</v>
      </c>
      <c r="Q1732" s="214">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6"/>
      <c r="N1733" s="186"/>
      <c r="O1733" s="185" t="str">
        <f t="shared" si="88"/>
        <v>-</v>
      </c>
      <c r="P1733" s="185" t="str">
        <f t="shared" si="89"/>
        <v>-</v>
      </c>
      <c r="Q1733" s="214">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6"/>
      <c r="N1734" s="186"/>
      <c r="O1734" s="185" t="str">
        <f t="shared" si="88"/>
        <v>-</v>
      </c>
      <c r="P1734" s="185" t="str">
        <f t="shared" si="89"/>
        <v>-</v>
      </c>
      <c r="Q1734" s="214">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6"/>
      <c r="N1735" s="186"/>
      <c r="O1735" s="185" t="str">
        <f t="shared" si="88"/>
        <v>-</v>
      </c>
      <c r="P1735" s="185" t="str">
        <f t="shared" si="89"/>
        <v>-</v>
      </c>
      <c r="Q1735" s="214">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6"/>
      <c r="N1736" s="186"/>
      <c r="O1736" s="185" t="str">
        <f t="shared" si="88"/>
        <v>-</v>
      </c>
      <c r="P1736" s="185" t="str">
        <f t="shared" si="89"/>
        <v>-</v>
      </c>
      <c r="Q1736" s="214">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6"/>
      <c r="N1737" s="186"/>
      <c r="O1737" s="185" t="str">
        <f t="shared" si="88"/>
        <v>-</v>
      </c>
      <c r="P1737" s="185" t="str">
        <f t="shared" si="89"/>
        <v>-</v>
      </c>
      <c r="Q1737" s="214">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6"/>
      <c r="N1738" s="186"/>
      <c r="O1738" s="185" t="str">
        <f t="shared" si="88"/>
        <v>-</v>
      </c>
      <c r="P1738" s="185" t="str">
        <f t="shared" si="89"/>
        <v>-</v>
      </c>
      <c r="Q1738" s="214">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6"/>
      <c r="N1739" s="186"/>
      <c r="O1739" s="185" t="str">
        <f t="shared" si="88"/>
        <v>-</v>
      </c>
      <c r="P1739" s="185" t="str">
        <f t="shared" si="89"/>
        <v>-</v>
      </c>
      <c r="Q1739" s="214">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6"/>
      <c r="N1740" s="186"/>
      <c r="O1740" s="185" t="str">
        <f t="shared" si="88"/>
        <v>-</v>
      </c>
      <c r="P1740" s="185" t="str">
        <f t="shared" si="89"/>
        <v>-</v>
      </c>
      <c r="Q1740" s="214">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6"/>
      <c r="N1741" s="186"/>
      <c r="O1741" s="185" t="str">
        <f t="shared" si="88"/>
        <v>-</v>
      </c>
      <c r="P1741" s="185" t="str">
        <f t="shared" si="89"/>
        <v>-</v>
      </c>
      <c r="Q1741" s="214">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6"/>
      <c r="N1742" s="186"/>
      <c r="O1742" s="185" t="str">
        <f t="shared" si="88"/>
        <v>-</v>
      </c>
      <c r="P1742" s="185" t="str">
        <f t="shared" si="89"/>
        <v>-</v>
      </c>
      <c r="Q1742" s="214">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6"/>
      <c r="N1743" s="186"/>
      <c r="O1743" s="185" t="str">
        <f t="shared" si="88"/>
        <v>-</v>
      </c>
      <c r="P1743" s="185" t="str">
        <f t="shared" si="89"/>
        <v>-</v>
      </c>
      <c r="Q1743" s="214">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6"/>
      <c r="N1744" s="186"/>
      <c r="O1744" s="185" t="str">
        <f t="shared" si="88"/>
        <v>-</v>
      </c>
      <c r="P1744" s="185" t="str">
        <f t="shared" si="89"/>
        <v>-</v>
      </c>
      <c r="Q1744" s="214">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6"/>
      <c r="N1745" s="186"/>
      <c r="O1745" s="185" t="str">
        <f t="shared" si="88"/>
        <v>-</v>
      </c>
      <c r="P1745" s="185" t="str">
        <f t="shared" si="89"/>
        <v>-</v>
      </c>
      <c r="Q1745" s="214">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6"/>
      <c r="N1746" s="186"/>
      <c r="O1746" s="185" t="str">
        <f t="shared" si="88"/>
        <v>-</v>
      </c>
      <c r="P1746" s="185" t="str">
        <f t="shared" si="89"/>
        <v>-</v>
      </c>
      <c r="Q1746" s="214">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6"/>
      <c r="N1747" s="186"/>
      <c r="O1747" s="185" t="str">
        <f t="shared" si="88"/>
        <v>-</v>
      </c>
      <c r="P1747" s="185" t="str">
        <f t="shared" si="89"/>
        <v>-</v>
      </c>
      <c r="Q1747" s="214">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6"/>
      <c r="N1748" s="186"/>
      <c r="O1748" s="185" t="str">
        <f t="shared" si="88"/>
        <v>-</v>
      </c>
      <c r="P1748" s="185" t="str">
        <f t="shared" si="89"/>
        <v>-</v>
      </c>
      <c r="Q1748" s="214">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6"/>
      <c r="N1749" s="186"/>
      <c r="O1749" s="185" t="str">
        <f t="shared" si="88"/>
        <v>-</v>
      </c>
      <c r="P1749" s="185" t="str">
        <f t="shared" si="89"/>
        <v>-</v>
      </c>
      <c r="Q1749" s="214">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6"/>
      <c r="N1750" s="186"/>
      <c r="O1750" s="185" t="str">
        <f t="shared" si="88"/>
        <v>-</v>
      </c>
      <c r="P1750" s="185" t="str">
        <f t="shared" si="89"/>
        <v>-</v>
      </c>
      <c r="Q1750" s="214">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6"/>
      <c r="N1751" s="186"/>
      <c r="O1751" s="185" t="str">
        <f t="shared" si="88"/>
        <v>-</v>
      </c>
      <c r="P1751" s="185" t="str">
        <f t="shared" si="89"/>
        <v>-</v>
      </c>
      <c r="Q1751" s="214">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6"/>
      <c r="N1752" s="186"/>
      <c r="O1752" s="185" t="str">
        <f t="shared" si="88"/>
        <v>-</v>
      </c>
      <c r="P1752" s="185" t="str">
        <f t="shared" si="89"/>
        <v>-</v>
      </c>
      <c r="Q1752" s="214">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6"/>
      <c r="N1753" s="186"/>
      <c r="O1753" s="185" t="str">
        <f t="shared" si="88"/>
        <v>-</v>
      </c>
      <c r="P1753" s="185" t="str">
        <f t="shared" si="89"/>
        <v>-</v>
      </c>
      <c r="Q1753" s="214">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6"/>
      <c r="N1754" s="186"/>
      <c r="O1754" s="185" t="str">
        <f t="shared" si="88"/>
        <v>-</v>
      </c>
      <c r="P1754" s="185" t="str">
        <f t="shared" si="89"/>
        <v>-</v>
      </c>
      <c r="Q1754" s="214">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6"/>
      <c r="N1755" s="186"/>
      <c r="O1755" s="185" t="str">
        <f t="shared" si="88"/>
        <v>-</v>
      </c>
      <c r="P1755" s="185" t="str">
        <f t="shared" si="89"/>
        <v>-</v>
      </c>
      <c r="Q1755" s="214">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6"/>
      <c r="N1756" s="186"/>
      <c r="O1756" s="185" t="str">
        <f t="shared" si="88"/>
        <v>-</v>
      </c>
      <c r="P1756" s="185" t="str">
        <f t="shared" si="89"/>
        <v>-</v>
      </c>
      <c r="Q1756" s="214">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6"/>
      <c r="N1757" s="186"/>
      <c r="O1757" s="185" t="str">
        <f t="shared" si="88"/>
        <v>-</v>
      </c>
      <c r="P1757" s="185" t="str">
        <f t="shared" si="89"/>
        <v>-</v>
      </c>
      <c r="Q1757" s="214">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6"/>
      <c r="N1758" s="186"/>
      <c r="O1758" s="185" t="str">
        <f t="shared" si="88"/>
        <v>-</v>
      </c>
      <c r="P1758" s="185" t="str">
        <f t="shared" si="89"/>
        <v>-</v>
      </c>
      <c r="Q1758" s="214">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6"/>
      <c r="N1759" s="186"/>
      <c r="O1759" s="185" t="str">
        <f t="shared" si="88"/>
        <v>-</v>
      </c>
      <c r="P1759" s="185" t="str">
        <f t="shared" si="89"/>
        <v>-</v>
      </c>
      <c r="Q1759" s="214">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6"/>
      <c r="N1760" s="186"/>
      <c r="O1760" s="185" t="str">
        <f t="shared" si="88"/>
        <v>-</v>
      </c>
      <c r="P1760" s="185" t="str">
        <f t="shared" si="89"/>
        <v>-</v>
      </c>
      <c r="Q1760" s="214">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6"/>
      <c r="N1761" s="186"/>
      <c r="O1761" s="185" t="str">
        <f t="shared" si="88"/>
        <v>-</v>
      </c>
      <c r="P1761" s="185" t="str">
        <f t="shared" si="89"/>
        <v>-</v>
      </c>
      <c r="Q1761" s="214">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6"/>
      <c r="N1762" s="186"/>
      <c r="O1762" s="185" t="str">
        <f t="shared" si="88"/>
        <v>-</v>
      </c>
      <c r="P1762" s="185" t="str">
        <f t="shared" si="89"/>
        <v>-</v>
      </c>
      <c r="Q1762" s="214">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6"/>
      <c r="N1763" s="186"/>
      <c r="O1763" s="185" t="str">
        <f t="shared" si="88"/>
        <v>-</v>
      </c>
      <c r="P1763" s="185" t="str">
        <f t="shared" si="89"/>
        <v>-</v>
      </c>
      <c r="Q1763" s="214">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6"/>
      <c r="N1764" s="186"/>
      <c r="O1764" s="185" t="str">
        <f t="shared" si="88"/>
        <v>-</v>
      </c>
      <c r="P1764" s="185" t="str">
        <f t="shared" si="89"/>
        <v>-</v>
      </c>
      <c r="Q1764" s="214">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6"/>
      <c r="N1765" s="186"/>
      <c r="O1765" s="185" t="str">
        <f t="shared" si="88"/>
        <v>-</v>
      </c>
      <c r="P1765" s="185" t="str">
        <f t="shared" si="89"/>
        <v>-</v>
      </c>
      <c r="Q1765" s="214">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6"/>
      <c r="N1766" s="186"/>
      <c r="O1766" s="185" t="str">
        <f t="shared" si="88"/>
        <v>-</v>
      </c>
      <c r="P1766" s="185" t="str">
        <f t="shared" si="89"/>
        <v>-</v>
      </c>
      <c r="Q1766" s="214">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6"/>
      <c r="N1767" s="186"/>
      <c r="O1767" s="185" t="str">
        <f t="shared" si="88"/>
        <v>-</v>
      </c>
      <c r="P1767" s="185" t="str">
        <f t="shared" si="89"/>
        <v>-</v>
      </c>
      <c r="Q1767" s="214">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6"/>
      <c r="N1768" s="186"/>
      <c r="O1768" s="185" t="str">
        <f t="shared" si="88"/>
        <v>-</v>
      </c>
      <c r="P1768" s="185" t="str">
        <f t="shared" si="89"/>
        <v>-</v>
      </c>
      <c r="Q1768" s="214">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6"/>
      <c r="N1769" s="186"/>
      <c r="O1769" s="185" t="str">
        <f t="shared" si="88"/>
        <v>-</v>
      </c>
      <c r="P1769" s="185" t="str">
        <f t="shared" si="89"/>
        <v>-</v>
      </c>
      <c r="Q1769" s="214">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6"/>
      <c r="N1770" s="186"/>
      <c r="O1770" s="185" t="str">
        <f t="shared" si="88"/>
        <v>-</v>
      </c>
      <c r="P1770" s="185" t="str">
        <f t="shared" si="89"/>
        <v>-</v>
      </c>
      <c r="Q1770" s="214">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6"/>
      <c r="N1771" s="186"/>
      <c r="O1771" s="185" t="str">
        <f t="shared" si="88"/>
        <v>-</v>
      </c>
      <c r="P1771" s="185" t="str">
        <f t="shared" si="89"/>
        <v>-</v>
      </c>
      <c r="Q1771" s="214">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6"/>
      <c r="N1772" s="186"/>
      <c r="O1772" s="185" t="str">
        <f t="shared" si="88"/>
        <v>-</v>
      </c>
      <c r="P1772" s="185" t="str">
        <f t="shared" si="89"/>
        <v>-</v>
      </c>
      <c r="Q1772" s="214">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6"/>
      <c r="N1773" s="186"/>
      <c r="O1773" s="185" t="str">
        <f t="shared" si="88"/>
        <v>-</v>
      </c>
      <c r="P1773" s="185" t="str">
        <f t="shared" si="89"/>
        <v>-</v>
      </c>
      <c r="Q1773" s="214">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6"/>
      <c r="N1774" s="186"/>
      <c r="O1774" s="185" t="str">
        <f t="shared" si="88"/>
        <v>-</v>
      </c>
      <c r="P1774" s="185" t="str">
        <f t="shared" si="89"/>
        <v>-</v>
      </c>
      <c r="Q1774" s="214">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6"/>
      <c r="N1775" s="186"/>
      <c r="O1775" s="185" t="str">
        <f t="shared" si="88"/>
        <v>-</v>
      </c>
      <c r="P1775" s="185" t="str">
        <f t="shared" si="89"/>
        <v>-</v>
      </c>
      <c r="Q1775" s="214">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6"/>
      <c r="N1776" s="186"/>
      <c r="O1776" s="185" t="str">
        <f t="shared" si="88"/>
        <v>-</v>
      </c>
      <c r="P1776" s="185" t="str">
        <f t="shared" si="89"/>
        <v>-</v>
      </c>
      <c r="Q1776" s="214">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6"/>
      <c r="N1777" s="186"/>
      <c r="O1777" s="185" t="str">
        <f t="shared" si="88"/>
        <v>-</v>
      </c>
      <c r="P1777" s="185" t="str">
        <f t="shared" si="89"/>
        <v>-</v>
      </c>
      <c r="Q1777" s="214">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6"/>
      <c r="N1778" s="186"/>
      <c r="O1778" s="185" t="str">
        <f t="shared" si="88"/>
        <v>-</v>
      </c>
      <c r="P1778" s="185" t="str">
        <f t="shared" si="89"/>
        <v>-</v>
      </c>
      <c r="Q1778" s="214">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6"/>
      <c r="N1779" s="186"/>
      <c r="O1779" s="185" t="str">
        <f t="shared" si="88"/>
        <v>-</v>
      </c>
      <c r="P1779" s="185" t="str">
        <f t="shared" si="89"/>
        <v>-</v>
      </c>
      <c r="Q1779" s="214">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6"/>
      <c r="N1780" s="186"/>
      <c r="O1780" s="185" t="str">
        <f t="shared" si="88"/>
        <v>-</v>
      </c>
      <c r="P1780" s="185" t="str">
        <f t="shared" si="89"/>
        <v>-</v>
      </c>
      <c r="Q1780" s="214">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6"/>
      <c r="N1781" s="186"/>
      <c r="O1781" s="185" t="str">
        <f t="shared" si="88"/>
        <v>-</v>
      </c>
      <c r="P1781" s="185" t="str">
        <f t="shared" si="89"/>
        <v>-</v>
      </c>
      <c r="Q1781" s="214">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6"/>
      <c r="N1782" s="186"/>
      <c r="O1782" s="185" t="str">
        <f t="shared" si="88"/>
        <v>-</v>
      </c>
      <c r="P1782" s="185" t="str">
        <f t="shared" si="89"/>
        <v>-</v>
      </c>
      <c r="Q1782" s="214">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6"/>
      <c r="N1783" s="186"/>
      <c r="O1783" s="185" t="str">
        <f t="shared" si="88"/>
        <v>-</v>
      </c>
      <c r="P1783" s="185" t="str">
        <f t="shared" si="89"/>
        <v>-</v>
      </c>
      <c r="Q1783" s="214">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6"/>
      <c r="N1784" s="186"/>
      <c r="O1784" s="185" t="str">
        <f t="shared" si="88"/>
        <v>-</v>
      </c>
      <c r="P1784" s="185" t="str">
        <f t="shared" si="89"/>
        <v>-</v>
      </c>
      <c r="Q1784" s="214">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6"/>
      <c r="N1785" s="186"/>
      <c r="O1785" s="185" t="str">
        <f t="shared" si="88"/>
        <v>-</v>
      </c>
      <c r="P1785" s="185" t="str">
        <f t="shared" si="89"/>
        <v>-</v>
      </c>
      <c r="Q1785" s="214">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6"/>
      <c r="N1786" s="186"/>
      <c r="O1786" s="185" t="str">
        <f t="shared" si="88"/>
        <v>-</v>
      </c>
      <c r="P1786" s="185" t="str">
        <f t="shared" si="89"/>
        <v>-</v>
      </c>
      <c r="Q1786" s="214">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6"/>
      <c r="N1787" s="186"/>
      <c r="O1787" s="185" t="str">
        <f t="shared" si="88"/>
        <v>-</v>
      </c>
      <c r="P1787" s="185" t="str">
        <f t="shared" si="89"/>
        <v>-</v>
      </c>
      <c r="Q1787" s="214">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6"/>
      <c r="N1788" s="186"/>
      <c r="O1788" s="185" t="str">
        <f t="shared" si="88"/>
        <v>-</v>
      </c>
      <c r="P1788" s="185" t="str">
        <f t="shared" si="89"/>
        <v>-</v>
      </c>
      <c r="Q1788" s="214">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6"/>
      <c r="N1789" s="186"/>
      <c r="O1789" s="185" t="str">
        <f t="shared" si="88"/>
        <v>-</v>
      </c>
      <c r="P1789" s="185" t="str">
        <f t="shared" si="89"/>
        <v>-</v>
      </c>
      <c r="Q1789" s="214">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6"/>
      <c r="N1790" s="186"/>
      <c r="O1790" s="185" t="str">
        <f t="shared" si="88"/>
        <v>-</v>
      </c>
      <c r="P1790" s="185" t="str">
        <f t="shared" si="89"/>
        <v>-</v>
      </c>
      <c r="Q1790" s="214">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6"/>
      <c r="N1791" s="186"/>
      <c r="O1791" s="185" t="str">
        <f t="shared" si="88"/>
        <v>-</v>
      </c>
      <c r="P1791" s="185" t="str">
        <f t="shared" si="89"/>
        <v>-</v>
      </c>
      <c r="Q1791" s="214">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6"/>
      <c r="N1792" s="186"/>
      <c r="O1792" s="185" t="str">
        <f t="shared" si="88"/>
        <v>-</v>
      </c>
      <c r="P1792" s="185" t="str">
        <f t="shared" si="89"/>
        <v>-</v>
      </c>
      <c r="Q1792" s="214">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6"/>
      <c r="N1793" s="186"/>
      <c r="O1793" s="185" t="str">
        <f t="shared" si="88"/>
        <v>-</v>
      </c>
      <c r="P1793" s="185" t="str">
        <f t="shared" si="89"/>
        <v>-</v>
      </c>
      <c r="Q1793" s="214">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6"/>
      <c r="N1794" s="186"/>
      <c r="O1794" s="185" t="str">
        <f t="shared" ref="O1794:O1857" si="91">IF(N1794="","-",L1794*N1794)</f>
        <v>-</v>
      </c>
      <c r="P1794" s="185" t="str">
        <f t="shared" ref="P1794:P1857" si="92">IF(O1794="-","-",IF(OR(E1794&lt;$E$15,E1794&gt;$E$16),0,O1794*J1794))</f>
        <v>-</v>
      </c>
      <c r="Q1794" s="214">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6"/>
      <c r="N1795" s="186"/>
      <c r="O1795" s="185" t="str">
        <f t="shared" si="91"/>
        <v>-</v>
      </c>
      <c r="P1795" s="185" t="str">
        <f t="shared" si="92"/>
        <v>-</v>
      </c>
      <c r="Q1795" s="214">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6"/>
      <c r="N1796" s="186"/>
      <c r="O1796" s="185" t="str">
        <f t="shared" si="91"/>
        <v>-</v>
      </c>
      <c r="P1796" s="185" t="str">
        <f t="shared" si="92"/>
        <v>-</v>
      </c>
      <c r="Q1796" s="214">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6"/>
      <c r="N1797" s="186"/>
      <c r="O1797" s="185" t="str">
        <f t="shared" si="91"/>
        <v>-</v>
      </c>
      <c r="P1797" s="185" t="str">
        <f t="shared" si="92"/>
        <v>-</v>
      </c>
      <c r="Q1797" s="214">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6"/>
      <c r="N1798" s="186"/>
      <c r="O1798" s="185" t="str">
        <f t="shared" si="91"/>
        <v>-</v>
      </c>
      <c r="P1798" s="185" t="str">
        <f t="shared" si="92"/>
        <v>-</v>
      </c>
      <c r="Q1798" s="214">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6"/>
      <c r="N1799" s="186"/>
      <c r="O1799" s="185" t="str">
        <f t="shared" si="91"/>
        <v>-</v>
      </c>
      <c r="P1799" s="185" t="str">
        <f t="shared" si="92"/>
        <v>-</v>
      </c>
      <c r="Q1799" s="214">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6"/>
      <c r="N1800" s="186"/>
      <c r="O1800" s="185" t="str">
        <f t="shared" si="91"/>
        <v>-</v>
      </c>
      <c r="P1800" s="185" t="str">
        <f t="shared" si="92"/>
        <v>-</v>
      </c>
      <c r="Q1800" s="214">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6"/>
      <c r="N1801" s="186"/>
      <c r="O1801" s="185" t="str">
        <f t="shared" si="91"/>
        <v>-</v>
      </c>
      <c r="P1801" s="185" t="str">
        <f t="shared" si="92"/>
        <v>-</v>
      </c>
      <c r="Q1801" s="214">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6"/>
      <c r="N1802" s="186"/>
      <c r="O1802" s="185" t="str">
        <f t="shared" si="91"/>
        <v>-</v>
      </c>
      <c r="P1802" s="185" t="str">
        <f t="shared" si="92"/>
        <v>-</v>
      </c>
      <c r="Q1802" s="214">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6"/>
      <c r="N1803" s="186"/>
      <c r="O1803" s="185" t="str">
        <f t="shared" si="91"/>
        <v>-</v>
      </c>
      <c r="P1803" s="185" t="str">
        <f t="shared" si="92"/>
        <v>-</v>
      </c>
      <c r="Q1803" s="214">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6"/>
      <c r="N1804" s="186"/>
      <c r="O1804" s="185" t="str">
        <f t="shared" si="91"/>
        <v>-</v>
      </c>
      <c r="P1804" s="185" t="str">
        <f t="shared" si="92"/>
        <v>-</v>
      </c>
      <c r="Q1804" s="214">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6"/>
      <c r="N1805" s="186"/>
      <c r="O1805" s="185" t="str">
        <f t="shared" si="91"/>
        <v>-</v>
      </c>
      <c r="P1805" s="185" t="str">
        <f t="shared" si="92"/>
        <v>-</v>
      </c>
      <c r="Q1805" s="214">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6"/>
      <c r="N1806" s="186"/>
      <c r="O1806" s="185" t="str">
        <f t="shared" si="91"/>
        <v>-</v>
      </c>
      <c r="P1806" s="185" t="str">
        <f t="shared" si="92"/>
        <v>-</v>
      </c>
      <c r="Q1806" s="214">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6"/>
      <c r="N1807" s="186"/>
      <c r="O1807" s="185" t="str">
        <f t="shared" si="91"/>
        <v>-</v>
      </c>
      <c r="P1807" s="185" t="str">
        <f t="shared" si="92"/>
        <v>-</v>
      </c>
      <c r="Q1807" s="214">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6"/>
      <c r="N1808" s="186"/>
      <c r="O1808" s="185" t="str">
        <f t="shared" si="91"/>
        <v>-</v>
      </c>
      <c r="P1808" s="185" t="str">
        <f t="shared" si="92"/>
        <v>-</v>
      </c>
      <c r="Q1808" s="214">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6"/>
      <c r="N1809" s="186"/>
      <c r="O1809" s="185" t="str">
        <f t="shared" si="91"/>
        <v>-</v>
      </c>
      <c r="P1809" s="185" t="str">
        <f t="shared" si="92"/>
        <v>-</v>
      </c>
      <c r="Q1809" s="214">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6"/>
      <c r="N1810" s="186"/>
      <c r="O1810" s="185" t="str">
        <f t="shared" si="91"/>
        <v>-</v>
      </c>
      <c r="P1810" s="185" t="str">
        <f t="shared" si="92"/>
        <v>-</v>
      </c>
      <c r="Q1810" s="214">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6"/>
      <c r="N1811" s="186"/>
      <c r="O1811" s="185" t="str">
        <f t="shared" si="91"/>
        <v>-</v>
      </c>
      <c r="P1811" s="185" t="str">
        <f t="shared" si="92"/>
        <v>-</v>
      </c>
      <c r="Q1811" s="214">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6"/>
      <c r="N1812" s="186"/>
      <c r="O1812" s="185" t="str">
        <f t="shared" si="91"/>
        <v>-</v>
      </c>
      <c r="P1812" s="185" t="str">
        <f t="shared" si="92"/>
        <v>-</v>
      </c>
      <c r="Q1812" s="214">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6"/>
      <c r="N1813" s="186"/>
      <c r="O1813" s="185" t="str">
        <f t="shared" si="91"/>
        <v>-</v>
      </c>
      <c r="P1813" s="185" t="str">
        <f t="shared" si="92"/>
        <v>-</v>
      </c>
      <c r="Q1813" s="214">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6"/>
      <c r="N1814" s="186"/>
      <c r="O1814" s="185" t="str">
        <f t="shared" si="91"/>
        <v>-</v>
      </c>
      <c r="P1814" s="185" t="str">
        <f t="shared" si="92"/>
        <v>-</v>
      </c>
      <c r="Q1814" s="214">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6"/>
      <c r="N1815" s="186"/>
      <c r="O1815" s="185" t="str">
        <f t="shared" si="91"/>
        <v>-</v>
      </c>
      <c r="P1815" s="185" t="str">
        <f t="shared" si="92"/>
        <v>-</v>
      </c>
      <c r="Q1815" s="214">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6"/>
      <c r="N1816" s="186"/>
      <c r="O1816" s="185" t="str">
        <f t="shared" si="91"/>
        <v>-</v>
      </c>
      <c r="P1816" s="185" t="str">
        <f t="shared" si="92"/>
        <v>-</v>
      </c>
      <c r="Q1816" s="214">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6"/>
      <c r="N1817" s="186"/>
      <c r="O1817" s="185" t="str">
        <f t="shared" si="91"/>
        <v>-</v>
      </c>
      <c r="P1817" s="185" t="str">
        <f t="shared" si="92"/>
        <v>-</v>
      </c>
      <c r="Q1817" s="214">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6"/>
      <c r="N1818" s="186"/>
      <c r="O1818" s="185" t="str">
        <f t="shared" si="91"/>
        <v>-</v>
      </c>
      <c r="P1818" s="185" t="str">
        <f t="shared" si="92"/>
        <v>-</v>
      </c>
      <c r="Q1818" s="214">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6"/>
      <c r="N1819" s="186"/>
      <c r="O1819" s="185" t="str">
        <f t="shared" si="91"/>
        <v>-</v>
      </c>
      <c r="P1819" s="185" t="str">
        <f t="shared" si="92"/>
        <v>-</v>
      </c>
      <c r="Q1819" s="214">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6"/>
      <c r="N1820" s="186"/>
      <c r="O1820" s="185" t="str">
        <f t="shared" si="91"/>
        <v>-</v>
      </c>
      <c r="P1820" s="185" t="str">
        <f t="shared" si="92"/>
        <v>-</v>
      </c>
      <c r="Q1820" s="214">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6"/>
      <c r="N1821" s="186"/>
      <c r="O1821" s="185" t="str">
        <f t="shared" si="91"/>
        <v>-</v>
      </c>
      <c r="P1821" s="185" t="str">
        <f t="shared" si="92"/>
        <v>-</v>
      </c>
      <c r="Q1821" s="214">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6"/>
      <c r="N1822" s="186"/>
      <c r="O1822" s="185" t="str">
        <f t="shared" si="91"/>
        <v>-</v>
      </c>
      <c r="P1822" s="185" t="str">
        <f t="shared" si="92"/>
        <v>-</v>
      </c>
      <c r="Q1822" s="214">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6"/>
      <c r="N1823" s="186"/>
      <c r="O1823" s="185" t="str">
        <f t="shared" si="91"/>
        <v>-</v>
      </c>
      <c r="P1823" s="185" t="str">
        <f t="shared" si="92"/>
        <v>-</v>
      </c>
      <c r="Q1823" s="214">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6"/>
      <c r="N1824" s="186"/>
      <c r="O1824" s="185" t="str">
        <f t="shared" si="91"/>
        <v>-</v>
      </c>
      <c r="P1824" s="185" t="str">
        <f t="shared" si="92"/>
        <v>-</v>
      </c>
      <c r="Q1824" s="214">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6"/>
      <c r="N1825" s="186"/>
      <c r="O1825" s="185" t="str">
        <f t="shared" si="91"/>
        <v>-</v>
      </c>
      <c r="P1825" s="185" t="str">
        <f t="shared" si="92"/>
        <v>-</v>
      </c>
      <c r="Q1825" s="214">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6"/>
      <c r="N1826" s="186"/>
      <c r="O1826" s="185" t="str">
        <f t="shared" si="91"/>
        <v>-</v>
      </c>
      <c r="P1826" s="185" t="str">
        <f t="shared" si="92"/>
        <v>-</v>
      </c>
      <c r="Q1826" s="214">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6"/>
      <c r="N1827" s="186"/>
      <c r="O1827" s="185" t="str">
        <f t="shared" si="91"/>
        <v>-</v>
      </c>
      <c r="P1827" s="185" t="str">
        <f t="shared" si="92"/>
        <v>-</v>
      </c>
      <c r="Q1827" s="214">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6"/>
      <c r="N1828" s="186"/>
      <c r="O1828" s="185" t="str">
        <f t="shared" si="91"/>
        <v>-</v>
      </c>
      <c r="P1828" s="185" t="str">
        <f t="shared" si="92"/>
        <v>-</v>
      </c>
      <c r="Q1828" s="214">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6"/>
      <c r="N1829" s="186"/>
      <c r="O1829" s="185" t="str">
        <f t="shared" si="91"/>
        <v>-</v>
      </c>
      <c r="P1829" s="185" t="str">
        <f t="shared" si="92"/>
        <v>-</v>
      </c>
      <c r="Q1829" s="214">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6"/>
      <c r="N1830" s="186"/>
      <c r="O1830" s="185" t="str">
        <f t="shared" si="91"/>
        <v>-</v>
      </c>
      <c r="P1830" s="185" t="str">
        <f t="shared" si="92"/>
        <v>-</v>
      </c>
      <c r="Q1830" s="214">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6"/>
      <c r="N1831" s="186"/>
      <c r="O1831" s="185" t="str">
        <f t="shared" si="91"/>
        <v>-</v>
      </c>
      <c r="P1831" s="185" t="str">
        <f t="shared" si="92"/>
        <v>-</v>
      </c>
      <c r="Q1831" s="214">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6"/>
      <c r="N1832" s="186"/>
      <c r="O1832" s="185" t="str">
        <f t="shared" si="91"/>
        <v>-</v>
      </c>
      <c r="P1832" s="185" t="str">
        <f t="shared" si="92"/>
        <v>-</v>
      </c>
      <c r="Q1832" s="214">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6"/>
      <c r="N1833" s="186"/>
      <c r="O1833" s="185" t="str">
        <f t="shared" si="91"/>
        <v>-</v>
      </c>
      <c r="P1833" s="185" t="str">
        <f t="shared" si="92"/>
        <v>-</v>
      </c>
      <c r="Q1833" s="214">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6"/>
      <c r="N1834" s="186"/>
      <c r="O1834" s="185" t="str">
        <f t="shared" si="91"/>
        <v>-</v>
      </c>
      <c r="P1834" s="185" t="str">
        <f t="shared" si="92"/>
        <v>-</v>
      </c>
      <c r="Q1834" s="214">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6"/>
      <c r="N1835" s="186"/>
      <c r="O1835" s="185" t="str">
        <f t="shared" si="91"/>
        <v>-</v>
      </c>
      <c r="P1835" s="185" t="str">
        <f t="shared" si="92"/>
        <v>-</v>
      </c>
      <c r="Q1835" s="214">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6"/>
      <c r="N1836" s="186"/>
      <c r="O1836" s="185" t="str">
        <f t="shared" si="91"/>
        <v>-</v>
      </c>
      <c r="P1836" s="185" t="str">
        <f t="shared" si="92"/>
        <v>-</v>
      </c>
      <c r="Q1836" s="214">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6"/>
      <c r="N1837" s="186"/>
      <c r="O1837" s="185" t="str">
        <f t="shared" si="91"/>
        <v>-</v>
      </c>
      <c r="P1837" s="185" t="str">
        <f t="shared" si="92"/>
        <v>-</v>
      </c>
      <c r="Q1837" s="214">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6"/>
      <c r="N1838" s="186"/>
      <c r="O1838" s="185" t="str">
        <f t="shared" si="91"/>
        <v>-</v>
      </c>
      <c r="P1838" s="185" t="str">
        <f t="shared" si="92"/>
        <v>-</v>
      </c>
      <c r="Q1838" s="214">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6"/>
      <c r="N1839" s="186"/>
      <c r="O1839" s="185" t="str">
        <f t="shared" si="91"/>
        <v>-</v>
      </c>
      <c r="P1839" s="185" t="str">
        <f t="shared" si="92"/>
        <v>-</v>
      </c>
      <c r="Q1839" s="214">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6"/>
      <c r="N1840" s="186"/>
      <c r="O1840" s="185" t="str">
        <f t="shared" si="91"/>
        <v>-</v>
      </c>
      <c r="P1840" s="185" t="str">
        <f t="shared" si="92"/>
        <v>-</v>
      </c>
      <c r="Q1840" s="214">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6"/>
      <c r="N1841" s="186"/>
      <c r="O1841" s="185" t="str">
        <f t="shared" si="91"/>
        <v>-</v>
      </c>
      <c r="P1841" s="185" t="str">
        <f t="shared" si="92"/>
        <v>-</v>
      </c>
      <c r="Q1841" s="214">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6"/>
      <c r="N1842" s="186"/>
      <c r="O1842" s="185" t="str">
        <f t="shared" si="91"/>
        <v>-</v>
      </c>
      <c r="P1842" s="185" t="str">
        <f t="shared" si="92"/>
        <v>-</v>
      </c>
      <c r="Q1842" s="214">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6"/>
      <c r="N1843" s="186"/>
      <c r="O1843" s="185" t="str">
        <f t="shared" si="91"/>
        <v>-</v>
      </c>
      <c r="P1843" s="185" t="str">
        <f t="shared" si="92"/>
        <v>-</v>
      </c>
      <c r="Q1843" s="214">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6"/>
      <c r="N1844" s="186"/>
      <c r="O1844" s="185" t="str">
        <f t="shared" si="91"/>
        <v>-</v>
      </c>
      <c r="P1844" s="185" t="str">
        <f t="shared" si="92"/>
        <v>-</v>
      </c>
      <c r="Q1844" s="214">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6"/>
      <c r="N1845" s="186"/>
      <c r="O1845" s="185" t="str">
        <f t="shared" si="91"/>
        <v>-</v>
      </c>
      <c r="P1845" s="185" t="str">
        <f t="shared" si="92"/>
        <v>-</v>
      </c>
      <c r="Q1845" s="214">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6"/>
      <c r="N1846" s="186"/>
      <c r="O1846" s="185" t="str">
        <f t="shared" si="91"/>
        <v>-</v>
      </c>
      <c r="P1846" s="185" t="str">
        <f t="shared" si="92"/>
        <v>-</v>
      </c>
      <c r="Q1846" s="214">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6"/>
      <c r="N1847" s="186"/>
      <c r="O1847" s="185" t="str">
        <f t="shared" si="91"/>
        <v>-</v>
      </c>
      <c r="P1847" s="185" t="str">
        <f t="shared" si="92"/>
        <v>-</v>
      </c>
      <c r="Q1847" s="214">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6"/>
      <c r="N1848" s="186"/>
      <c r="O1848" s="185" t="str">
        <f t="shared" si="91"/>
        <v>-</v>
      </c>
      <c r="P1848" s="185" t="str">
        <f t="shared" si="92"/>
        <v>-</v>
      </c>
      <c r="Q1848" s="214">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6"/>
      <c r="N1849" s="186"/>
      <c r="O1849" s="185" t="str">
        <f t="shared" si="91"/>
        <v>-</v>
      </c>
      <c r="P1849" s="185" t="str">
        <f t="shared" si="92"/>
        <v>-</v>
      </c>
      <c r="Q1849" s="214">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6"/>
      <c r="N1850" s="186"/>
      <c r="O1850" s="185" t="str">
        <f t="shared" si="91"/>
        <v>-</v>
      </c>
      <c r="P1850" s="185" t="str">
        <f t="shared" si="92"/>
        <v>-</v>
      </c>
      <c r="Q1850" s="214">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6"/>
      <c r="N1851" s="186"/>
      <c r="O1851" s="185" t="str">
        <f t="shared" si="91"/>
        <v>-</v>
      </c>
      <c r="P1851" s="185" t="str">
        <f t="shared" si="92"/>
        <v>-</v>
      </c>
      <c r="Q1851" s="214">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6"/>
      <c r="N1852" s="186"/>
      <c r="O1852" s="185" t="str">
        <f t="shared" si="91"/>
        <v>-</v>
      </c>
      <c r="P1852" s="185" t="str">
        <f t="shared" si="92"/>
        <v>-</v>
      </c>
      <c r="Q1852" s="214">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6"/>
      <c r="N1853" s="186"/>
      <c r="O1853" s="185" t="str">
        <f t="shared" si="91"/>
        <v>-</v>
      </c>
      <c r="P1853" s="185" t="str">
        <f t="shared" si="92"/>
        <v>-</v>
      </c>
      <c r="Q1853" s="214">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6"/>
      <c r="N1854" s="186"/>
      <c r="O1854" s="185" t="str">
        <f t="shared" si="91"/>
        <v>-</v>
      </c>
      <c r="P1854" s="185" t="str">
        <f t="shared" si="92"/>
        <v>-</v>
      </c>
      <c r="Q1854" s="214">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6"/>
      <c r="N1855" s="186"/>
      <c r="O1855" s="185" t="str">
        <f t="shared" si="91"/>
        <v>-</v>
      </c>
      <c r="P1855" s="185" t="str">
        <f t="shared" si="92"/>
        <v>-</v>
      </c>
      <c r="Q1855" s="214">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6"/>
      <c r="N1856" s="186"/>
      <c r="O1856" s="185" t="str">
        <f t="shared" si="91"/>
        <v>-</v>
      </c>
      <c r="P1856" s="185" t="str">
        <f t="shared" si="92"/>
        <v>-</v>
      </c>
      <c r="Q1856" s="214">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6"/>
      <c r="N1857" s="186"/>
      <c r="O1857" s="185" t="str">
        <f t="shared" si="91"/>
        <v>-</v>
      </c>
      <c r="P1857" s="185" t="str">
        <f t="shared" si="92"/>
        <v>-</v>
      </c>
      <c r="Q1857" s="214">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6"/>
      <c r="N1858" s="186"/>
      <c r="O1858" s="185" t="str">
        <f t="shared" ref="O1858:O1921" si="94">IF(N1858="","-",L1858*N1858)</f>
        <v>-</v>
      </c>
      <c r="P1858" s="185" t="str">
        <f t="shared" ref="P1858:P1921" si="95">IF(O1858="-","-",IF(OR(E1858&lt;$E$15,E1858&gt;$E$16),0,O1858*J1858))</f>
        <v>-</v>
      </c>
      <c r="Q1858" s="214">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6"/>
      <c r="N1859" s="186"/>
      <c r="O1859" s="185" t="str">
        <f t="shared" si="94"/>
        <v>-</v>
      </c>
      <c r="P1859" s="185" t="str">
        <f t="shared" si="95"/>
        <v>-</v>
      </c>
      <c r="Q1859" s="214">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6"/>
      <c r="N1860" s="186"/>
      <c r="O1860" s="185" t="str">
        <f t="shared" si="94"/>
        <v>-</v>
      </c>
      <c r="P1860" s="185" t="str">
        <f t="shared" si="95"/>
        <v>-</v>
      </c>
      <c r="Q1860" s="214">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6"/>
      <c r="N1861" s="186"/>
      <c r="O1861" s="185" t="str">
        <f t="shared" si="94"/>
        <v>-</v>
      </c>
      <c r="P1861" s="185" t="str">
        <f t="shared" si="95"/>
        <v>-</v>
      </c>
      <c r="Q1861" s="214">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6"/>
      <c r="N1862" s="186"/>
      <c r="O1862" s="185" t="str">
        <f t="shared" si="94"/>
        <v>-</v>
      </c>
      <c r="P1862" s="185" t="str">
        <f t="shared" si="95"/>
        <v>-</v>
      </c>
      <c r="Q1862" s="214">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6"/>
      <c r="N1863" s="186"/>
      <c r="O1863" s="185" t="str">
        <f t="shared" si="94"/>
        <v>-</v>
      </c>
      <c r="P1863" s="185" t="str">
        <f t="shared" si="95"/>
        <v>-</v>
      </c>
      <c r="Q1863" s="214">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6"/>
      <c r="N1864" s="186"/>
      <c r="O1864" s="185" t="str">
        <f t="shared" si="94"/>
        <v>-</v>
      </c>
      <c r="P1864" s="185" t="str">
        <f t="shared" si="95"/>
        <v>-</v>
      </c>
      <c r="Q1864" s="214">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6"/>
      <c r="N1865" s="186"/>
      <c r="O1865" s="185" t="str">
        <f t="shared" si="94"/>
        <v>-</v>
      </c>
      <c r="P1865" s="185" t="str">
        <f t="shared" si="95"/>
        <v>-</v>
      </c>
      <c r="Q1865" s="214">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6"/>
      <c r="N1866" s="186"/>
      <c r="O1866" s="185" t="str">
        <f t="shared" si="94"/>
        <v>-</v>
      </c>
      <c r="P1866" s="185" t="str">
        <f t="shared" si="95"/>
        <v>-</v>
      </c>
      <c r="Q1866" s="214">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6"/>
      <c r="N1867" s="186"/>
      <c r="O1867" s="185" t="str">
        <f t="shared" si="94"/>
        <v>-</v>
      </c>
      <c r="P1867" s="185" t="str">
        <f t="shared" si="95"/>
        <v>-</v>
      </c>
      <c r="Q1867" s="214">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6"/>
      <c r="N1868" s="186"/>
      <c r="O1868" s="185" t="str">
        <f t="shared" si="94"/>
        <v>-</v>
      </c>
      <c r="P1868" s="185" t="str">
        <f t="shared" si="95"/>
        <v>-</v>
      </c>
      <c r="Q1868" s="214">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6"/>
      <c r="N1869" s="186"/>
      <c r="O1869" s="185" t="str">
        <f t="shared" si="94"/>
        <v>-</v>
      </c>
      <c r="P1869" s="185" t="str">
        <f t="shared" si="95"/>
        <v>-</v>
      </c>
      <c r="Q1869" s="214">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6"/>
      <c r="N1870" s="186"/>
      <c r="O1870" s="185" t="str">
        <f t="shared" si="94"/>
        <v>-</v>
      </c>
      <c r="P1870" s="185" t="str">
        <f t="shared" si="95"/>
        <v>-</v>
      </c>
      <c r="Q1870" s="214">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6"/>
      <c r="N1871" s="186"/>
      <c r="O1871" s="185" t="str">
        <f t="shared" si="94"/>
        <v>-</v>
      </c>
      <c r="P1871" s="185" t="str">
        <f t="shared" si="95"/>
        <v>-</v>
      </c>
      <c r="Q1871" s="214">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6"/>
      <c r="N1872" s="186"/>
      <c r="O1872" s="185" t="str">
        <f t="shared" si="94"/>
        <v>-</v>
      </c>
      <c r="P1872" s="185" t="str">
        <f t="shared" si="95"/>
        <v>-</v>
      </c>
      <c r="Q1872" s="214">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6"/>
      <c r="N1873" s="186"/>
      <c r="O1873" s="185" t="str">
        <f t="shared" si="94"/>
        <v>-</v>
      </c>
      <c r="P1873" s="185" t="str">
        <f t="shared" si="95"/>
        <v>-</v>
      </c>
      <c r="Q1873" s="214">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6"/>
      <c r="N1874" s="186"/>
      <c r="O1874" s="185" t="str">
        <f t="shared" si="94"/>
        <v>-</v>
      </c>
      <c r="P1874" s="185" t="str">
        <f t="shared" si="95"/>
        <v>-</v>
      </c>
      <c r="Q1874" s="214">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6"/>
      <c r="N1875" s="186"/>
      <c r="O1875" s="185" t="str">
        <f t="shared" si="94"/>
        <v>-</v>
      </c>
      <c r="P1875" s="185" t="str">
        <f t="shared" si="95"/>
        <v>-</v>
      </c>
      <c r="Q1875" s="214">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6"/>
      <c r="N1876" s="186"/>
      <c r="O1876" s="185" t="str">
        <f t="shared" si="94"/>
        <v>-</v>
      </c>
      <c r="P1876" s="185" t="str">
        <f t="shared" si="95"/>
        <v>-</v>
      </c>
      <c r="Q1876" s="214">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6"/>
      <c r="N1877" s="186"/>
      <c r="O1877" s="185" t="str">
        <f t="shared" si="94"/>
        <v>-</v>
      </c>
      <c r="P1877" s="185" t="str">
        <f t="shared" si="95"/>
        <v>-</v>
      </c>
      <c r="Q1877" s="214">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6"/>
      <c r="N1878" s="186"/>
      <c r="O1878" s="185" t="str">
        <f t="shared" si="94"/>
        <v>-</v>
      </c>
      <c r="P1878" s="185" t="str">
        <f t="shared" si="95"/>
        <v>-</v>
      </c>
      <c r="Q1878" s="214">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6"/>
      <c r="N1879" s="186"/>
      <c r="O1879" s="185" t="str">
        <f t="shared" si="94"/>
        <v>-</v>
      </c>
      <c r="P1879" s="185" t="str">
        <f t="shared" si="95"/>
        <v>-</v>
      </c>
      <c r="Q1879" s="214">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6"/>
      <c r="N1880" s="186"/>
      <c r="O1880" s="185" t="str">
        <f t="shared" si="94"/>
        <v>-</v>
      </c>
      <c r="P1880" s="185" t="str">
        <f t="shared" si="95"/>
        <v>-</v>
      </c>
      <c r="Q1880" s="214">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6"/>
      <c r="N1881" s="186"/>
      <c r="O1881" s="185" t="str">
        <f t="shared" si="94"/>
        <v>-</v>
      </c>
      <c r="P1881" s="185" t="str">
        <f t="shared" si="95"/>
        <v>-</v>
      </c>
      <c r="Q1881" s="214">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6"/>
      <c r="N1882" s="186"/>
      <c r="O1882" s="185" t="str">
        <f t="shared" si="94"/>
        <v>-</v>
      </c>
      <c r="P1882" s="185" t="str">
        <f t="shared" si="95"/>
        <v>-</v>
      </c>
      <c r="Q1882" s="214">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6"/>
      <c r="N1883" s="186"/>
      <c r="O1883" s="185" t="str">
        <f t="shared" si="94"/>
        <v>-</v>
      </c>
      <c r="P1883" s="185" t="str">
        <f t="shared" si="95"/>
        <v>-</v>
      </c>
      <c r="Q1883" s="214">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6"/>
      <c r="N1884" s="186"/>
      <c r="O1884" s="185" t="str">
        <f t="shared" si="94"/>
        <v>-</v>
      </c>
      <c r="P1884" s="185" t="str">
        <f t="shared" si="95"/>
        <v>-</v>
      </c>
      <c r="Q1884" s="214">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6"/>
      <c r="N1885" s="186"/>
      <c r="O1885" s="185" t="str">
        <f t="shared" si="94"/>
        <v>-</v>
      </c>
      <c r="P1885" s="185" t="str">
        <f t="shared" si="95"/>
        <v>-</v>
      </c>
      <c r="Q1885" s="214">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6"/>
      <c r="N1886" s="186"/>
      <c r="O1886" s="185" t="str">
        <f t="shared" si="94"/>
        <v>-</v>
      </c>
      <c r="P1886" s="185" t="str">
        <f t="shared" si="95"/>
        <v>-</v>
      </c>
      <c r="Q1886" s="214">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6"/>
      <c r="N1887" s="186"/>
      <c r="O1887" s="185" t="str">
        <f t="shared" si="94"/>
        <v>-</v>
      </c>
      <c r="P1887" s="185" t="str">
        <f t="shared" si="95"/>
        <v>-</v>
      </c>
      <c r="Q1887" s="214">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6"/>
      <c r="N1888" s="186"/>
      <c r="O1888" s="185" t="str">
        <f t="shared" si="94"/>
        <v>-</v>
      </c>
      <c r="P1888" s="185" t="str">
        <f t="shared" si="95"/>
        <v>-</v>
      </c>
      <c r="Q1888" s="214">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6"/>
      <c r="N1889" s="186"/>
      <c r="O1889" s="185" t="str">
        <f t="shared" si="94"/>
        <v>-</v>
      </c>
      <c r="P1889" s="185" t="str">
        <f t="shared" si="95"/>
        <v>-</v>
      </c>
      <c r="Q1889" s="214">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6"/>
      <c r="N1890" s="186"/>
      <c r="O1890" s="185" t="str">
        <f t="shared" si="94"/>
        <v>-</v>
      </c>
      <c r="P1890" s="185" t="str">
        <f t="shared" si="95"/>
        <v>-</v>
      </c>
      <c r="Q1890" s="214">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6"/>
      <c r="N1891" s="186"/>
      <c r="O1891" s="185" t="str">
        <f t="shared" si="94"/>
        <v>-</v>
      </c>
      <c r="P1891" s="185" t="str">
        <f t="shared" si="95"/>
        <v>-</v>
      </c>
      <c r="Q1891" s="214">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6"/>
      <c r="N1892" s="186"/>
      <c r="O1892" s="185" t="str">
        <f t="shared" si="94"/>
        <v>-</v>
      </c>
      <c r="P1892" s="185" t="str">
        <f t="shared" si="95"/>
        <v>-</v>
      </c>
      <c r="Q1892" s="214">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6"/>
      <c r="N1893" s="186"/>
      <c r="O1893" s="185" t="str">
        <f t="shared" si="94"/>
        <v>-</v>
      </c>
      <c r="P1893" s="185" t="str">
        <f t="shared" si="95"/>
        <v>-</v>
      </c>
      <c r="Q1893" s="214">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6"/>
      <c r="N1894" s="186"/>
      <c r="O1894" s="185" t="str">
        <f t="shared" si="94"/>
        <v>-</v>
      </c>
      <c r="P1894" s="185" t="str">
        <f t="shared" si="95"/>
        <v>-</v>
      </c>
      <c r="Q1894" s="214">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6"/>
      <c r="N1895" s="186"/>
      <c r="O1895" s="185" t="str">
        <f t="shared" si="94"/>
        <v>-</v>
      </c>
      <c r="P1895" s="185" t="str">
        <f t="shared" si="95"/>
        <v>-</v>
      </c>
      <c r="Q1895" s="214">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6"/>
      <c r="N1896" s="186"/>
      <c r="O1896" s="185" t="str">
        <f t="shared" si="94"/>
        <v>-</v>
      </c>
      <c r="P1896" s="185" t="str">
        <f t="shared" si="95"/>
        <v>-</v>
      </c>
      <c r="Q1896" s="214">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6"/>
      <c r="N1897" s="186"/>
      <c r="O1897" s="185" t="str">
        <f t="shared" si="94"/>
        <v>-</v>
      </c>
      <c r="P1897" s="185" t="str">
        <f t="shared" si="95"/>
        <v>-</v>
      </c>
      <c r="Q1897" s="214">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6"/>
      <c r="N1898" s="186"/>
      <c r="O1898" s="185" t="str">
        <f t="shared" si="94"/>
        <v>-</v>
      </c>
      <c r="P1898" s="185" t="str">
        <f t="shared" si="95"/>
        <v>-</v>
      </c>
      <c r="Q1898" s="214">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6"/>
      <c r="N1899" s="186"/>
      <c r="O1899" s="185" t="str">
        <f t="shared" si="94"/>
        <v>-</v>
      </c>
      <c r="P1899" s="185" t="str">
        <f t="shared" si="95"/>
        <v>-</v>
      </c>
      <c r="Q1899" s="214">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6"/>
      <c r="N1900" s="186"/>
      <c r="O1900" s="185" t="str">
        <f t="shared" si="94"/>
        <v>-</v>
      </c>
      <c r="P1900" s="185" t="str">
        <f t="shared" si="95"/>
        <v>-</v>
      </c>
      <c r="Q1900" s="214">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6"/>
      <c r="N1901" s="186"/>
      <c r="O1901" s="185" t="str">
        <f t="shared" si="94"/>
        <v>-</v>
      </c>
      <c r="P1901" s="185" t="str">
        <f t="shared" si="95"/>
        <v>-</v>
      </c>
      <c r="Q1901" s="214">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6"/>
      <c r="N1902" s="186"/>
      <c r="O1902" s="185" t="str">
        <f t="shared" si="94"/>
        <v>-</v>
      </c>
      <c r="P1902" s="185" t="str">
        <f t="shared" si="95"/>
        <v>-</v>
      </c>
      <c r="Q1902" s="214">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6"/>
      <c r="N1903" s="186"/>
      <c r="O1903" s="185" t="str">
        <f t="shared" si="94"/>
        <v>-</v>
      </c>
      <c r="P1903" s="185" t="str">
        <f t="shared" si="95"/>
        <v>-</v>
      </c>
      <c r="Q1903" s="214">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6"/>
      <c r="N1904" s="186"/>
      <c r="O1904" s="185" t="str">
        <f t="shared" si="94"/>
        <v>-</v>
      </c>
      <c r="P1904" s="185" t="str">
        <f t="shared" si="95"/>
        <v>-</v>
      </c>
      <c r="Q1904" s="214">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6"/>
      <c r="N1905" s="186"/>
      <c r="O1905" s="185" t="str">
        <f t="shared" si="94"/>
        <v>-</v>
      </c>
      <c r="P1905" s="185" t="str">
        <f t="shared" si="95"/>
        <v>-</v>
      </c>
      <c r="Q1905" s="214">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6"/>
      <c r="N1906" s="186"/>
      <c r="O1906" s="185" t="str">
        <f t="shared" si="94"/>
        <v>-</v>
      </c>
      <c r="P1906" s="185" t="str">
        <f t="shared" si="95"/>
        <v>-</v>
      </c>
      <c r="Q1906" s="214">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6"/>
      <c r="N1907" s="186"/>
      <c r="O1907" s="185" t="str">
        <f t="shared" si="94"/>
        <v>-</v>
      </c>
      <c r="P1907" s="185" t="str">
        <f t="shared" si="95"/>
        <v>-</v>
      </c>
      <c r="Q1907" s="214">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6"/>
      <c r="N1908" s="186"/>
      <c r="O1908" s="185" t="str">
        <f t="shared" si="94"/>
        <v>-</v>
      </c>
      <c r="P1908" s="185" t="str">
        <f t="shared" si="95"/>
        <v>-</v>
      </c>
      <c r="Q1908" s="214">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6"/>
      <c r="N1909" s="186"/>
      <c r="O1909" s="185" t="str">
        <f t="shared" si="94"/>
        <v>-</v>
      </c>
      <c r="P1909" s="185" t="str">
        <f t="shared" si="95"/>
        <v>-</v>
      </c>
      <c r="Q1909" s="214">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6"/>
      <c r="N1910" s="186"/>
      <c r="O1910" s="185" t="str">
        <f t="shared" si="94"/>
        <v>-</v>
      </c>
      <c r="P1910" s="185" t="str">
        <f t="shared" si="95"/>
        <v>-</v>
      </c>
      <c r="Q1910" s="214">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6"/>
      <c r="N1911" s="186"/>
      <c r="O1911" s="185" t="str">
        <f t="shared" si="94"/>
        <v>-</v>
      </c>
      <c r="P1911" s="185" t="str">
        <f t="shared" si="95"/>
        <v>-</v>
      </c>
      <c r="Q1911" s="214">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6"/>
      <c r="N1912" s="186"/>
      <c r="O1912" s="185" t="str">
        <f t="shared" si="94"/>
        <v>-</v>
      </c>
      <c r="P1912" s="185" t="str">
        <f t="shared" si="95"/>
        <v>-</v>
      </c>
      <c r="Q1912" s="214">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6"/>
      <c r="N1913" s="186"/>
      <c r="O1913" s="185" t="str">
        <f t="shared" si="94"/>
        <v>-</v>
      </c>
      <c r="P1913" s="185" t="str">
        <f t="shared" si="95"/>
        <v>-</v>
      </c>
      <c r="Q1913" s="214">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6"/>
      <c r="N1914" s="186"/>
      <c r="O1914" s="185" t="str">
        <f t="shared" si="94"/>
        <v>-</v>
      </c>
      <c r="P1914" s="185" t="str">
        <f t="shared" si="95"/>
        <v>-</v>
      </c>
      <c r="Q1914" s="214">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6"/>
      <c r="N1915" s="186"/>
      <c r="O1915" s="185" t="str">
        <f t="shared" si="94"/>
        <v>-</v>
      </c>
      <c r="P1915" s="185" t="str">
        <f t="shared" si="95"/>
        <v>-</v>
      </c>
      <c r="Q1915" s="214">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6"/>
      <c r="N1916" s="186"/>
      <c r="O1916" s="185" t="str">
        <f t="shared" si="94"/>
        <v>-</v>
      </c>
      <c r="P1916" s="185" t="str">
        <f t="shared" si="95"/>
        <v>-</v>
      </c>
      <c r="Q1916" s="214">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6"/>
      <c r="N1917" s="186"/>
      <c r="O1917" s="185" t="str">
        <f t="shared" si="94"/>
        <v>-</v>
      </c>
      <c r="P1917" s="185" t="str">
        <f t="shared" si="95"/>
        <v>-</v>
      </c>
      <c r="Q1917" s="214">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6"/>
      <c r="N1918" s="186"/>
      <c r="O1918" s="185" t="str">
        <f t="shared" si="94"/>
        <v>-</v>
      </c>
      <c r="P1918" s="185" t="str">
        <f t="shared" si="95"/>
        <v>-</v>
      </c>
      <c r="Q1918" s="214">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6"/>
      <c r="N1919" s="186"/>
      <c r="O1919" s="185" t="str">
        <f t="shared" si="94"/>
        <v>-</v>
      </c>
      <c r="P1919" s="185" t="str">
        <f t="shared" si="95"/>
        <v>-</v>
      </c>
      <c r="Q1919" s="214">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6"/>
      <c r="N1920" s="186"/>
      <c r="O1920" s="185" t="str">
        <f t="shared" si="94"/>
        <v>-</v>
      </c>
      <c r="P1920" s="185" t="str">
        <f t="shared" si="95"/>
        <v>-</v>
      </c>
      <c r="Q1920" s="214">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6"/>
      <c r="N1921" s="186"/>
      <c r="O1921" s="185" t="str">
        <f t="shared" si="94"/>
        <v>-</v>
      </c>
      <c r="P1921" s="185" t="str">
        <f t="shared" si="95"/>
        <v>-</v>
      </c>
      <c r="Q1921" s="214">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6"/>
      <c r="N1922" s="186"/>
      <c r="O1922" s="185" t="str">
        <f t="shared" ref="O1922:O1985" si="97">IF(N1922="","-",L1922*N1922)</f>
        <v>-</v>
      </c>
      <c r="P1922" s="185" t="str">
        <f t="shared" ref="P1922:P1985" si="98">IF(O1922="-","-",IF(OR(E1922&lt;$E$15,E1922&gt;$E$16),0,O1922*J1922))</f>
        <v>-</v>
      </c>
      <c r="Q1922" s="214">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6"/>
      <c r="N1923" s="186"/>
      <c r="O1923" s="185" t="str">
        <f t="shared" si="97"/>
        <v>-</v>
      </c>
      <c r="P1923" s="185" t="str">
        <f t="shared" si="98"/>
        <v>-</v>
      </c>
      <c r="Q1923" s="214">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6"/>
      <c r="N1924" s="186"/>
      <c r="O1924" s="185" t="str">
        <f t="shared" si="97"/>
        <v>-</v>
      </c>
      <c r="P1924" s="185" t="str">
        <f t="shared" si="98"/>
        <v>-</v>
      </c>
      <c r="Q1924" s="214">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6"/>
      <c r="N1925" s="186"/>
      <c r="O1925" s="185" t="str">
        <f t="shared" si="97"/>
        <v>-</v>
      </c>
      <c r="P1925" s="185" t="str">
        <f t="shared" si="98"/>
        <v>-</v>
      </c>
      <c r="Q1925" s="214">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6"/>
      <c r="N1926" s="186"/>
      <c r="O1926" s="185" t="str">
        <f t="shared" si="97"/>
        <v>-</v>
      </c>
      <c r="P1926" s="185" t="str">
        <f t="shared" si="98"/>
        <v>-</v>
      </c>
      <c r="Q1926" s="214">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6"/>
      <c r="N1927" s="186"/>
      <c r="O1927" s="185" t="str">
        <f t="shared" si="97"/>
        <v>-</v>
      </c>
      <c r="P1927" s="185" t="str">
        <f t="shared" si="98"/>
        <v>-</v>
      </c>
      <c r="Q1927" s="214">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6"/>
      <c r="N1928" s="186"/>
      <c r="O1928" s="185" t="str">
        <f t="shared" si="97"/>
        <v>-</v>
      </c>
      <c r="P1928" s="185" t="str">
        <f t="shared" si="98"/>
        <v>-</v>
      </c>
      <c r="Q1928" s="214">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6"/>
      <c r="N1929" s="186"/>
      <c r="O1929" s="185" t="str">
        <f t="shared" si="97"/>
        <v>-</v>
      </c>
      <c r="P1929" s="185" t="str">
        <f t="shared" si="98"/>
        <v>-</v>
      </c>
      <c r="Q1929" s="214">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6"/>
      <c r="N1930" s="186"/>
      <c r="O1930" s="185" t="str">
        <f t="shared" si="97"/>
        <v>-</v>
      </c>
      <c r="P1930" s="185" t="str">
        <f t="shared" si="98"/>
        <v>-</v>
      </c>
      <c r="Q1930" s="214">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6"/>
      <c r="N1931" s="186"/>
      <c r="O1931" s="185" t="str">
        <f t="shared" si="97"/>
        <v>-</v>
      </c>
      <c r="P1931" s="185" t="str">
        <f t="shared" si="98"/>
        <v>-</v>
      </c>
      <c r="Q1931" s="214">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6"/>
      <c r="N1932" s="186"/>
      <c r="O1932" s="185" t="str">
        <f t="shared" si="97"/>
        <v>-</v>
      </c>
      <c r="P1932" s="185" t="str">
        <f t="shared" si="98"/>
        <v>-</v>
      </c>
      <c r="Q1932" s="214">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6"/>
      <c r="N1933" s="186"/>
      <c r="O1933" s="185" t="str">
        <f t="shared" si="97"/>
        <v>-</v>
      </c>
      <c r="P1933" s="185" t="str">
        <f t="shared" si="98"/>
        <v>-</v>
      </c>
      <c r="Q1933" s="214">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6"/>
      <c r="N1934" s="186"/>
      <c r="O1934" s="185" t="str">
        <f t="shared" si="97"/>
        <v>-</v>
      </c>
      <c r="P1934" s="185" t="str">
        <f t="shared" si="98"/>
        <v>-</v>
      </c>
      <c r="Q1934" s="214">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6"/>
      <c r="N1935" s="186"/>
      <c r="O1935" s="185" t="str">
        <f t="shared" si="97"/>
        <v>-</v>
      </c>
      <c r="P1935" s="185" t="str">
        <f t="shared" si="98"/>
        <v>-</v>
      </c>
      <c r="Q1935" s="214">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6"/>
      <c r="N1936" s="186"/>
      <c r="O1936" s="185" t="str">
        <f t="shared" si="97"/>
        <v>-</v>
      </c>
      <c r="P1936" s="185" t="str">
        <f t="shared" si="98"/>
        <v>-</v>
      </c>
      <c r="Q1936" s="214">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6"/>
      <c r="N1937" s="186"/>
      <c r="O1937" s="185" t="str">
        <f t="shared" si="97"/>
        <v>-</v>
      </c>
      <c r="P1937" s="185" t="str">
        <f t="shared" si="98"/>
        <v>-</v>
      </c>
      <c r="Q1937" s="214">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6"/>
      <c r="N1938" s="186"/>
      <c r="O1938" s="185" t="str">
        <f t="shared" si="97"/>
        <v>-</v>
      </c>
      <c r="P1938" s="185" t="str">
        <f t="shared" si="98"/>
        <v>-</v>
      </c>
      <c r="Q1938" s="214">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6"/>
      <c r="N1939" s="186"/>
      <c r="O1939" s="185" t="str">
        <f t="shared" si="97"/>
        <v>-</v>
      </c>
      <c r="P1939" s="185" t="str">
        <f t="shared" si="98"/>
        <v>-</v>
      </c>
      <c r="Q1939" s="214">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6"/>
      <c r="N1940" s="186"/>
      <c r="O1940" s="185" t="str">
        <f t="shared" si="97"/>
        <v>-</v>
      </c>
      <c r="P1940" s="185" t="str">
        <f t="shared" si="98"/>
        <v>-</v>
      </c>
      <c r="Q1940" s="214">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6"/>
      <c r="N1941" s="186"/>
      <c r="O1941" s="185" t="str">
        <f t="shared" si="97"/>
        <v>-</v>
      </c>
      <c r="P1941" s="185" t="str">
        <f t="shared" si="98"/>
        <v>-</v>
      </c>
      <c r="Q1941" s="214">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6"/>
      <c r="N1942" s="186"/>
      <c r="O1942" s="185" t="str">
        <f t="shared" si="97"/>
        <v>-</v>
      </c>
      <c r="P1942" s="185" t="str">
        <f t="shared" si="98"/>
        <v>-</v>
      </c>
      <c r="Q1942" s="214">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6"/>
      <c r="N1943" s="186"/>
      <c r="O1943" s="185" t="str">
        <f t="shared" si="97"/>
        <v>-</v>
      </c>
      <c r="P1943" s="185" t="str">
        <f t="shared" si="98"/>
        <v>-</v>
      </c>
      <c r="Q1943" s="214">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6"/>
      <c r="N1944" s="186"/>
      <c r="O1944" s="185" t="str">
        <f t="shared" si="97"/>
        <v>-</v>
      </c>
      <c r="P1944" s="185" t="str">
        <f t="shared" si="98"/>
        <v>-</v>
      </c>
      <c r="Q1944" s="214">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6"/>
      <c r="N1945" s="186"/>
      <c r="O1945" s="185" t="str">
        <f t="shared" si="97"/>
        <v>-</v>
      </c>
      <c r="P1945" s="185" t="str">
        <f t="shared" si="98"/>
        <v>-</v>
      </c>
      <c r="Q1945" s="214">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6"/>
      <c r="N1946" s="186"/>
      <c r="O1946" s="185" t="str">
        <f t="shared" si="97"/>
        <v>-</v>
      </c>
      <c r="P1946" s="185" t="str">
        <f t="shared" si="98"/>
        <v>-</v>
      </c>
      <c r="Q1946" s="214">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6"/>
      <c r="N1947" s="186"/>
      <c r="O1947" s="185" t="str">
        <f t="shared" si="97"/>
        <v>-</v>
      </c>
      <c r="P1947" s="185" t="str">
        <f t="shared" si="98"/>
        <v>-</v>
      </c>
      <c r="Q1947" s="214">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6"/>
      <c r="N1948" s="186"/>
      <c r="O1948" s="185" t="str">
        <f t="shared" si="97"/>
        <v>-</v>
      </c>
      <c r="P1948" s="185" t="str">
        <f t="shared" si="98"/>
        <v>-</v>
      </c>
      <c r="Q1948" s="214">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6"/>
      <c r="N1949" s="186"/>
      <c r="O1949" s="185" t="str">
        <f t="shared" si="97"/>
        <v>-</v>
      </c>
      <c r="P1949" s="185" t="str">
        <f t="shared" si="98"/>
        <v>-</v>
      </c>
      <c r="Q1949" s="214">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6"/>
      <c r="N1950" s="186"/>
      <c r="O1950" s="185" t="str">
        <f t="shared" si="97"/>
        <v>-</v>
      </c>
      <c r="P1950" s="185" t="str">
        <f t="shared" si="98"/>
        <v>-</v>
      </c>
      <c r="Q1950" s="214">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6"/>
      <c r="N1951" s="186"/>
      <c r="O1951" s="185" t="str">
        <f t="shared" si="97"/>
        <v>-</v>
      </c>
      <c r="P1951" s="185" t="str">
        <f t="shared" si="98"/>
        <v>-</v>
      </c>
      <c r="Q1951" s="214">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6"/>
      <c r="N1952" s="186"/>
      <c r="O1952" s="185" t="str">
        <f t="shared" si="97"/>
        <v>-</v>
      </c>
      <c r="P1952" s="185" t="str">
        <f t="shared" si="98"/>
        <v>-</v>
      </c>
      <c r="Q1952" s="214">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6"/>
      <c r="N1953" s="186"/>
      <c r="O1953" s="185" t="str">
        <f t="shared" si="97"/>
        <v>-</v>
      </c>
      <c r="P1953" s="185" t="str">
        <f t="shared" si="98"/>
        <v>-</v>
      </c>
      <c r="Q1953" s="214">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6"/>
      <c r="N1954" s="186"/>
      <c r="O1954" s="185" t="str">
        <f t="shared" si="97"/>
        <v>-</v>
      </c>
      <c r="P1954" s="185" t="str">
        <f t="shared" si="98"/>
        <v>-</v>
      </c>
      <c r="Q1954" s="214">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6"/>
      <c r="N1955" s="186"/>
      <c r="O1955" s="185" t="str">
        <f t="shared" si="97"/>
        <v>-</v>
      </c>
      <c r="P1955" s="185" t="str">
        <f t="shared" si="98"/>
        <v>-</v>
      </c>
      <c r="Q1955" s="214">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6"/>
      <c r="N1956" s="186"/>
      <c r="O1956" s="185" t="str">
        <f t="shared" si="97"/>
        <v>-</v>
      </c>
      <c r="P1956" s="185" t="str">
        <f t="shared" si="98"/>
        <v>-</v>
      </c>
      <c r="Q1956" s="214">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6"/>
      <c r="N1957" s="186"/>
      <c r="O1957" s="185" t="str">
        <f t="shared" si="97"/>
        <v>-</v>
      </c>
      <c r="P1957" s="185" t="str">
        <f t="shared" si="98"/>
        <v>-</v>
      </c>
      <c r="Q1957" s="214">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6"/>
      <c r="N1958" s="186"/>
      <c r="O1958" s="185" t="str">
        <f t="shared" si="97"/>
        <v>-</v>
      </c>
      <c r="P1958" s="185" t="str">
        <f t="shared" si="98"/>
        <v>-</v>
      </c>
      <c r="Q1958" s="214">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6"/>
      <c r="N1959" s="186"/>
      <c r="O1959" s="185" t="str">
        <f t="shared" si="97"/>
        <v>-</v>
      </c>
      <c r="P1959" s="185" t="str">
        <f t="shared" si="98"/>
        <v>-</v>
      </c>
      <c r="Q1959" s="214">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6"/>
      <c r="N1960" s="186"/>
      <c r="O1960" s="185" t="str">
        <f t="shared" si="97"/>
        <v>-</v>
      </c>
      <c r="P1960" s="185" t="str">
        <f t="shared" si="98"/>
        <v>-</v>
      </c>
      <c r="Q1960" s="214">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6"/>
      <c r="N1961" s="186"/>
      <c r="O1961" s="185" t="str">
        <f t="shared" si="97"/>
        <v>-</v>
      </c>
      <c r="P1961" s="185" t="str">
        <f t="shared" si="98"/>
        <v>-</v>
      </c>
      <c r="Q1961" s="214">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6"/>
      <c r="N1962" s="186"/>
      <c r="O1962" s="185" t="str">
        <f t="shared" si="97"/>
        <v>-</v>
      </c>
      <c r="P1962" s="185" t="str">
        <f t="shared" si="98"/>
        <v>-</v>
      </c>
      <c r="Q1962" s="214">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6"/>
      <c r="N1963" s="186"/>
      <c r="O1963" s="185" t="str">
        <f t="shared" si="97"/>
        <v>-</v>
      </c>
      <c r="P1963" s="185" t="str">
        <f t="shared" si="98"/>
        <v>-</v>
      </c>
      <c r="Q1963" s="214">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6"/>
      <c r="N1964" s="186"/>
      <c r="O1964" s="185" t="str">
        <f t="shared" si="97"/>
        <v>-</v>
      </c>
      <c r="P1964" s="185" t="str">
        <f t="shared" si="98"/>
        <v>-</v>
      </c>
      <c r="Q1964" s="214">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6"/>
      <c r="N1965" s="186"/>
      <c r="O1965" s="185" t="str">
        <f t="shared" si="97"/>
        <v>-</v>
      </c>
      <c r="P1965" s="185" t="str">
        <f t="shared" si="98"/>
        <v>-</v>
      </c>
      <c r="Q1965" s="214">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6"/>
      <c r="N1966" s="186"/>
      <c r="O1966" s="185" t="str">
        <f t="shared" si="97"/>
        <v>-</v>
      </c>
      <c r="P1966" s="185" t="str">
        <f t="shared" si="98"/>
        <v>-</v>
      </c>
      <c r="Q1966" s="214">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6"/>
      <c r="N1967" s="186"/>
      <c r="O1967" s="185" t="str">
        <f t="shared" si="97"/>
        <v>-</v>
      </c>
      <c r="P1967" s="185" t="str">
        <f t="shared" si="98"/>
        <v>-</v>
      </c>
      <c r="Q1967" s="214">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6"/>
      <c r="N1968" s="186"/>
      <c r="O1968" s="185" t="str">
        <f t="shared" si="97"/>
        <v>-</v>
      </c>
      <c r="P1968" s="185" t="str">
        <f t="shared" si="98"/>
        <v>-</v>
      </c>
      <c r="Q1968" s="214">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6"/>
      <c r="N1969" s="186"/>
      <c r="O1969" s="185" t="str">
        <f t="shared" si="97"/>
        <v>-</v>
      </c>
      <c r="P1969" s="185" t="str">
        <f t="shared" si="98"/>
        <v>-</v>
      </c>
      <c r="Q1969" s="214">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6"/>
      <c r="N1970" s="186"/>
      <c r="O1970" s="185" t="str">
        <f t="shared" si="97"/>
        <v>-</v>
      </c>
      <c r="P1970" s="185" t="str">
        <f t="shared" si="98"/>
        <v>-</v>
      </c>
      <c r="Q1970" s="214">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6"/>
      <c r="N1971" s="186"/>
      <c r="O1971" s="185" t="str">
        <f t="shared" si="97"/>
        <v>-</v>
      </c>
      <c r="P1971" s="185" t="str">
        <f t="shared" si="98"/>
        <v>-</v>
      </c>
      <c r="Q1971" s="214">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6"/>
      <c r="N1972" s="186"/>
      <c r="O1972" s="185" t="str">
        <f t="shared" si="97"/>
        <v>-</v>
      </c>
      <c r="P1972" s="185" t="str">
        <f t="shared" si="98"/>
        <v>-</v>
      </c>
      <c r="Q1972" s="214">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6"/>
      <c r="N1973" s="186"/>
      <c r="O1973" s="185" t="str">
        <f t="shared" si="97"/>
        <v>-</v>
      </c>
      <c r="P1973" s="185" t="str">
        <f t="shared" si="98"/>
        <v>-</v>
      </c>
      <c r="Q1973" s="214">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6"/>
      <c r="N1974" s="186"/>
      <c r="O1974" s="185" t="str">
        <f t="shared" si="97"/>
        <v>-</v>
      </c>
      <c r="P1974" s="185" t="str">
        <f t="shared" si="98"/>
        <v>-</v>
      </c>
      <c r="Q1974" s="214">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6"/>
      <c r="N1975" s="186"/>
      <c r="O1975" s="185" t="str">
        <f t="shared" si="97"/>
        <v>-</v>
      </c>
      <c r="P1975" s="185" t="str">
        <f t="shared" si="98"/>
        <v>-</v>
      </c>
      <c r="Q1975" s="214">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6"/>
      <c r="N1976" s="186"/>
      <c r="O1976" s="185" t="str">
        <f t="shared" si="97"/>
        <v>-</v>
      </c>
      <c r="P1976" s="185" t="str">
        <f t="shared" si="98"/>
        <v>-</v>
      </c>
      <c r="Q1976" s="214">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6"/>
      <c r="N1977" s="186"/>
      <c r="O1977" s="185" t="str">
        <f t="shared" si="97"/>
        <v>-</v>
      </c>
      <c r="P1977" s="185" t="str">
        <f t="shared" si="98"/>
        <v>-</v>
      </c>
      <c r="Q1977" s="214">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6"/>
      <c r="N1978" s="186"/>
      <c r="O1978" s="185" t="str">
        <f t="shared" si="97"/>
        <v>-</v>
      </c>
      <c r="P1978" s="185" t="str">
        <f t="shared" si="98"/>
        <v>-</v>
      </c>
      <c r="Q1978" s="214">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6"/>
      <c r="N1979" s="186"/>
      <c r="O1979" s="185" t="str">
        <f t="shared" si="97"/>
        <v>-</v>
      </c>
      <c r="P1979" s="185" t="str">
        <f t="shared" si="98"/>
        <v>-</v>
      </c>
      <c r="Q1979" s="214">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6"/>
      <c r="N1980" s="186"/>
      <c r="O1980" s="185" t="str">
        <f t="shared" si="97"/>
        <v>-</v>
      </c>
      <c r="P1980" s="185" t="str">
        <f t="shared" si="98"/>
        <v>-</v>
      </c>
      <c r="Q1980" s="214">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6"/>
      <c r="N1981" s="186"/>
      <c r="O1981" s="185" t="str">
        <f t="shared" si="97"/>
        <v>-</v>
      </c>
      <c r="P1981" s="185" t="str">
        <f t="shared" si="98"/>
        <v>-</v>
      </c>
      <c r="Q1981" s="214">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6"/>
      <c r="N1982" s="186"/>
      <c r="O1982" s="185" t="str">
        <f t="shared" si="97"/>
        <v>-</v>
      </c>
      <c r="P1982" s="185" t="str">
        <f t="shared" si="98"/>
        <v>-</v>
      </c>
      <c r="Q1982" s="214">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6"/>
      <c r="N1983" s="186"/>
      <c r="O1983" s="185" t="str">
        <f t="shared" si="97"/>
        <v>-</v>
      </c>
      <c r="P1983" s="185" t="str">
        <f t="shared" si="98"/>
        <v>-</v>
      </c>
      <c r="Q1983" s="214">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6"/>
      <c r="N1984" s="186"/>
      <c r="O1984" s="185" t="str">
        <f t="shared" si="97"/>
        <v>-</v>
      </c>
      <c r="P1984" s="185" t="str">
        <f t="shared" si="98"/>
        <v>-</v>
      </c>
      <c r="Q1984" s="214">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6"/>
      <c r="N1985" s="186"/>
      <c r="O1985" s="185" t="str">
        <f t="shared" si="97"/>
        <v>-</v>
      </c>
      <c r="P1985" s="185" t="str">
        <f t="shared" si="98"/>
        <v>-</v>
      </c>
      <c r="Q1985" s="214">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6"/>
      <c r="N1986" s="186"/>
      <c r="O1986" s="185" t="str">
        <f t="shared" ref="O1986:O2049" si="100">IF(N1986="","-",L1986*N1986)</f>
        <v>-</v>
      </c>
      <c r="P1986" s="185" t="str">
        <f t="shared" ref="P1986:P2049" si="101">IF(O1986="-","-",IF(OR(E1986&lt;$E$15,E1986&gt;$E$16),0,O1986*J1986))</f>
        <v>-</v>
      </c>
      <c r="Q1986" s="214">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6"/>
      <c r="N1987" s="186"/>
      <c r="O1987" s="185" t="str">
        <f t="shared" si="100"/>
        <v>-</v>
      </c>
      <c r="P1987" s="185" t="str">
        <f t="shared" si="101"/>
        <v>-</v>
      </c>
      <c r="Q1987" s="214">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6"/>
      <c r="N1988" s="186"/>
      <c r="O1988" s="185" t="str">
        <f t="shared" si="100"/>
        <v>-</v>
      </c>
      <c r="P1988" s="185" t="str">
        <f t="shared" si="101"/>
        <v>-</v>
      </c>
      <c r="Q1988" s="214">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6"/>
      <c r="N1989" s="186"/>
      <c r="O1989" s="185" t="str">
        <f t="shared" si="100"/>
        <v>-</v>
      </c>
      <c r="P1989" s="185" t="str">
        <f t="shared" si="101"/>
        <v>-</v>
      </c>
      <c r="Q1989" s="214">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6"/>
      <c r="N1990" s="186"/>
      <c r="O1990" s="185" t="str">
        <f t="shared" si="100"/>
        <v>-</v>
      </c>
      <c r="P1990" s="185" t="str">
        <f t="shared" si="101"/>
        <v>-</v>
      </c>
      <c r="Q1990" s="214">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6"/>
      <c r="N1991" s="186"/>
      <c r="O1991" s="185" t="str">
        <f t="shared" si="100"/>
        <v>-</v>
      </c>
      <c r="P1991" s="185" t="str">
        <f t="shared" si="101"/>
        <v>-</v>
      </c>
      <c r="Q1991" s="214">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6"/>
      <c r="N1992" s="186"/>
      <c r="O1992" s="185" t="str">
        <f t="shared" si="100"/>
        <v>-</v>
      </c>
      <c r="P1992" s="185" t="str">
        <f t="shared" si="101"/>
        <v>-</v>
      </c>
      <c r="Q1992" s="214">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6"/>
      <c r="N1993" s="186"/>
      <c r="O1993" s="185" t="str">
        <f t="shared" si="100"/>
        <v>-</v>
      </c>
      <c r="P1993" s="185" t="str">
        <f t="shared" si="101"/>
        <v>-</v>
      </c>
      <c r="Q1993" s="214">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6"/>
      <c r="N1994" s="186"/>
      <c r="O1994" s="185" t="str">
        <f t="shared" si="100"/>
        <v>-</v>
      </c>
      <c r="P1994" s="185" t="str">
        <f t="shared" si="101"/>
        <v>-</v>
      </c>
      <c r="Q1994" s="214">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6"/>
      <c r="N1995" s="186"/>
      <c r="O1995" s="185" t="str">
        <f t="shared" si="100"/>
        <v>-</v>
      </c>
      <c r="P1995" s="185" t="str">
        <f t="shared" si="101"/>
        <v>-</v>
      </c>
      <c r="Q1995" s="214">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6"/>
      <c r="N1996" s="186"/>
      <c r="O1996" s="185" t="str">
        <f t="shared" si="100"/>
        <v>-</v>
      </c>
      <c r="P1996" s="185" t="str">
        <f t="shared" si="101"/>
        <v>-</v>
      </c>
      <c r="Q1996" s="214">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6"/>
      <c r="N1997" s="186"/>
      <c r="O1997" s="185" t="str">
        <f t="shared" si="100"/>
        <v>-</v>
      </c>
      <c r="P1997" s="185" t="str">
        <f t="shared" si="101"/>
        <v>-</v>
      </c>
      <c r="Q1997" s="214">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6"/>
      <c r="N1998" s="186"/>
      <c r="O1998" s="185" t="str">
        <f t="shared" si="100"/>
        <v>-</v>
      </c>
      <c r="P1998" s="185" t="str">
        <f t="shared" si="101"/>
        <v>-</v>
      </c>
      <c r="Q1998" s="214">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6"/>
      <c r="N1999" s="186"/>
      <c r="O1999" s="185" t="str">
        <f t="shared" si="100"/>
        <v>-</v>
      </c>
      <c r="P1999" s="185" t="str">
        <f t="shared" si="101"/>
        <v>-</v>
      </c>
      <c r="Q1999" s="214">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6"/>
      <c r="N2000" s="186"/>
      <c r="O2000" s="185" t="str">
        <f t="shared" si="100"/>
        <v>-</v>
      </c>
      <c r="P2000" s="185" t="str">
        <f t="shared" si="101"/>
        <v>-</v>
      </c>
      <c r="Q2000" s="214">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6"/>
      <c r="N2001" s="186"/>
      <c r="O2001" s="185" t="str">
        <f t="shared" si="100"/>
        <v>-</v>
      </c>
      <c r="P2001" s="185" t="str">
        <f t="shared" si="101"/>
        <v>-</v>
      </c>
      <c r="Q2001" s="214">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6"/>
      <c r="N2002" s="186"/>
      <c r="O2002" s="185" t="str">
        <f t="shared" si="100"/>
        <v>-</v>
      </c>
      <c r="P2002" s="185" t="str">
        <f t="shared" si="101"/>
        <v>-</v>
      </c>
      <c r="Q2002" s="214">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6"/>
      <c r="N2003" s="186"/>
      <c r="O2003" s="185" t="str">
        <f t="shared" si="100"/>
        <v>-</v>
      </c>
      <c r="P2003" s="185" t="str">
        <f t="shared" si="101"/>
        <v>-</v>
      </c>
      <c r="Q2003" s="214">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6"/>
      <c r="N2004" s="186"/>
      <c r="O2004" s="185" t="str">
        <f t="shared" si="100"/>
        <v>-</v>
      </c>
      <c r="P2004" s="185" t="str">
        <f t="shared" si="101"/>
        <v>-</v>
      </c>
      <c r="Q2004" s="214">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6"/>
      <c r="N2005" s="186"/>
      <c r="O2005" s="185" t="str">
        <f t="shared" si="100"/>
        <v>-</v>
      </c>
      <c r="P2005" s="185" t="str">
        <f t="shared" si="101"/>
        <v>-</v>
      </c>
      <c r="Q2005" s="214">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6"/>
      <c r="N2006" s="186"/>
      <c r="O2006" s="185" t="str">
        <f t="shared" si="100"/>
        <v>-</v>
      </c>
      <c r="P2006" s="185" t="str">
        <f t="shared" si="101"/>
        <v>-</v>
      </c>
      <c r="Q2006" s="214">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6"/>
      <c r="N2007" s="186"/>
      <c r="O2007" s="185" t="str">
        <f t="shared" si="100"/>
        <v>-</v>
      </c>
      <c r="P2007" s="185" t="str">
        <f t="shared" si="101"/>
        <v>-</v>
      </c>
      <c r="Q2007" s="214">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6"/>
      <c r="N2008" s="186"/>
      <c r="O2008" s="185" t="str">
        <f t="shared" si="100"/>
        <v>-</v>
      </c>
      <c r="P2008" s="185" t="str">
        <f t="shared" si="101"/>
        <v>-</v>
      </c>
      <c r="Q2008" s="214">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6"/>
      <c r="N2009" s="186"/>
      <c r="O2009" s="185" t="str">
        <f t="shared" si="100"/>
        <v>-</v>
      </c>
      <c r="P2009" s="185" t="str">
        <f t="shared" si="101"/>
        <v>-</v>
      </c>
      <c r="Q2009" s="214">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6"/>
      <c r="N2010" s="186"/>
      <c r="O2010" s="185" t="str">
        <f t="shared" si="100"/>
        <v>-</v>
      </c>
      <c r="P2010" s="185" t="str">
        <f t="shared" si="101"/>
        <v>-</v>
      </c>
      <c r="Q2010" s="214">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6"/>
      <c r="N2011" s="186"/>
      <c r="O2011" s="185" t="str">
        <f t="shared" si="100"/>
        <v>-</v>
      </c>
      <c r="P2011" s="185" t="str">
        <f t="shared" si="101"/>
        <v>-</v>
      </c>
      <c r="Q2011" s="214">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6"/>
      <c r="N2012" s="186"/>
      <c r="O2012" s="185" t="str">
        <f t="shared" si="100"/>
        <v>-</v>
      </c>
      <c r="P2012" s="185" t="str">
        <f t="shared" si="101"/>
        <v>-</v>
      </c>
      <c r="Q2012" s="214">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6"/>
      <c r="N2013" s="186"/>
      <c r="O2013" s="185" t="str">
        <f t="shared" si="100"/>
        <v>-</v>
      </c>
      <c r="P2013" s="185" t="str">
        <f t="shared" si="101"/>
        <v>-</v>
      </c>
      <c r="Q2013" s="214">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6"/>
      <c r="N2014" s="186"/>
      <c r="O2014" s="185" t="str">
        <f t="shared" si="100"/>
        <v>-</v>
      </c>
      <c r="P2014" s="185" t="str">
        <f t="shared" si="101"/>
        <v>-</v>
      </c>
      <c r="Q2014" s="214">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6"/>
      <c r="N2015" s="186"/>
      <c r="O2015" s="185" t="str">
        <f t="shared" si="100"/>
        <v>-</v>
      </c>
      <c r="P2015" s="185" t="str">
        <f t="shared" si="101"/>
        <v>-</v>
      </c>
      <c r="Q2015" s="214">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6"/>
      <c r="N2016" s="186"/>
      <c r="O2016" s="185" t="str">
        <f t="shared" si="100"/>
        <v>-</v>
      </c>
      <c r="P2016" s="185" t="str">
        <f t="shared" si="101"/>
        <v>-</v>
      </c>
      <c r="Q2016" s="214">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6"/>
      <c r="N2017" s="186"/>
      <c r="O2017" s="185" t="str">
        <f t="shared" si="100"/>
        <v>-</v>
      </c>
      <c r="P2017" s="185" t="str">
        <f t="shared" si="101"/>
        <v>-</v>
      </c>
      <c r="Q2017" s="214">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6"/>
      <c r="N2018" s="186"/>
      <c r="O2018" s="185" t="str">
        <f t="shared" si="100"/>
        <v>-</v>
      </c>
      <c r="P2018" s="185" t="str">
        <f t="shared" si="101"/>
        <v>-</v>
      </c>
      <c r="Q2018" s="214">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6"/>
      <c r="N2019" s="186"/>
      <c r="O2019" s="185" t="str">
        <f t="shared" si="100"/>
        <v>-</v>
      </c>
      <c r="P2019" s="185" t="str">
        <f t="shared" si="101"/>
        <v>-</v>
      </c>
      <c r="Q2019" s="214">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6"/>
      <c r="N2020" s="186"/>
      <c r="O2020" s="185" t="str">
        <f t="shared" si="100"/>
        <v>-</v>
      </c>
      <c r="P2020" s="185" t="str">
        <f t="shared" si="101"/>
        <v>-</v>
      </c>
      <c r="Q2020" s="214">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6"/>
      <c r="N2021" s="186"/>
      <c r="O2021" s="185" t="str">
        <f t="shared" si="100"/>
        <v>-</v>
      </c>
      <c r="P2021" s="185" t="str">
        <f t="shared" si="101"/>
        <v>-</v>
      </c>
      <c r="Q2021" s="214">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6"/>
      <c r="N2022" s="186"/>
      <c r="O2022" s="185" t="str">
        <f t="shared" si="100"/>
        <v>-</v>
      </c>
      <c r="P2022" s="185" t="str">
        <f t="shared" si="101"/>
        <v>-</v>
      </c>
      <c r="Q2022" s="214">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6"/>
      <c r="N2023" s="186"/>
      <c r="O2023" s="185" t="str">
        <f t="shared" si="100"/>
        <v>-</v>
      </c>
      <c r="P2023" s="185" t="str">
        <f t="shared" si="101"/>
        <v>-</v>
      </c>
      <c r="Q2023" s="214">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6"/>
      <c r="N2024" s="186"/>
      <c r="O2024" s="185" t="str">
        <f t="shared" si="100"/>
        <v>-</v>
      </c>
      <c r="P2024" s="185" t="str">
        <f t="shared" si="101"/>
        <v>-</v>
      </c>
      <c r="Q2024" s="214">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6"/>
      <c r="N2025" s="186"/>
      <c r="O2025" s="185" t="str">
        <f t="shared" si="100"/>
        <v>-</v>
      </c>
      <c r="P2025" s="185" t="str">
        <f t="shared" si="101"/>
        <v>-</v>
      </c>
      <c r="Q2025" s="214">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6"/>
      <c r="N2026" s="186"/>
      <c r="O2026" s="185" t="str">
        <f t="shared" si="100"/>
        <v>-</v>
      </c>
      <c r="P2026" s="185" t="str">
        <f t="shared" si="101"/>
        <v>-</v>
      </c>
      <c r="Q2026" s="214">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6"/>
      <c r="N2027" s="186"/>
      <c r="O2027" s="185" t="str">
        <f t="shared" si="100"/>
        <v>-</v>
      </c>
      <c r="P2027" s="185" t="str">
        <f t="shared" si="101"/>
        <v>-</v>
      </c>
      <c r="Q2027" s="214">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6"/>
      <c r="N2028" s="186"/>
      <c r="O2028" s="185" t="str">
        <f t="shared" si="100"/>
        <v>-</v>
      </c>
      <c r="P2028" s="185" t="str">
        <f t="shared" si="101"/>
        <v>-</v>
      </c>
      <c r="Q2028" s="214">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6"/>
      <c r="N2029" s="186"/>
      <c r="O2029" s="185" t="str">
        <f t="shared" si="100"/>
        <v>-</v>
      </c>
      <c r="P2029" s="185" t="str">
        <f t="shared" si="101"/>
        <v>-</v>
      </c>
      <c r="Q2029" s="214">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6"/>
      <c r="N2030" s="186"/>
      <c r="O2030" s="185" t="str">
        <f t="shared" si="100"/>
        <v>-</v>
      </c>
      <c r="P2030" s="185" t="str">
        <f t="shared" si="101"/>
        <v>-</v>
      </c>
      <c r="Q2030" s="214">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6"/>
      <c r="N2031" s="186"/>
      <c r="O2031" s="185" t="str">
        <f t="shared" si="100"/>
        <v>-</v>
      </c>
      <c r="P2031" s="185" t="str">
        <f t="shared" si="101"/>
        <v>-</v>
      </c>
      <c r="Q2031" s="214">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6"/>
      <c r="N2032" s="186"/>
      <c r="O2032" s="185" t="str">
        <f t="shared" si="100"/>
        <v>-</v>
      </c>
      <c r="P2032" s="185" t="str">
        <f t="shared" si="101"/>
        <v>-</v>
      </c>
      <c r="Q2032" s="214">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6"/>
      <c r="N2033" s="186"/>
      <c r="O2033" s="185" t="str">
        <f t="shared" si="100"/>
        <v>-</v>
      </c>
      <c r="P2033" s="185" t="str">
        <f t="shared" si="101"/>
        <v>-</v>
      </c>
      <c r="Q2033" s="214">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6"/>
      <c r="N2034" s="186"/>
      <c r="O2034" s="185" t="str">
        <f t="shared" si="100"/>
        <v>-</v>
      </c>
      <c r="P2034" s="185" t="str">
        <f t="shared" si="101"/>
        <v>-</v>
      </c>
      <c r="Q2034" s="214">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6"/>
      <c r="N2035" s="186"/>
      <c r="O2035" s="185" t="str">
        <f t="shared" si="100"/>
        <v>-</v>
      </c>
      <c r="P2035" s="185" t="str">
        <f t="shared" si="101"/>
        <v>-</v>
      </c>
      <c r="Q2035" s="214">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6"/>
      <c r="N2036" s="186"/>
      <c r="O2036" s="185" t="str">
        <f t="shared" si="100"/>
        <v>-</v>
      </c>
      <c r="P2036" s="185" t="str">
        <f t="shared" si="101"/>
        <v>-</v>
      </c>
      <c r="Q2036" s="214">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6"/>
      <c r="N2037" s="186"/>
      <c r="O2037" s="185" t="str">
        <f t="shared" si="100"/>
        <v>-</v>
      </c>
      <c r="P2037" s="185" t="str">
        <f t="shared" si="101"/>
        <v>-</v>
      </c>
      <c r="Q2037" s="214">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6"/>
      <c r="N2038" s="186"/>
      <c r="O2038" s="185" t="str">
        <f t="shared" si="100"/>
        <v>-</v>
      </c>
      <c r="P2038" s="185" t="str">
        <f t="shared" si="101"/>
        <v>-</v>
      </c>
      <c r="Q2038" s="214">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6"/>
      <c r="N2039" s="186"/>
      <c r="O2039" s="185" t="str">
        <f t="shared" si="100"/>
        <v>-</v>
      </c>
      <c r="P2039" s="185" t="str">
        <f t="shared" si="101"/>
        <v>-</v>
      </c>
      <c r="Q2039" s="214">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6"/>
      <c r="N2040" s="186"/>
      <c r="O2040" s="185" t="str">
        <f t="shared" si="100"/>
        <v>-</v>
      </c>
      <c r="P2040" s="185" t="str">
        <f t="shared" si="101"/>
        <v>-</v>
      </c>
      <c r="Q2040" s="214">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6"/>
      <c r="N2041" s="186"/>
      <c r="O2041" s="185" t="str">
        <f t="shared" si="100"/>
        <v>-</v>
      </c>
      <c r="P2041" s="185" t="str">
        <f t="shared" si="101"/>
        <v>-</v>
      </c>
      <c r="Q2041" s="214">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6"/>
      <c r="N2042" s="186"/>
      <c r="O2042" s="185" t="str">
        <f t="shared" si="100"/>
        <v>-</v>
      </c>
      <c r="P2042" s="185" t="str">
        <f t="shared" si="101"/>
        <v>-</v>
      </c>
      <c r="Q2042" s="214">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6"/>
      <c r="N2043" s="186"/>
      <c r="O2043" s="185" t="str">
        <f t="shared" si="100"/>
        <v>-</v>
      </c>
      <c r="P2043" s="185" t="str">
        <f t="shared" si="101"/>
        <v>-</v>
      </c>
      <c r="Q2043" s="214">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6"/>
      <c r="N2044" s="186"/>
      <c r="O2044" s="185" t="str">
        <f t="shared" si="100"/>
        <v>-</v>
      </c>
      <c r="P2044" s="185" t="str">
        <f t="shared" si="101"/>
        <v>-</v>
      </c>
      <c r="Q2044" s="214">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6"/>
      <c r="N2045" s="186"/>
      <c r="O2045" s="185" t="str">
        <f t="shared" si="100"/>
        <v>-</v>
      </c>
      <c r="P2045" s="185" t="str">
        <f t="shared" si="101"/>
        <v>-</v>
      </c>
      <c r="Q2045" s="214">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6"/>
      <c r="N2046" s="186"/>
      <c r="O2046" s="185" t="str">
        <f t="shared" si="100"/>
        <v>-</v>
      </c>
      <c r="P2046" s="185" t="str">
        <f t="shared" si="101"/>
        <v>-</v>
      </c>
      <c r="Q2046" s="214">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6"/>
      <c r="N2047" s="186"/>
      <c r="O2047" s="185" t="str">
        <f t="shared" si="100"/>
        <v>-</v>
      </c>
      <c r="P2047" s="185" t="str">
        <f t="shared" si="101"/>
        <v>-</v>
      </c>
      <c r="Q2047" s="214">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6"/>
      <c r="N2048" s="186"/>
      <c r="O2048" s="185" t="str">
        <f t="shared" si="100"/>
        <v>-</v>
      </c>
      <c r="P2048" s="185" t="str">
        <f t="shared" si="101"/>
        <v>-</v>
      </c>
      <c r="Q2048" s="214">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6"/>
      <c r="N2049" s="186"/>
      <c r="O2049" s="185" t="str">
        <f t="shared" si="100"/>
        <v>-</v>
      </c>
      <c r="P2049" s="185" t="str">
        <f t="shared" si="101"/>
        <v>-</v>
      </c>
      <c r="Q2049" s="214">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6"/>
      <c r="N2050" s="186"/>
      <c r="O2050" s="185" t="str">
        <f t="shared" ref="O2050:O2113" si="103">IF(N2050="","-",L2050*N2050)</f>
        <v>-</v>
      </c>
      <c r="P2050" s="185" t="str">
        <f t="shared" ref="P2050:P2113" si="104">IF(O2050="-","-",IF(OR(E2050&lt;$E$15,E2050&gt;$E$16),0,O2050*J2050))</f>
        <v>-</v>
      </c>
      <c r="Q2050" s="214">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6"/>
      <c r="N2051" s="186"/>
      <c r="O2051" s="185" t="str">
        <f t="shared" si="103"/>
        <v>-</v>
      </c>
      <c r="P2051" s="185" t="str">
        <f t="shared" si="104"/>
        <v>-</v>
      </c>
      <c r="Q2051" s="214">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6"/>
      <c r="N2052" s="186"/>
      <c r="O2052" s="185" t="str">
        <f t="shared" si="103"/>
        <v>-</v>
      </c>
      <c r="P2052" s="185" t="str">
        <f t="shared" si="104"/>
        <v>-</v>
      </c>
      <c r="Q2052" s="214">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6"/>
      <c r="N2053" s="186"/>
      <c r="O2053" s="185" t="str">
        <f t="shared" si="103"/>
        <v>-</v>
      </c>
      <c r="P2053" s="185" t="str">
        <f t="shared" si="104"/>
        <v>-</v>
      </c>
      <c r="Q2053" s="214">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6"/>
      <c r="N2054" s="186"/>
      <c r="O2054" s="185" t="str">
        <f t="shared" si="103"/>
        <v>-</v>
      </c>
      <c r="P2054" s="185" t="str">
        <f t="shared" si="104"/>
        <v>-</v>
      </c>
      <c r="Q2054" s="214">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6"/>
      <c r="N2055" s="186"/>
      <c r="O2055" s="185" t="str">
        <f t="shared" si="103"/>
        <v>-</v>
      </c>
      <c r="P2055" s="185" t="str">
        <f t="shared" si="104"/>
        <v>-</v>
      </c>
      <c r="Q2055" s="214">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6"/>
      <c r="N2056" s="186"/>
      <c r="O2056" s="185" t="str">
        <f t="shared" si="103"/>
        <v>-</v>
      </c>
      <c r="P2056" s="185" t="str">
        <f t="shared" si="104"/>
        <v>-</v>
      </c>
      <c r="Q2056" s="214">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6"/>
      <c r="N2057" s="186"/>
      <c r="O2057" s="185" t="str">
        <f t="shared" si="103"/>
        <v>-</v>
      </c>
      <c r="P2057" s="185" t="str">
        <f t="shared" si="104"/>
        <v>-</v>
      </c>
      <c r="Q2057" s="214">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6"/>
      <c r="N2058" s="186"/>
      <c r="O2058" s="185" t="str">
        <f t="shared" si="103"/>
        <v>-</v>
      </c>
      <c r="P2058" s="185" t="str">
        <f t="shared" si="104"/>
        <v>-</v>
      </c>
      <c r="Q2058" s="214">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6"/>
      <c r="N2059" s="186"/>
      <c r="O2059" s="185" t="str">
        <f t="shared" si="103"/>
        <v>-</v>
      </c>
      <c r="P2059" s="185" t="str">
        <f t="shared" si="104"/>
        <v>-</v>
      </c>
      <c r="Q2059" s="214">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6"/>
      <c r="N2060" s="186"/>
      <c r="O2060" s="185" t="str">
        <f t="shared" si="103"/>
        <v>-</v>
      </c>
      <c r="P2060" s="185" t="str">
        <f t="shared" si="104"/>
        <v>-</v>
      </c>
      <c r="Q2060" s="214">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6"/>
      <c r="N2061" s="186"/>
      <c r="O2061" s="185" t="str">
        <f t="shared" si="103"/>
        <v>-</v>
      </c>
      <c r="P2061" s="185" t="str">
        <f t="shared" si="104"/>
        <v>-</v>
      </c>
      <c r="Q2061" s="214">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6"/>
      <c r="N2062" s="186"/>
      <c r="O2062" s="185" t="str">
        <f t="shared" si="103"/>
        <v>-</v>
      </c>
      <c r="P2062" s="185" t="str">
        <f t="shared" si="104"/>
        <v>-</v>
      </c>
      <c r="Q2062" s="214">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6"/>
      <c r="N2063" s="186"/>
      <c r="O2063" s="185" t="str">
        <f t="shared" si="103"/>
        <v>-</v>
      </c>
      <c r="P2063" s="185" t="str">
        <f t="shared" si="104"/>
        <v>-</v>
      </c>
      <c r="Q2063" s="214">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6"/>
      <c r="N2064" s="186"/>
      <c r="O2064" s="185" t="str">
        <f t="shared" si="103"/>
        <v>-</v>
      </c>
      <c r="P2064" s="185" t="str">
        <f t="shared" si="104"/>
        <v>-</v>
      </c>
      <c r="Q2064" s="214">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6"/>
      <c r="N2065" s="186"/>
      <c r="O2065" s="185" t="str">
        <f t="shared" si="103"/>
        <v>-</v>
      </c>
      <c r="P2065" s="185" t="str">
        <f t="shared" si="104"/>
        <v>-</v>
      </c>
      <c r="Q2065" s="214">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6"/>
      <c r="N2066" s="186"/>
      <c r="O2066" s="185" t="str">
        <f t="shared" si="103"/>
        <v>-</v>
      </c>
      <c r="P2066" s="185" t="str">
        <f t="shared" si="104"/>
        <v>-</v>
      </c>
      <c r="Q2066" s="214">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6"/>
      <c r="N2067" s="186"/>
      <c r="O2067" s="185" t="str">
        <f t="shared" si="103"/>
        <v>-</v>
      </c>
      <c r="P2067" s="185" t="str">
        <f t="shared" si="104"/>
        <v>-</v>
      </c>
      <c r="Q2067" s="214">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6"/>
      <c r="N2068" s="186"/>
      <c r="O2068" s="185" t="str">
        <f t="shared" si="103"/>
        <v>-</v>
      </c>
      <c r="P2068" s="185" t="str">
        <f t="shared" si="104"/>
        <v>-</v>
      </c>
      <c r="Q2068" s="214">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6"/>
      <c r="N2069" s="186"/>
      <c r="O2069" s="185" t="str">
        <f t="shared" si="103"/>
        <v>-</v>
      </c>
      <c r="P2069" s="185" t="str">
        <f t="shared" si="104"/>
        <v>-</v>
      </c>
      <c r="Q2069" s="214">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6"/>
      <c r="N2070" s="186"/>
      <c r="O2070" s="185" t="str">
        <f t="shared" si="103"/>
        <v>-</v>
      </c>
      <c r="P2070" s="185" t="str">
        <f t="shared" si="104"/>
        <v>-</v>
      </c>
      <c r="Q2070" s="214">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6"/>
      <c r="N2071" s="186"/>
      <c r="O2071" s="185" t="str">
        <f t="shared" si="103"/>
        <v>-</v>
      </c>
      <c r="P2071" s="185" t="str">
        <f t="shared" si="104"/>
        <v>-</v>
      </c>
      <c r="Q2071" s="214">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6"/>
      <c r="N2072" s="186"/>
      <c r="O2072" s="185" t="str">
        <f t="shared" si="103"/>
        <v>-</v>
      </c>
      <c r="P2072" s="185" t="str">
        <f t="shared" si="104"/>
        <v>-</v>
      </c>
      <c r="Q2072" s="214">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6"/>
      <c r="N2073" s="186"/>
      <c r="O2073" s="185" t="str">
        <f t="shared" si="103"/>
        <v>-</v>
      </c>
      <c r="P2073" s="185" t="str">
        <f t="shared" si="104"/>
        <v>-</v>
      </c>
      <c r="Q2073" s="214">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6"/>
      <c r="N2074" s="186"/>
      <c r="O2074" s="185" t="str">
        <f t="shared" si="103"/>
        <v>-</v>
      </c>
      <c r="P2074" s="185" t="str">
        <f t="shared" si="104"/>
        <v>-</v>
      </c>
      <c r="Q2074" s="214">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6"/>
      <c r="N2075" s="186"/>
      <c r="O2075" s="185" t="str">
        <f t="shared" si="103"/>
        <v>-</v>
      </c>
      <c r="P2075" s="185" t="str">
        <f t="shared" si="104"/>
        <v>-</v>
      </c>
      <c r="Q2075" s="214">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6"/>
      <c r="N2076" s="186"/>
      <c r="O2076" s="185" t="str">
        <f t="shared" si="103"/>
        <v>-</v>
      </c>
      <c r="P2076" s="185" t="str">
        <f t="shared" si="104"/>
        <v>-</v>
      </c>
      <c r="Q2076" s="214">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6"/>
      <c r="N2077" s="186"/>
      <c r="O2077" s="185" t="str">
        <f t="shared" si="103"/>
        <v>-</v>
      </c>
      <c r="P2077" s="185" t="str">
        <f t="shared" si="104"/>
        <v>-</v>
      </c>
      <c r="Q2077" s="214">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6"/>
      <c r="N2078" s="186"/>
      <c r="O2078" s="185" t="str">
        <f t="shared" si="103"/>
        <v>-</v>
      </c>
      <c r="P2078" s="185" t="str">
        <f t="shared" si="104"/>
        <v>-</v>
      </c>
      <c r="Q2078" s="214">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6"/>
      <c r="N2079" s="186"/>
      <c r="O2079" s="185" t="str">
        <f t="shared" si="103"/>
        <v>-</v>
      </c>
      <c r="P2079" s="185" t="str">
        <f t="shared" si="104"/>
        <v>-</v>
      </c>
      <c r="Q2079" s="214">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6"/>
      <c r="N2080" s="186"/>
      <c r="O2080" s="185" t="str">
        <f t="shared" si="103"/>
        <v>-</v>
      </c>
      <c r="P2080" s="185" t="str">
        <f t="shared" si="104"/>
        <v>-</v>
      </c>
      <c r="Q2080" s="214">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6"/>
      <c r="N2081" s="186"/>
      <c r="O2081" s="185" t="str">
        <f t="shared" si="103"/>
        <v>-</v>
      </c>
      <c r="P2081" s="185" t="str">
        <f t="shared" si="104"/>
        <v>-</v>
      </c>
      <c r="Q2081" s="214">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6"/>
      <c r="N2082" s="186"/>
      <c r="O2082" s="185" t="str">
        <f t="shared" si="103"/>
        <v>-</v>
      </c>
      <c r="P2082" s="185" t="str">
        <f t="shared" si="104"/>
        <v>-</v>
      </c>
      <c r="Q2082" s="214">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6"/>
      <c r="N2083" s="186"/>
      <c r="O2083" s="185" t="str">
        <f t="shared" si="103"/>
        <v>-</v>
      </c>
      <c r="P2083" s="185" t="str">
        <f t="shared" si="104"/>
        <v>-</v>
      </c>
      <c r="Q2083" s="214">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6"/>
      <c r="N2084" s="186"/>
      <c r="O2084" s="185" t="str">
        <f t="shared" si="103"/>
        <v>-</v>
      </c>
      <c r="P2084" s="185" t="str">
        <f t="shared" si="104"/>
        <v>-</v>
      </c>
      <c r="Q2084" s="214">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6"/>
      <c r="N2085" s="186"/>
      <c r="O2085" s="185" t="str">
        <f t="shared" si="103"/>
        <v>-</v>
      </c>
      <c r="P2085" s="185" t="str">
        <f t="shared" si="104"/>
        <v>-</v>
      </c>
      <c r="Q2085" s="214">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6"/>
      <c r="N2086" s="186"/>
      <c r="O2086" s="185" t="str">
        <f t="shared" si="103"/>
        <v>-</v>
      </c>
      <c r="P2086" s="185" t="str">
        <f t="shared" si="104"/>
        <v>-</v>
      </c>
      <c r="Q2086" s="214">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6"/>
      <c r="N2087" s="186"/>
      <c r="O2087" s="185" t="str">
        <f t="shared" si="103"/>
        <v>-</v>
      </c>
      <c r="P2087" s="185" t="str">
        <f t="shared" si="104"/>
        <v>-</v>
      </c>
      <c r="Q2087" s="214">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6"/>
      <c r="N2088" s="186"/>
      <c r="O2088" s="185" t="str">
        <f t="shared" si="103"/>
        <v>-</v>
      </c>
      <c r="P2088" s="185" t="str">
        <f t="shared" si="104"/>
        <v>-</v>
      </c>
      <c r="Q2088" s="214">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6"/>
      <c r="N2089" s="186"/>
      <c r="O2089" s="185" t="str">
        <f t="shared" si="103"/>
        <v>-</v>
      </c>
      <c r="P2089" s="185" t="str">
        <f t="shared" si="104"/>
        <v>-</v>
      </c>
      <c r="Q2089" s="214">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6"/>
      <c r="N2090" s="186"/>
      <c r="O2090" s="185" t="str">
        <f t="shared" si="103"/>
        <v>-</v>
      </c>
      <c r="P2090" s="185" t="str">
        <f t="shared" si="104"/>
        <v>-</v>
      </c>
      <c r="Q2090" s="214">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6"/>
      <c r="N2091" s="186"/>
      <c r="O2091" s="185" t="str">
        <f t="shared" si="103"/>
        <v>-</v>
      </c>
      <c r="P2091" s="185" t="str">
        <f t="shared" si="104"/>
        <v>-</v>
      </c>
      <c r="Q2091" s="214">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6"/>
      <c r="N2092" s="186"/>
      <c r="O2092" s="185" t="str">
        <f t="shared" si="103"/>
        <v>-</v>
      </c>
      <c r="P2092" s="185" t="str">
        <f t="shared" si="104"/>
        <v>-</v>
      </c>
      <c r="Q2092" s="214">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6"/>
      <c r="N2093" s="186"/>
      <c r="O2093" s="185" t="str">
        <f t="shared" si="103"/>
        <v>-</v>
      </c>
      <c r="P2093" s="185" t="str">
        <f t="shared" si="104"/>
        <v>-</v>
      </c>
      <c r="Q2093" s="214">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6"/>
      <c r="N2094" s="186"/>
      <c r="O2094" s="185" t="str">
        <f t="shared" si="103"/>
        <v>-</v>
      </c>
      <c r="P2094" s="185" t="str">
        <f t="shared" si="104"/>
        <v>-</v>
      </c>
      <c r="Q2094" s="214">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6"/>
      <c r="N2095" s="186"/>
      <c r="O2095" s="185" t="str">
        <f t="shared" si="103"/>
        <v>-</v>
      </c>
      <c r="P2095" s="185" t="str">
        <f t="shared" si="104"/>
        <v>-</v>
      </c>
      <c r="Q2095" s="214">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6"/>
      <c r="N2096" s="186"/>
      <c r="O2096" s="185" t="str">
        <f t="shared" si="103"/>
        <v>-</v>
      </c>
      <c r="P2096" s="185" t="str">
        <f t="shared" si="104"/>
        <v>-</v>
      </c>
      <c r="Q2096" s="214">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6"/>
      <c r="N2097" s="186"/>
      <c r="O2097" s="185" t="str">
        <f t="shared" si="103"/>
        <v>-</v>
      </c>
      <c r="P2097" s="185" t="str">
        <f t="shared" si="104"/>
        <v>-</v>
      </c>
      <c r="Q2097" s="214">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6"/>
      <c r="N2098" s="186"/>
      <c r="O2098" s="185" t="str">
        <f t="shared" si="103"/>
        <v>-</v>
      </c>
      <c r="P2098" s="185" t="str">
        <f t="shared" si="104"/>
        <v>-</v>
      </c>
      <c r="Q2098" s="214">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6"/>
      <c r="N2099" s="186"/>
      <c r="O2099" s="185" t="str">
        <f t="shared" si="103"/>
        <v>-</v>
      </c>
      <c r="P2099" s="185" t="str">
        <f t="shared" si="104"/>
        <v>-</v>
      </c>
      <c r="Q2099" s="214">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6"/>
      <c r="N2100" s="186"/>
      <c r="O2100" s="185" t="str">
        <f t="shared" si="103"/>
        <v>-</v>
      </c>
      <c r="P2100" s="185" t="str">
        <f t="shared" si="104"/>
        <v>-</v>
      </c>
      <c r="Q2100" s="214">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6"/>
      <c r="N2101" s="186"/>
      <c r="O2101" s="185" t="str">
        <f t="shared" si="103"/>
        <v>-</v>
      </c>
      <c r="P2101" s="185" t="str">
        <f t="shared" si="104"/>
        <v>-</v>
      </c>
      <c r="Q2101" s="214">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6"/>
      <c r="N2102" s="186"/>
      <c r="O2102" s="185" t="str">
        <f t="shared" si="103"/>
        <v>-</v>
      </c>
      <c r="P2102" s="185" t="str">
        <f t="shared" si="104"/>
        <v>-</v>
      </c>
      <c r="Q2102" s="214">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6"/>
      <c r="N2103" s="186"/>
      <c r="O2103" s="185" t="str">
        <f t="shared" si="103"/>
        <v>-</v>
      </c>
      <c r="P2103" s="185" t="str">
        <f t="shared" si="104"/>
        <v>-</v>
      </c>
      <c r="Q2103" s="214">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6"/>
      <c r="N2104" s="186"/>
      <c r="O2104" s="185" t="str">
        <f t="shared" si="103"/>
        <v>-</v>
      </c>
      <c r="P2104" s="185" t="str">
        <f t="shared" si="104"/>
        <v>-</v>
      </c>
      <c r="Q2104" s="214">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6"/>
      <c r="N2105" s="186"/>
      <c r="O2105" s="185" t="str">
        <f t="shared" si="103"/>
        <v>-</v>
      </c>
      <c r="P2105" s="185" t="str">
        <f t="shared" si="104"/>
        <v>-</v>
      </c>
      <c r="Q2105" s="214">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6"/>
      <c r="N2106" s="186"/>
      <c r="O2106" s="185" t="str">
        <f t="shared" si="103"/>
        <v>-</v>
      </c>
      <c r="P2106" s="185" t="str">
        <f t="shared" si="104"/>
        <v>-</v>
      </c>
      <c r="Q2106" s="214">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6"/>
      <c r="N2107" s="186"/>
      <c r="O2107" s="185" t="str">
        <f t="shared" si="103"/>
        <v>-</v>
      </c>
      <c r="P2107" s="185" t="str">
        <f t="shared" si="104"/>
        <v>-</v>
      </c>
      <c r="Q2107" s="214">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6"/>
      <c r="N2108" s="186"/>
      <c r="O2108" s="185" t="str">
        <f t="shared" si="103"/>
        <v>-</v>
      </c>
      <c r="P2108" s="185" t="str">
        <f t="shared" si="104"/>
        <v>-</v>
      </c>
      <c r="Q2108" s="214">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6"/>
      <c r="N2109" s="186"/>
      <c r="O2109" s="185" t="str">
        <f t="shared" si="103"/>
        <v>-</v>
      </c>
      <c r="P2109" s="185" t="str">
        <f t="shared" si="104"/>
        <v>-</v>
      </c>
      <c r="Q2109" s="214">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6"/>
      <c r="N2110" s="186"/>
      <c r="O2110" s="185" t="str">
        <f t="shared" si="103"/>
        <v>-</v>
      </c>
      <c r="P2110" s="185" t="str">
        <f t="shared" si="104"/>
        <v>-</v>
      </c>
      <c r="Q2110" s="214">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6"/>
      <c r="N2111" s="186"/>
      <c r="O2111" s="185" t="str">
        <f t="shared" si="103"/>
        <v>-</v>
      </c>
      <c r="P2111" s="185" t="str">
        <f t="shared" si="104"/>
        <v>-</v>
      </c>
      <c r="Q2111" s="214">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6"/>
      <c r="N2112" s="186"/>
      <c r="O2112" s="185" t="str">
        <f t="shared" si="103"/>
        <v>-</v>
      </c>
      <c r="P2112" s="185" t="str">
        <f t="shared" si="104"/>
        <v>-</v>
      </c>
      <c r="Q2112" s="214">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6"/>
      <c r="N2113" s="186"/>
      <c r="O2113" s="185" t="str">
        <f t="shared" si="103"/>
        <v>-</v>
      </c>
      <c r="P2113" s="185" t="str">
        <f t="shared" si="104"/>
        <v>-</v>
      </c>
      <c r="Q2113" s="214">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6"/>
      <c r="N2114" s="186"/>
      <c r="O2114" s="185" t="str">
        <f t="shared" ref="O2114:O2177" si="106">IF(N2114="","-",L2114*N2114)</f>
        <v>-</v>
      </c>
      <c r="P2114" s="185" t="str">
        <f t="shared" ref="P2114:P2177" si="107">IF(O2114="-","-",IF(OR(E2114&lt;$E$15,E2114&gt;$E$16),0,O2114*J2114))</f>
        <v>-</v>
      </c>
      <c r="Q2114" s="214">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6"/>
      <c r="N2115" s="186"/>
      <c r="O2115" s="185" t="str">
        <f t="shared" si="106"/>
        <v>-</v>
      </c>
      <c r="P2115" s="185" t="str">
        <f t="shared" si="107"/>
        <v>-</v>
      </c>
      <c r="Q2115" s="214">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6"/>
      <c r="N2116" s="186"/>
      <c r="O2116" s="185" t="str">
        <f t="shared" si="106"/>
        <v>-</v>
      </c>
      <c r="P2116" s="185" t="str">
        <f t="shared" si="107"/>
        <v>-</v>
      </c>
      <c r="Q2116" s="214">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6"/>
      <c r="N2117" s="186"/>
      <c r="O2117" s="185" t="str">
        <f t="shared" si="106"/>
        <v>-</v>
      </c>
      <c r="P2117" s="185" t="str">
        <f t="shared" si="107"/>
        <v>-</v>
      </c>
      <c r="Q2117" s="214">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6"/>
      <c r="N2118" s="186"/>
      <c r="O2118" s="185" t="str">
        <f t="shared" si="106"/>
        <v>-</v>
      </c>
      <c r="P2118" s="185" t="str">
        <f t="shared" si="107"/>
        <v>-</v>
      </c>
      <c r="Q2118" s="214">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6"/>
      <c r="N2119" s="186"/>
      <c r="O2119" s="185" t="str">
        <f t="shared" si="106"/>
        <v>-</v>
      </c>
      <c r="P2119" s="185" t="str">
        <f t="shared" si="107"/>
        <v>-</v>
      </c>
      <c r="Q2119" s="214">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6"/>
      <c r="N2120" s="186"/>
      <c r="O2120" s="185" t="str">
        <f t="shared" si="106"/>
        <v>-</v>
      </c>
      <c r="P2120" s="185" t="str">
        <f t="shared" si="107"/>
        <v>-</v>
      </c>
      <c r="Q2120" s="214">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6"/>
      <c r="N2121" s="186"/>
      <c r="O2121" s="185" t="str">
        <f t="shared" si="106"/>
        <v>-</v>
      </c>
      <c r="P2121" s="185" t="str">
        <f t="shared" si="107"/>
        <v>-</v>
      </c>
      <c r="Q2121" s="214">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6"/>
      <c r="N2122" s="186"/>
      <c r="O2122" s="185" t="str">
        <f t="shared" si="106"/>
        <v>-</v>
      </c>
      <c r="P2122" s="185" t="str">
        <f t="shared" si="107"/>
        <v>-</v>
      </c>
      <c r="Q2122" s="214">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6"/>
      <c r="N2123" s="186"/>
      <c r="O2123" s="185" t="str">
        <f t="shared" si="106"/>
        <v>-</v>
      </c>
      <c r="P2123" s="185" t="str">
        <f t="shared" si="107"/>
        <v>-</v>
      </c>
      <c r="Q2123" s="214">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6"/>
      <c r="N2124" s="186"/>
      <c r="O2124" s="185" t="str">
        <f t="shared" si="106"/>
        <v>-</v>
      </c>
      <c r="P2124" s="185" t="str">
        <f t="shared" si="107"/>
        <v>-</v>
      </c>
      <c r="Q2124" s="214">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6"/>
      <c r="N2125" s="186"/>
      <c r="O2125" s="185" t="str">
        <f t="shared" si="106"/>
        <v>-</v>
      </c>
      <c r="P2125" s="185" t="str">
        <f t="shared" si="107"/>
        <v>-</v>
      </c>
      <c r="Q2125" s="214">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6"/>
      <c r="N2126" s="186"/>
      <c r="O2126" s="185" t="str">
        <f t="shared" si="106"/>
        <v>-</v>
      </c>
      <c r="P2126" s="185" t="str">
        <f t="shared" si="107"/>
        <v>-</v>
      </c>
      <c r="Q2126" s="214">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6"/>
      <c r="N2127" s="186"/>
      <c r="O2127" s="185" t="str">
        <f t="shared" si="106"/>
        <v>-</v>
      </c>
      <c r="P2127" s="185" t="str">
        <f t="shared" si="107"/>
        <v>-</v>
      </c>
      <c r="Q2127" s="214">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6"/>
      <c r="N2128" s="186"/>
      <c r="O2128" s="185" t="str">
        <f t="shared" si="106"/>
        <v>-</v>
      </c>
      <c r="P2128" s="185" t="str">
        <f t="shared" si="107"/>
        <v>-</v>
      </c>
      <c r="Q2128" s="214">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6"/>
      <c r="N2129" s="186"/>
      <c r="O2129" s="185" t="str">
        <f t="shared" si="106"/>
        <v>-</v>
      </c>
      <c r="P2129" s="185" t="str">
        <f t="shared" si="107"/>
        <v>-</v>
      </c>
      <c r="Q2129" s="214">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6"/>
      <c r="N2130" s="186"/>
      <c r="O2130" s="185" t="str">
        <f t="shared" si="106"/>
        <v>-</v>
      </c>
      <c r="P2130" s="185" t="str">
        <f t="shared" si="107"/>
        <v>-</v>
      </c>
      <c r="Q2130" s="214">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6"/>
      <c r="N2131" s="186"/>
      <c r="O2131" s="185" t="str">
        <f t="shared" si="106"/>
        <v>-</v>
      </c>
      <c r="P2131" s="185" t="str">
        <f t="shared" si="107"/>
        <v>-</v>
      </c>
      <c r="Q2131" s="214">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6"/>
      <c r="N2132" s="186"/>
      <c r="O2132" s="185" t="str">
        <f t="shared" si="106"/>
        <v>-</v>
      </c>
      <c r="P2132" s="185" t="str">
        <f t="shared" si="107"/>
        <v>-</v>
      </c>
      <c r="Q2132" s="214">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6"/>
      <c r="N2133" s="186"/>
      <c r="O2133" s="185" t="str">
        <f t="shared" si="106"/>
        <v>-</v>
      </c>
      <c r="P2133" s="185" t="str">
        <f t="shared" si="107"/>
        <v>-</v>
      </c>
      <c r="Q2133" s="214">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6"/>
      <c r="N2134" s="186"/>
      <c r="O2134" s="185" t="str">
        <f t="shared" si="106"/>
        <v>-</v>
      </c>
      <c r="P2134" s="185" t="str">
        <f t="shared" si="107"/>
        <v>-</v>
      </c>
      <c r="Q2134" s="214">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6"/>
      <c r="N2135" s="186"/>
      <c r="O2135" s="185" t="str">
        <f t="shared" si="106"/>
        <v>-</v>
      </c>
      <c r="P2135" s="185" t="str">
        <f t="shared" si="107"/>
        <v>-</v>
      </c>
      <c r="Q2135" s="214">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6"/>
      <c r="N2136" s="186"/>
      <c r="O2136" s="185" t="str">
        <f t="shared" si="106"/>
        <v>-</v>
      </c>
      <c r="P2136" s="185" t="str">
        <f t="shared" si="107"/>
        <v>-</v>
      </c>
      <c r="Q2136" s="214">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6"/>
      <c r="N2137" s="186"/>
      <c r="O2137" s="185" t="str">
        <f t="shared" si="106"/>
        <v>-</v>
      </c>
      <c r="P2137" s="185" t="str">
        <f t="shared" si="107"/>
        <v>-</v>
      </c>
      <c r="Q2137" s="214">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6"/>
      <c r="N2138" s="186"/>
      <c r="O2138" s="185" t="str">
        <f t="shared" si="106"/>
        <v>-</v>
      </c>
      <c r="P2138" s="185" t="str">
        <f t="shared" si="107"/>
        <v>-</v>
      </c>
      <c r="Q2138" s="214">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6"/>
      <c r="N2139" s="186"/>
      <c r="O2139" s="185" t="str">
        <f t="shared" si="106"/>
        <v>-</v>
      </c>
      <c r="P2139" s="185" t="str">
        <f t="shared" si="107"/>
        <v>-</v>
      </c>
      <c r="Q2139" s="214">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6"/>
      <c r="N2140" s="186"/>
      <c r="O2140" s="185" t="str">
        <f t="shared" si="106"/>
        <v>-</v>
      </c>
      <c r="P2140" s="185" t="str">
        <f t="shared" si="107"/>
        <v>-</v>
      </c>
      <c r="Q2140" s="214">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6"/>
      <c r="N2141" s="186"/>
      <c r="O2141" s="185" t="str">
        <f t="shared" si="106"/>
        <v>-</v>
      </c>
      <c r="P2141" s="185" t="str">
        <f t="shared" si="107"/>
        <v>-</v>
      </c>
      <c r="Q2141" s="214">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6"/>
      <c r="N2142" s="186"/>
      <c r="O2142" s="185" t="str">
        <f t="shared" si="106"/>
        <v>-</v>
      </c>
      <c r="P2142" s="185" t="str">
        <f t="shared" si="107"/>
        <v>-</v>
      </c>
      <c r="Q2142" s="214">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6"/>
      <c r="N2143" s="186"/>
      <c r="O2143" s="185" t="str">
        <f t="shared" si="106"/>
        <v>-</v>
      </c>
      <c r="P2143" s="185" t="str">
        <f t="shared" si="107"/>
        <v>-</v>
      </c>
      <c r="Q2143" s="214">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6"/>
      <c r="N2144" s="186"/>
      <c r="O2144" s="185" t="str">
        <f t="shared" si="106"/>
        <v>-</v>
      </c>
      <c r="P2144" s="185" t="str">
        <f t="shared" si="107"/>
        <v>-</v>
      </c>
      <c r="Q2144" s="214">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6"/>
      <c r="N2145" s="186"/>
      <c r="O2145" s="185" t="str">
        <f t="shared" si="106"/>
        <v>-</v>
      </c>
      <c r="P2145" s="185" t="str">
        <f t="shared" si="107"/>
        <v>-</v>
      </c>
      <c r="Q2145" s="214">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6"/>
      <c r="N2146" s="186"/>
      <c r="O2146" s="185" t="str">
        <f t="shared" si="106"/>
        <v>-</v>
      </c>
      <c r="P2146" s="185" t="str">
        <f t="shared" si="107"/>
        <v>-</v>
      </c>
      <c r="Q2146" s="214">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6"/>
      <c r="N2147" s="186"/>
      <c r="O2147" s="185" t="str">
        <f t="shared" si="106"/>
        <v>-</v>
      </c>
      <c r="P2147" s="185" t="str">
        <f t="shared" si="107"/>
        <v>-</v>
      </c>
      <c r="Q2147" s="214">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6"/>
      <c r="N2148" s="186"/>
      <c r="O2148" s="185" t="str">
        <f t="shared" si="106"/>
        <v>-</v>
      </c>
      <c r="P2148" s="185" t="str">
        <f t="shared" si="107"/>
        <v>-</v>
      </c>
      <c r="Q2148" s="214">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6"/>
      <c r="N2149" s="186"/>
      <c r="O2149" s="185" t="str">
        <f t="shared" si="106"/>
        <v>-</v>
      </c>
      <c r="P2149" s="185" t="str">
        <f t="shared" si="107"/>
        <v>-</v>
      </c>
      <c r="Q2149" s="214">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6"/>
      <c r="N2150" s="186"/>
      <c r="O2150" s="185" t="str">
        <f t="shared" si="106"/>
        <v>-</v>
      </c>
      <c r="P2150" s="185" t="str">
        <f t="shared" si="107"/>
        <v>-</v>
      </c>
      <c r="Q2150" s="214">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6"/>
      <c r="N2151" s="186"/>
      <c r="O2151" s="185" t="str">
        <f t="shared" si="106"/>
        <v>-</v>
      </c>
      <c r="P2151" s="185" t="str">
        <f t="shared" si="107"/>
        <v>-</v>
      </c>
      <c r="Q2151" s="214">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6"/>
      <c r="N2152" s="186"/>
      <c r="O2152" s="185" t="str">
        <f t="shared" si="106"/>
        <v>-</v>
      </c>
      <c r="P2152" s="185" t="str">
        <f t="shared" si="107"/>
        <v>-</v>
      </c>
      <c r="Q2152" s="214">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6"/>
      <c r="N2153" s="186"/>
      <c r="O2153" s="185" t="str">
        <f t="shared" si="106"/>
        <v>-</v>
      </c>
      <c r="P2153" s="185" t="str">
        <f t="shared" si="107"/>
        <v>-</v>
      </c>
      <c r="Q2153" s="214">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6"/>
      <c r="N2154" s="186"/>
      <c r="O2154" s="185" t="str">
        <f t="shared" si="106"/>
        <v>-</v>
      </c>
      <c r="P2154" s="185" t="str">
        <f t="shared" si="107"/>
        <v>-</v>
      </c>
      <c r="Q2154" s="214">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6"/>
      <c r="N2155" s="186"/>
      <c r="O2155" s="185" t="str">
        <f t="shared" si="106"/>
        <v>-</v>
      </c>
      <c r="P2155" s="185" t="str">
        <f t="shared" si="107"/>
        <v>-</v>
      </c>
      <c r="Q2155" s="214">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6"/>
      <c r="N2156" s="186"/>
      <c r="O2156" s="185" t="str">
        <f t="shared" si="106"/>
        <v>-</v>
      </c>
      <c r="P2156" s="185" t="str">
        <f t="shared" si="107"/>
        <v>-</v>
      </c>
      <c r="Q2156" s="214">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6"/>
      <c r="N2157" s="186"/>
      <c r="O2157" s="185" t="str">
        <f t="shared" si="106"/>
        <v>-</v>
      </c>
      <c r="P2157" s="185" t="str">
        <f t="shared" si="107"/>
        <v>-</v>
      </c>
      <c r="Q2157" s="214">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6"/>
      <c r="N2158" s="186"/>
      <c r="O2158" s="185" t="str">
        <f t="shared" si="106"/>
        <v>-</v>
      </c>
      <c r="P2158" s="185" t="str">
        <f t="shared" si="107"/>
        <v>-</v>
      </c>
      <c r="Q2158" s="214">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6"/>
      <c r="N2159" s="186"/>
      <c r="O2159" s="185" t="str">
        <f t="shared" si="106"/>
        <v>-</v>
      </c>
      <c r="P2159" s="185" t="str">
        <f t="shared" si="107"/>
        <v>-</v>
      </c>
      <c r="Q2159" s="214">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6"/>
      <c r="N2160" s="186"/>
      <c r="O2160" s="185" t="str">
        <f t="shared" si="106"/>
        <v>-</v>
      </c>
      <c r="P2160" s="185" t="str">
        <f t="shared" si="107"/>
        <v>-</v>
      </c>
      <c r="Q2160" s="214">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6"/>
      <c r="N2161" s="186"/>
      <c r="O2161" s="185" t="str">
        <f t="shared" si="106"/>
        <v>-</v>
      </c>
      <c r="P2161" s="185" t="str">
        <f t="shared" si="107"/>
        <v>-</v>
      </c>
      <c r="Q2161" s="214">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6"/>
      <c r="N2162" s="186"/>
      <c r="O2162" s="185" t="str">
        <f t="shared" si="106"/>
        <v>-</v>
      </c>
      <c r="P2162" s="185" t="str">
        <f t="shared" si="107"/>
        <v>-</v>
      </c>
      <c r="Q2162" s="214">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6"/>
      <c r="N2163" s="186"/>
      <c r="O2163" s="185" t="str">
        <f t="shared" si="106"/>
        <v>-</v>
      </c>
      <c r="P2163" s="185" t="str">
        <f t="shared" si="107"/>
        <v>-</v>
      </c>
      <c r="Q2163" s="214">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6"/>
      <c r="N2164" s="186"/>
      <c r="O2164" s="185" t="str">
        <f t="shared" si="106"/>
        <v>-</v>
      </c>
      <c r="P2164" s="185" t="str">
        <f t="shared" si="107"/>
        <v>-</v>
      </c>
      <c r="Q2164" s="214">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6"/>
      <c r="N2165" s="186"/>
      <c r="O2165" s="185" t="str">
        <f t="shared" si="106"/>
        <v>-</v>
      </c>
      <c r="P2165" s="185" t="str">
        <f t="shared" si="107"/>
        <v>-</v>
      </c>
      <c r="Q2165" s="214">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6"/>
      <c r="N2166" s="186"/>
      <c r="O2166" s="185" t="str">
        <f t="shared" si="106"/>
        <v>-</v>
      </c>
      <c r="P2166" s="185" t="str">
        <f t="shared" si="107"/>
        <v>-</v>
      </c>
      <c r="Q2166" s="214">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6"/>
      <c r="N2167" s="186"/>
      <c r="O2167" s="185" t="str">
        <f t="shared" si="106"/>
        <v>-</v>
      </c>
      <c r="P2167" s="185" t="str">
        <f t="shared" si="107"/>
        <v>-</v>
      </c>
      <c r="Q2167" s="214">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6"/>
      <c r="N2168" s="186"/>
      <c r="O2168" s="185" t="str">
        <f t="shared" si="106"/>
        <v>-</v>
      </c>
      <c r="P2168" s="185" t="str">
        <f t="shared" si="107"/>
        <v>-</v>
      </c>
      <c r="Q2168" s="214">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6"/>
      <c r="N2169" s="186"/>
      <c r="O2169" s="185" t="str">
        <f t="shared" si="106"/>
        <v>-</v>
      </c>
      <c r="P2169" s="185" t="str">
        <f t="shared" si="107"/>
        <v>-</v>
      </c>
      <c r="Q2169" s="214">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6"/>
      <c r="N2170" s="186"/>
      <c r="O2170" s="185" t="str">
        <f t="shared" si="106"/>
        <v>-</v>
      </c>
      <c r="P2170" s="185" t="str">
        <f t="shared" si="107"/>
        <v>-</v>
      </c>
      <c r="Q2170" s="214">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6"/>
      <c r="N2171" s="186"/>
      <c r="O2171" s="185" t="str">
        <f t="shared" si="106"/>
        <v>-</v>
      </c>
      <c r="P2171" s="185" t="str">
        <f t="shared" si="107"/>
        <v>-</v>
      </c>
      <c r="Q2171" s="214">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6"/>
      <c r="N2172" s="186"/>
      <c r="O2172" s="185" t="str">
        <f t="shared" si="106"/>
        <v>-</v>
      </c>
      <c r="P2172" s="185" t="str">
        <f t="shared" si="107"/>
        <v>-</v>
      </c>
      <c r="Q2172" s="214">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6"/>
      <c r="N2173" s="186"/>
      <c r="O2173" s="185" t="str">
        <f t="shared" si="106"/>
        <v>-</v>
      </c>
      <c r="P2173" s="185" t="str">
        <f t="shared" si="107"/>
        <v>-</v>
      </c>
      <c r="Q2173" s="214">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6"/>
      <c r="N2174" s="186"/>
      <c r="O2174" s="185" t="str">
        <f t="shared" si="106"/>
        <v>-</v>
      </c>
      <c r="P2174" s="185" t="str">
        <f t="shared" si="107"/>
        <v>-</v>
      </c>
      <c r="Q2174" s="214">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6"/>
      <c r="N2175" s="186"/>
      <c r="O2175" s="185" t="str">
        <f t="shared" si="106"/>
        <v>-</v>
      </c>
      <c r="P2175" s="185" t="str">
        <f t="shared" si="107"/>
        <v>-</v>
      </c>
      <c r="Q2175" s="214">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6"/>
      <c r="N2176" s="186"/>
      <c r="O2176" s="185" t="str">
        <f t="shared" si="106"/>
        <v>-</v>
      </c>
      <c r="P2176" s="185" t="str">
        <f t="shared" si="107"/>
        <v>-</v>
      </c>
      <c r="Q2176" s="214">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6"/>
      <c r="N2177" s="186"/>
      <c r="O2177" s="185" t="str">
        <f t="shared" si="106"/>
        <v>-</v>
      </c>
      <c r="P2177" s="185" t="str">
        <f t="shared" si="107"/>
        <v>-</v>
      </c>
      <c r="Q2177" s="214">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6"/>
      <c r="N2178" s="186"/>
      <c r="O2178" s="185" t="str">
        <f t="shared" ref="O2178:O2241" si="109">IF(N2178="","-",L2178*N2178)</f>
        <v>-</v>
      </c>
      <c r="P2178" s="185" t="str">
        <f t="shared" ref="P2178:P2241" si="110">IF(O2178="-","-",IF(OR(E2178&lt;$E$15,E2178&gt;$E$16),0,O2178*J2178))</f>
        <v>-</v>
      </c>
      <c r="Q2178" s="214">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6"/>
      <c r="N2179" s="186"/>
      <c r="O2179" s="185" t="str">
        <f t="shared" si="109"/>
        <v>-</v>
      </c>
      <c r="P2179" s="185" t="str">
        <f t="shared" si="110"/>
        <v>-</v>
      </c>
      <c r="Q2179" s="214">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6"/>
      <c r="N2180" s="186"/>
      <c r="O2180" s="185" t="str">
        <f t="shared" si="109"/>
        <v>-</v>
      </c>
      <c r="P2180" s="185" t="str">
        <f t="shared" si="110"/>
        <v>-</v>
      </c>
      <c r="Q2180" s="214">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6"/>
      <c r="N2181" s="186"/>
      <c r="O2181" s="185" t="str">
        <f t="shared" si="109"/>
        <v>-</v>
      </c>
      <c r="P2181" s="185" t="str">
        <f t="shared" si="110"/>
        <v>-</v>
      </c>
      <c r="Q2181" s="214">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6"/>
      <c r="N2182" s="186"/>
      <c r="O2182" s="185" t="str">
        <f t="shared" si="109"/>
        <v>-</v>
      </c>
      <c r="P2182" s="185" t="str">
        <f t="shared" si="110"/>
        <v>-</v>
      </c>
      <c r="Q2182" s="214">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6"/>
      <c r="N2183" s="186"/>
      <c r="O2183" s="185" t="str">
        <f t="shared" si="109"/>
        <v>-</v>
      </c>
      <c r="P2183" s="185" t="str">
        <f t="shared" si="110"/>
        <v>-</v>
      </c>
      <c r="Q2183" s="214">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6"/>
      <c r="N2184" s="186"/>
      <c r="O2184" s="185" t="str">
        <f t="shared" si="109"/>
        <v>-</v>
      </c>
      <c r="P2184" s="185" t="str">
        <f t="shared" si="110"/>
        <v>-</v>
      </c>
      <c r="Q2184" s="214">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6"/>
      <c r="N2185" s="186"/>
      <c r="O2185" s="185" t="str">
        <f t="shared" si="109"/>
        <v>-</v>
      </c>
      <c r="P2185" s="185" t="str">
        <f t="shared" si="110"/>
        <v>-</v>
      </c>
      <c r="Q2185" s="214">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6"/>
      <c r="N2186" s="186"/>
      <c r="O2186" s="185" t="str">
        <f t="shared" si="109"/>
        <v>-</v>
      </c>
      <c r="P2186" s="185" t="str">
        <f t="shared" si="110"/>
        <v>-</v>
      </c>
      <c r="Q2186" s="214">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6"/>
      <c r="N2187" s="186"/>
      <c r="O2187" s="185" t="str">
        <f t="shared" si="109"/>
        <v>-</v>
      </c>
      <c r="P2187" s="185" t="str">
        <f t="shared" si="110"/>
        <v>-</v>
      </c>
      <c r="Q2187" s="214">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6"/>
      <c r="N2188" s="186"/>
      <c r="O2188" s="185" t="str">
        <f t="shared" si="109"/>
        <v>-</v>
      </c>
      <c r="P2188" s="185" t="str">
        <f t="shared" si="110"/>
        <v>-</v>
      </c>
      <c r="Q2188" s="214">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6"/>
      <c r="N2189" s="186"/>
      <c r="O2189" s="185" t="str">
        <f t="shared" si="109"/>
        <v>-</v>
      </c>
      <c r="P2189" s="185" t="str">
        <f t="shared" si="110"/>
        <v>-</v>
      </c>
      <c r="Q2189" s="214">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6"/>
      <c r="N2190" s="186"/>
      <c r="O2190" s="185" t="str">
        <f t="shared" si="109"/>
        <v>-</v>
      </c>
      <c r="P2190" s="185" t="str">
        <f t="shared" si="110"/>
        <v>-</v>
      </c>
      <c r="Q2190" s="214">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6"/>
      <c r="N2191" s="186"/>
      <c r="O2191" s="185" t="str">
        <f t="shared" si="109"/>
        <v>-</v>
      </c>
      <c r="P2191" s="185" t="str">
        <f t="shared" si="110"/>
        <v>-</v>
      </c>
      <c r="Q2191" s="214">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6"/>
      <c r="N2192" s="186"/>
      <c r="O2192" s="185" t="str">
        <f t="shared" si="109"/>
        <v>-</v>
      </c>
      <c r="P2192" s="185" t="str">
        <f t="shared" si="110"/>
        <v>-</v>
      </c>
      <c r="Q2192" s="214">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6"/>
      <c r="N2193" s="186"/>
      <c r="O2193" s="185" t="str">
        <f t="shared" si="109"/>
        <v>-</v>
      </c>
      <c r="P2193" s="185" t="str">
        <f t="shared" si="110"/>
        <v>-</v>
      </c>
      <c r="Q2193" s="214">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6"/>
      <c r="N2194" s="186"/>
      <c r="O2194" s="185" t="str">
        <f t="shared" si="109"/>
        <v>-</v>
      </c>
      <c r="P2194" s="185" t="str">
        <f t="shared" si="110"/>
        <v>-</v>
      </c>
      <c r="Q2194" s="214">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6"/>
      <c r="N2195" s="186"/>
      <c r="O2195" s="185" t="str">
        <f t="shared" si="109"/>
        <v>-</v>
      </c>
      <c r="P2195" s="185" t="str">
        <f t="shared" si="110"/>
        <v>-</v>
      </c>
      <c r="Q2195" s="214">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6"/>
      <c r="N2196" s="186"/>
      <c r="O2196" s="185" t="str">
        <f t="shared" si="109"/>
        <v>-</v>
      </c>
      <c r="P2196" s="185" t="str">
        <f t="shared" si="110"/>
        <v>-</v>
      </c>
      <c r="Q2196" s="214">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6"/>
      <c r="N2197" s="186"/>
      <c r="O2197" s="185" t="str">
        <f t="shared" si="109"/>
        <v>-</v>
      </c>
      <c r="P2197" s="185" t="str">
        <f t="shared" si="110"/>
        <v>-</v>
      </c>
      <c r="Q2197" s="214">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6"/>
      <c r="N2198" s="186"/>
      <c r="O2198" s="185" t="str">
        <f t="shared" si="109"/>
        <v>-</v>
      </c>
      <c r="P2198" s="185" t="str">
        <f t="shared" si="110"/>
        <v>-</v>
      </c>
      <c r="Q2198" s="214">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6"/>
      <c r="N2199" s="186"/>
      <c r="O2199" s="185" t="str">
        <f t="shared" si="109"/>
        <v>-</v>
      </c>
      <c r="P2199" s="185" t="str">
        <f t="shared" si="110"/>
        <v>-</v>
      </c>
      <c r="Q2199" s="214">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6"/>
      <c r="N2200" s="186"/>
      <c r="O2200" s="185" t="str">
        <f t="shared" si="109"/>
        <v>-</v>
      </c>
      <c r="P2200" s="185" t="str">
        <f t="shared" si="110"/>
        <v>-</v>
      </c>
      <c r="Q2200" s="214">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6"/>
      <c r="N2201" s="186"/>
      <c r="O2201" s="185" t="str">
        <f t="shared" si="109"/>
        <v>-</v>
      </c>
      <c r="P2201" s="185" t="str">
        <f t="shared" si="110"/>
        <v>-</v>
      </c>
      <c r="Q2201" s="214">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6"/>
      <c r="N2202" s="186"/>
      <c r="O2202" s="185" t="str">
        <f t="shared" si="109"/>
        <v>-</v>
      </c>
      <c r="P2202" s="185" t="str">
        <f t="shared" si="110"/>
        <v>-</v>
      </c>
      <c r="Q2202" s="214">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6"/>
      <c r="N2203" s="186"/>
      <c r="O2203" s="185" t="str">
        <f t="shared" si="109"/>
        <v>-</v>
      </c>
      <c r="P2203" s="185" t="str">
        <f t="shared" si="110"/>
        <v>-</v>
      </c>
      <c r="Q2203" s="214">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6"/>
      <c r="N2204" s="186"/>
      <c r="O2204" s="185" t="str">
        <f t="shared" si="109"/>
        <v>-</v>
      </c>
      <c r="P2204" s="185" t="str">
        <f t="shared" si="110"/>
        <v>-</v>
      </c>
      <c r="Q2204" s="214">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6"/>
      <c r="N2205" s="186"/>
      <c r="O2205" s="185" t="str">
        <f t="shared" si="109"/>
        <v>-</v>
      </c>
      <c r="P2205" s="185" t="str">
        <f t="shared" si="110"/>
        <v>-</v>
      </c>
      <c r="Q2205" s="214">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6"/>
      <c r="N2206" s="186"/>
      <c r="O2206" s="185" t="str">
        <f t="shared" si="109"/>
        <v>-</v>
      </c>
      <c r="P2206" s="185" t="str">
        <f t="shared" si="110"/>
        <v>-</v>
      </c>
      <c r="Q2206" s="214">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6"/>
      <c r="N2207" s="186"/>
      <c r="O2207" s="185" t="str">
        <f t="shared" si="109"/>
        <v>-</v>
      </c>
      <c r="P2207" s="185" t="str">
        <f t="shared" si="110"/>
        <v>-</v>
      </c>
      <c r="Q2207" s="214">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6"/>
      <c r="N2208" s="186"/>
      <c r="O2208" s="185" t="str">
        <f t="shared" si="109"/>
        <v>-</v>
      </c>
      <c r="P2208" s="185" t="str">
        <f t="shared" si="110"/>
        <v>-</v>
      </c>
      <c r="Q2208" s="214">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6"/>
      <c r="N2209" s="186"/>
      <c r="O2209" s="185" t="str">
        <f t="shared" si="109"/>
        <v>-</v>
      </c>
      <c r="P2209" s="185" t="str">
        <f t="shared" si="110"/>
        <v>-</v>
      </c>
      <c r="Q2209" s="214">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6"/>
      <c r="N2210" s="186"/>
      <c r="O2210" s="185" t="str">
        <f t="shared" si="109"/>
        <v>-</v>
      </c>
      <c r="P2210" s="185" t="str">
        <f t="shared" si="110"/>
        <v>-</v>
      </c>
      <c r="Q2210" s="214">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6"/>
      <c r="N2211" s="186"/>
      <c r="O2211" s="185" t="str">
        <f t="shared" si="109"/>
        <v>-</v>
      </c>
      <c r="P2211" s="185" t="str">
        <f t="shared" si="110"/>
        <v>-</v>
      </c>
      <c r="Q2211" s="214">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6"/>
      <c r="N2212" s="186"/>
      <c r="O2212" s="185" t="str">
        <f t="shared" si="109"/>
        <v>-</v>
      </c>
      <c r="P2212" s="185" t="str">
        <f t="shared" si="110"/>
        <v>-</v>
      </c>
      <c r="Q2212" s="214">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6"/>
      <c r="N2213" s="186"/>
      <c r="O2213" s="185" t="str">
        <f t="shared" si="109"/>
        <v>-</v>
      </c>
      <c r="P2213" s="185" t="str">
        <f t="shared" si="110"/>
        <v>-</v>
      </c>
      <c r="Q2213" s="214">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6"/>
      <c r="N2214" s="186"/>
      <c r="O2214" s="185" t="str">
        <f t="shared" si="109"/>
        <v>-</v>
      </c>
      <c r="P2214" s="185" t="str">
        <f t="shared" si="110"/>
        <v>-</v>
      </c>
      <c r="Q2214" s="214">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6"/>
      <c r="N2215" s="186"/>
      <c r="O2215" s="185" t="str">
        <f t="shared" si="109"/>
        <v>-</v>
      </c>
      <c r="P2215" s="185" t="str">
        <f t="shared" si="110"/>
        <v>-</v>
      </c>
      <c r="Q2215" s="214">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6"/>
      <c r="N2216" s="186"/>
      <c r="O2216" s="185" t="str">
        <f t="shared" si="109"/>
        <v>-</v>
      </c>
      <c r="P2216" s="185" t="str">
        <f t="shared" si="110"/>
        <v>-</v>
      </c>
      <c r="Q2216" s="214">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6"/>
      <c r="N2217" s="186"/>
      <c r="O2217" s="185" t="str">
        <f t="shared" si="109"/>
        <v>-</v>
      </c>
      <c r="P2217" s="185" t="str">
        <f t="shared" si="110"/>
        <v>-</v>
      </c>
      <c r="Q2217" s="214">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6"/>
      <c r="N2218" s="186"/>
      <c r="O2218" s="185" t="str">
        <f t="shared" si="109"/>
        <v>-</v>
      </c>
      <c r="P2218" s="185" t="str">
        <f t="shared" si="110"/>
        <v>-</v>
      </c>
      <c r="Q2218" s="214">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6"/>
      <c r="N2219" s="186"/>
      <c r="O2219" s="185" t="str">
        <f t="shared" si="109"/>
        <v>-</v>
      </c>
      <c r="P2219" s="185" t="str">
        <f t="shared" si="110"/>
        <v>-</v>
      </c>
      <c r="Q2219" s="214">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6"/>
      <c r="N2220" s="186"/>
      <c r="O2220" s="185" t="str">
        <f t="shared" si="109"/>
        <v>-</v>
      </c>
      <c r="P2220" s="185" t="str">
        <f t="shared" si="110"/>
        <v>-</v>
      </c>
      <c r="Q2220" s="214">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6"/>
      <c r="N2221" s="186"/>
      <c r="O2221" s="185" t="str">
        <f t="shared" si="109"/>
        <v>-</v>
      </c>
      <c r="P2221" s="185" t="str">
        <f t="shared" si="110"/>
        <v>-</v>
      </c>
      <c r="Q2221" s="214">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6"/>
      <c r="N2222" s="186"/>
      <c r="O2222" s="185" t="str">
        <f t="shared" si="109"/>
        <v>-</v>
      </c>
      <c r="P2222" s="185" t="str">
        <f t="shared" si="110"/>
        <v>-</v>
      </c>
      <c r="Q2222" s="214">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6"/>
      <c r="N2223" s="186"/>
      <c r="O2223" s="185" t="str">
        <f t="shared" si="109"/>
        <v>-</v>
      </c>
      <c r="P2223" s="185" t="str">
        <f t="shared" si="110"/>
        <v>-</v>
      </c>
      <c r="Q2223" s="214">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6"/>
      <c r="N2224" s="186"/>
      <c r="O2224" s="185" t="str">
        <f t="shared" si="109"/>
        <v>-</v>
      </c>
      <c r="P2224" s="185" t="str">
        <f t="shared" si="110"/>
        <v>-</v>
      </c>
      <c r="Q2224" s="214">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6"/>
      <c r="N2225" s="186"/>
      <c r="O2225" s="185" t="str">
        <f t="shared" si="109"/>
        <v>-</v>
      </c>
      <c r="P2225" s="185" t="str">
        <f t="shared" si="110"/>
        <v>-</v>
      </c>
      <c r="Q2225" s="214">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6"/>
      <c r="N2226" s="186"/>
      <c r="O2226" s="185" t="str">
        <f t="shared" si="109"/>
        <v>-</v>
      </c>
      <c r="P2226" s="185" t="str">
        <f t="shared" si="110"/>
        <v>-</v>
      </c>
      <c r="Q2226" s="214">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6"/>
      <c r="N2227" s="186"/>
      <c r="O2227" s="185" t="str">
        <f t="shared" si="109"/>
        <v>-</v>
      </c>
      <c r="P2227" s="185" t="str">
        <f t="shared" si="110"/>
        <v>-</v>
      </c>
      <c r="Q2227" s="214">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6"/>
      <c r="N2228" s="186"/>
      <c r="O2228" s="185" t="str">
        <f t="shared" si="109"/>
        <v>-</v>
      </c>
      <c r="P2228" s="185" t="str">
        <f t="shared" si="110"/>
        <v>-</v>
      </c>
      <c r="Q2228" s="214">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6"/>
      <c r="N2229" s="186"/>
      <c r="O2229" s="185" t="str">
        <f t="shared" si="109"/>
        <v>-</v>
      </c>
      <c r="P2229" s="185" t="str">
        <f t="shared" si="110"/>
        <v>-</v>
      </c>
      <c r="Q2229" s="214">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6"/>
      <c r="N2230" s="186"/>
      <c r="O2230" s="185" t="str">
        <f t="shared" si="109"/>
        <v>-</v>
      </c>
      <c r="P2230" s="185" t="str">
        <f t="shared" si="110"/>
        <v>-</v>
      </c>
      <c r="Q2230" s="214">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6"/>
      <c r="N2231" s="186"/>
      <c r="O2231" s="185" t="str">
        <f t="shared" si="109"/>
        <v>-</v>
      </c>
      <c r="P2231" s="185" t="str">
        <f t="shared" si="110"/>
        <v>-</v>
      </c>
      <c r="Q2231" s="214">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6"/>
      <c r="N2232" s="186"/>
      <c r="O2232" s="185" t="str">
        <f t="shared" si="109"/>
        <v>-</v>
      </c>
      <c r="P2232" s="185" t="str">
        <f t="shared" si="110"/>
        <v>-</v>
      </c>
      <c r="Q2232" s="214">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6"/>
      <c r="N2233" s="186"/>
      <c r="O2233" s="185" t="str">
        <f t="shared" si="109"/>
        <v>-</v>
      </c>
      <c r="P2233" s="185" t="str">
        <f t="shared" si="110"/>
        <v>-</v>
      </c>
      <c r="Q2233" s="214">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6"/>
      <c r="N2234" s="186"/>
      <c r="O2234" s="185" t="str">
        <f t="shared" si="109"/>
        <v>-</v>
      </c>
      <c r="P2234" s="185" t="str">
        <f t="shared" si="110"/>
        <v>-</v>
      </c>
      <c r="Q2234" s="214">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6"/>
      <c r="N2235" s="186"/>
      <c r="O2235" s="185" t="str">
        <f t="shared" si="109"/>
        <v>-</v>
      </c>
      <c r="P2235" s="185" t="str">
        <f t="shared" si="110"/>
        <v>-</v>
      </c>
      <c r="Q2235" s="214">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6"/>
      <c r="N2236" s="186"/>
      <c r="O2236" s="185" t="str">
        <f t="shared" si="109"/>
        <v>-</v>
      </c>
      <c r="P2236" s="185" t="str">
        <f t="shared" si="110"/>
        <v>-</v>
      </c>
      <c r="Q2236" s="214">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6"/>
      <c r="N2237" s="186"/>
      <c r="O2237" s="185" t="str">
        <f t="shared" si="109"/>
        <v>-</v>
      </c>
      <c r="P2237" s="185" t="str">
        <f t="shared" si="110"/>
        <v>-</v>
      </c>
      <c r="Q2237" s="214">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6"/>
      <c r="N2238" s="186"/>
      <c r="O2238" s="185" t="str">
        <f t="shared" si="109"/>
        <v>-</v>
      </c>
      <c r="P2238" s="185" t="str">
        <f t="shared" si="110"/>
        <v>-</v>
      </c>
      <c r="Q2238" s="214">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6"/>
      <c r="N2239" s="186"/>
      <c r="O2239" s="185" t="str">
        <f t="shared" si="109"/>
        <v>-</v>
      </c>
      <c r="P2239" s="185" t="str">
        <f t="shared" si="110"/>
        <v>-</v>
      </c>
      <c r="Q2239" s="214">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6"/>
      <c r="N2240" s="186"/>
      <c r="O2240" s="185" t="str">
        <f t="shared" si="109"/>
        <v>-</v>
      </c>
      <c r="P2240" s="185" t="str">
        <f t="shared" si="110"/>
        <v>-</v>
      </c>
      <c r="Q2240" s="214">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6"/>
      <c r="N2241" s="186"/>
      <c r="O2241" s="185" t="str">
        <f t="shared" si="109"/>
        <v>-</v>
      </c>
      <c r="P2241" s="185" t="str">
        <f t="shared" si="110"/>
        <v>-</v>
      </c>
      <c r="Q2241" s="214">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6"/>
      <c r="N2242" s="186"/>
      <c r="O2242" s="185" t="str">
        <f t="shared" ref="O2242:O2305" si="112">IF(N2242="","-",L2242*N2242)</f>
        <v>-</v>
      </c>
      <c r="P2242" s="185" t="str">
        <f t="shared" ref="P2242:P2305" si="113">IF(O2242="-","-",IF(OR(E2242&lt;$E$15,E2242&gt;$E$16),0,O2242*J2242))</f>
        <v>-</v>
      </c>
      <c r="Q2242" s="214">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6"/>
      <c r="N2243" s="186"/>
      <c r="O2243" s="185" t="str">
        <f t="shared" si="112"/>
        <v>-</v>
      </c>
      <c r="P2243" s="185" t="str">
        <f t="shared" si="113"/>
        <v>-</v>
      </c>
      <c r="Q2243" s="214">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6"/>
      <c r="N2244" s="186"/>
      <c r="O2244" s="185" t="str">
        <f t="shared" si="112"/>
        <v>-</v>
      </c>
      <c r="P2244" s="185" t="str">
        <f t="shared" si="113"/>
        <v>-</v>
      </c>
      <c r="Q2244" s="214">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6"/>
      <c r="N2245" s="186"/>
      <c r="O2245" s="185" t="str">
        <f t="shared" si="112"/>
        <v>-</v>
      </c>
      <c r="P2245" s="185" t="str">
        <f t="shared" si="113"/>
        <v>-</v>
      </c>
      <c r="Q2245" s="214">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6"/>
      <c r="N2246" s="186"/>
      <c r="O2246" s="185" t="str">
        <f t="shared" si="112"/>
        <v>-</v>
      </c>
      <c r="P2246" s="185" t="str">
        <f t="shared" si="113"/>
        <v>-</v>
      </c>
      <c r="Q2246" s="214">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6"/>
      <c r="N2247" s="186"/>
      <c r="O2247" s="185" t="str">
        <f t="shared" si="112"/>
        <v>-</v>
      </c>
      <c r="P2247" s="185" t="str">
        <f t="shared" si="113"/>
        <v>-</v>
      </c>
      <c r="Q2247" s="214">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6"/>
      <c r="N2248" s="186"/>
      <c r="O2248" s="185" t="str">
        <f t="shared" si="112"/>
        <v>-</v>
      </c>
      <c r="P2248" s="185" t="str">
        <f t="shared" si="113"/>
        <v>-</v>
      </c>
      <c r="Q2248" s="214">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6"/>
      <c r="N2249" s="186"/>
      <c r="O2249" s="185" t="str">
        <f t="shared" si="112"/>
        <v>-</v>
      </c>
      <c r="P2249" s="185" t="str">
        <f t="shared" si="113"/>
        <v>-</v>
      </c>
      <c r="Q2249" s="214">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6"/>
      <c r="N2250" s="186"/>
      <c r="O2250" s="185" t="str">
        <f t="shared" si="112"/>
        <v>-</v>
      </c>
      <c r="P2250" s="185" t="str">
        <f t="shared" si="113"/>
        <v>-</v>
      </c>
      <c r="Q2250" s="214">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6"/>
      <c r="N2251" s="186"/>
      <c r="O2251" s="185" t="str">
        <f t="shared" si="112"/>
        <v>-</v>
      </c>
      <c r="P2251" s="185" t="str">
        <f t="shared" si="113"/>
        <v>-</v>
      </c>
      <c r="Q2251" s="214">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6"/>
      <c r="N2252" s="186"/>
      <c r="O2252" s="185" t="str">
        <f t="shared" si="112"/>
        <v>-</v>
      </c>
      <c r="P2252" s="185" t="str">
        <f t="shared" si="113"/>
        <v>-</v>
      </c>
      <c r="Q2252" s="214">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6"/>
      <c r="N2253" s="186"/>
      <c r="O2253" s="185" t="str">
        <f t="shared" si="112"/>
        <v>-</v>
      </c>
      <c r="P2253" s="185" t="str">
        <f t="shared" si="113"/>
        <v>-</v>
      </c>
      <c r="Q2253" s="214">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6"/>
      <c r="N2254" s="186"/>
      <c r="O2254" s="185" t="str">
        <f t="shared" si="112"/>
        <v>-</v>
      </c>
      <c r="P2254" s="185" t="str">
        <f t="shared" si="113"/>
        <v>-</v>
      </c>
      <c r="Q2254" s="214">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6"/>
      <c r="N2255" s="186"/>
      <c r="O2255" s="185" t="str">
        <f t="shared" si="112"/>
        <v>-</v>
      </c>
      <c r="P2255" s="185" t="str">
        <f t="shared" si="113"/>
        <v>-</v>
      </c>
      <c r="Q2255" s="214">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6"/>
      <c r="N2256" s="186"/>
      <c r="O2256" s="185" t="str">
        <f t="shared" si="112"/>
        <v>-</v>
      </c>
      <c r="P2256" s="185" t="str">
        <f t="shared" si="113"/>
        <v>-</v>
      </c>
      <c r="Q2256" s="214">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6"/>
      <c r="N2257" s="186"/>
      <c r="O2257" s="185" t="str">
        <f t="shared" si="112"/>
        <v>-</v>
      </c>
      <c r="P2257" s="185" t="str">
        <f t="shared" si="113"/>
        <v>-</v>
      </c>
      <c r="Q2257" s="214">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6"/>
      <c r="N2258" s="186"/>
      <c r="O2258" s="185" t="str">
        <f t="shared" si="112"/>
        <v>-</v>
      </c>
      <c r="P2258" s="185" t="str">
        <f t="shared" si="113"/>
        <v>-</v>
      </c>
      <c r="Q2258" s="214">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6"/>
      <c r="N2259" s="186"/>
      <c r="O2259" s="185" t="str">
        <f t="shared" si="112"/>
        <v>-</v>
      </c>
      <c r="P2259" s="185" t="str">
        <f t="shared" si="113"/>
        <v>-</v>
      </c>
      <c r="Q2259" s="214">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6"/>
      <c r="N2260" s="186"/>
      <c r="O2260" s="185" t="str">
        <f t="shared" si="112"/>
        <v>-</v>
      </c>
      <c r="P2260" s="185" t="str">
        <f t="shared" si="113"/>
        <v>-</v>
      </c>
      <c r="Q2260" s="214">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6"/>
      <c r="N2261" s="186"/>
      <c r="O2261" s="185" t="str">
        <f t="shared" si="112"/>
        <v>-</v>
      </c>
      <c r="P2261" s="185" t="str">
        <f t="shared" si="113"/>
        <v>-</v>
      </c>
      <c r="Q2261" s="214">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6"/>
      <c r="N2262" s="186"/>
      <c r="O2262" s="185" t="str">
        <f t="shared" si="112"/>
        <v>-</v>
      </c>
      <c r="P2262" s="185" t="str">
        <f t="shared" si="113"/>
        <v>-</v>
      </c>
      <c r="Q2262" s="214">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6"/>
      <c r="N2263" s="186"/>
      <c r="O2263" s="185" t="str">
        <f t="shared" si="112"/>
        <v>-</v>
      </c>
      <c r="P2263" s="185" t="str">
        <f t="shared" si="113"/>
        <v>-</v>
      </c>
      <c r="Q2263" s="214">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6"/>
      <c r="N2264" s="186"/>
      <c r="O2264" s="185" t="str">
        <f t="shared" si="112"/>
        <v>-</v>
      </c>
      <c r="P2264" s="185" t="str">
        <f t="shared" si="113"/>
        <v>-</v>
      </c>
      <c r="Q2264" s="214">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6"/>
      <c r="N2265" s="186"/>
      <c r="O2265" s="185" t="str">
        <f t="shared" si="112"/>
        <v>-</v>
      </c>
      <c r="P2265" s="185" t="str">
        <f t="shared" si="113"/>
        <v>-</v>
      </c>
      <c r="Q2265" s="214">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6"/>
      <c r="N2266" s="186"/>
      <c r="O2266" s="185" t="str">
        <f t="shared" si="112"/>
        <v>-</v>
      </c>
      <c r="P2266" s="185" t="str">
        <f t="shared" si="113"/>
        <v>-</v>
      </c>
      <c r="Q2266" s="214">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6"/>
      <c r="N2267" s="186"/>
      <c r="O2267" s="185" t="str">
        <f t="shared" si="112"/>
        <v>-</v>
      </c>
      <c r="P2267" s="185" t="str">
        <f t="shared" si="113"/>
        <v>-</v>
      </c>
      <c r="Q2267" s="214">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6"/>
      <c r="N2268" s="186"/>
      <c r="O2268" s="185" t="str">
        <f t="shared" si="112"/>
        <v>-</v>
      </c>
      <c r="P2268" s="185" t="str">
        <f t="shared" si="113"/>
        <v>-</v>
      </c>
      <c r="Q2268" s="214">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6"/>
      <c r="N2269" s="186"/>
      <c r="O2269" s="185" t="str">
        <f t="shared" si="112"/>
        <v>-</v>
      </c>
      <c r="P2269" s="185" t="str">
        <f t="shared" si="113"/>
        <v>-</v>
      </c>
      <c r="Q2269" s="214">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6"/>
      <c r="N2270" s="186"/>
      <c r="O2270" s="185" t="str">
        <f t="shared" si="112"/>
        <v>-</v>
      </c>
      <c r="P2270" s="185" t="str">
        <f t="shared" si="113"/>
        <v>-</v>
      </c>
      <c r="Q2270" s="214">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6"/>
      <c r="N2271" s="186"/>
      <c r="O2271" s="185" t="str">
        <f t="shared" si="112"/>
        <v>-</v>
      </c>
      <c r="P2271" s="185" t="str">
        <f t="shared" si="113"/>
        <v>-</v>
      </c>
      <c r="Q2271" s="214">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6"/>
      <c r="N2272" s="186"/>
      <c r="O2272" s="185" t="str">
        <f t="shared" si="112"/>
        <v>-</v>
      </c>
      <c r="P2272" s="185" t="str">
        <f t="shared" si="113"/>
        <v>-</v>
      </c>
      <c r="Q2272" s="214">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6"/>
      <c r="N2273" s="186"/>
      <c r="O2273" s="185" t="str">
        <f t="shared" si="112"/>
        <v>-</v>
      </c>
      <c r="P2273" s="185" t="str">
        <f t="shared" si="113"/>
        <v>-</v>
      </c>
      <c r="Q2273" s="214">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6"/>
      <c r="N2274" s="186"/>
      <c r="O2274" s="185" t="str">
        <f t="shared" si="112"/>
        <v>-</v>
      </c>
      <c r="P2274" s="185" t="str">
        <f t="shared" si="113"/>
        <v>-</v>
      </c>
      <c r="Q2274" s="214">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6"/>
      <c r="N2275" s="186"/>
      <c r="O2275" s="185" t="str">
        <f t="shared" si="112"/>
        <v>-</v>
      </c>
      <c r="P2275" s="185" t="str">
        <f t="shared" si="113"/>
        <v>-</v>
      </c>
      <c r="Q2275" s="214">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6"/>
      <c r="N2276" s="186"/>
      <c r="O2276" s="185" t="str">
        <f t="shared" si="112"/>
        <v>-</v>
      </c>
      <c r="P2276" s="185" t="str">
        <f t="shared" si="113"/>
        <v>-</v>
      </c>
      <c r="Q2276" s="214">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6"/>
      <c r="N2277" s="186"/>
      <c r="O2277" s="185" t="str">
        <f t="shared" si="112"/>
        <v>-</v>
      </c>
      <c r="P2277" s="185" t="str">
        <f t="shared" si="113"/>
        <v>-</v>
      </c>
      <c r="Q2277" s="214">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6"/>
      <c r="N2278" s="186"/>
      <c r="O2278" s="185" t="str">
        <f t="shared" si="112"/>
        <v>-</v>
      </c>
      <c r="P2278" s="185" t="str">
        <f t="shared" si="113"/>
        <v>-</v>
      </c>
      <c r="Q2278" s="214">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6"/>
      <c r="N2279" s="186"/>
      <c r="O2279" s="185" t="str">
        <f t="shared" si="112"/>
        <v>-</v>
      </c>
      <c r="P2279" s="185" t="str">
        <f t="shared" si="113"/>
        <v>-</v>
      </c>
      <c r="Q2279" s="214">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6"/>
      <c r="N2280" s="186"/>
      <c r="O2280" s="185" t="str">
        <f t="shared" si="112"/>
        <v>-</v>
      </c>
      <c r="P2280" s="185" t="str">
        <f t="shared" si="113"/>
        <v>-</v>
      </c>
      <c r="Q2280" s="214">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6"/>
      <c r="N2281" s="186"/>
      <c r="O2281" s="185" t="str">
        <f t="shared" si="112"/>
        <v>-</v>
      </c>
      <c r="P2281" s="185" t="str">
        <f t="shared" si="113"/>
        <v>-</v>
      </c>
      <c r="Q2281" s="214">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6"/>
      <c r="N2282" s="186"/>
      <c r="O2282" s="185" t="str">
        <f t="shared" si="112"/>
        <v>-</v>
      </c>
      <c r="P2282" s="185" t="str">
        <f t="shared" si="113"/>
        <v>-</v>
      </c>
      <c r="Q2282" s="214">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6"/>
      <c r="N2283" s="186"/>
      <c r="O2283" s="185" t="str">
        <f t="shared" si="112"/>
        <v>-</v>
      </c>
      <c r="P2283" s="185" t="str">
        <f t="shared" si="113"/>
        <v>-</v>
      </c>
      <c r="Q2283" s="214">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6"/>
      <c r="N2284" s="186"/>
      <c r="O2284" s="185" t="str">
        <f t="shared" si="112"/>
        <v>-</v>
      </c>
      <c r="P2284" s="185" t="str">
        <f t="shared" si="113"/>
        <v>-</v>
      </c>
      <c r="Q2284" s="214">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6"/>
      <c r="N2285" s="186"/>
      <c r="O2285" s="185" t="str">
        <f t="shared" si="112"/>
        <v>-</v>
      </c>
      <c r="P2285" s="185" t="str">
        <f t="shared" si="113"/>
        <v>-</v>
      </c>
      <c r="Q2285" s="214">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6"/>
      <c r="N2286" s="186"/>
      <c r="O2286" s="185" t="str">
        <f t="shared" si="112"/>
        <v>-</v>
      </c>
      <c r="P2286" s="185" t="str">
        <f t="shared" si="113"/>
        <v>-</v>
      </c>
      <c r="Q2286" s="214">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6"/>
      <c r="N2287" s="186"/>
      <c r="O2287" s="185" t="str">
        <f t="shared" si="112"/>
        <v>-</v>
      </c>
      <c r="P2287" s="185" t="str">
        <f t="shared" si="113"/>
        <v>-</v>
      </c>
      <c r="Q2287" s="214">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6"/>
      <c r="N2288" s="186"/>
      <c r="O2288" s="185" t="str">
        <f t="shared" si="112"/>
        <v>-</v>
      </c>
      <c r="P2288" s="185" t="str">
        <f t="shared" si="113"/>
        <v>-</v>
      </c>
      <c r="Q2288" s="214">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6"/>
      <c r="N2289" s="186"/>
      <c r="O2289" s="185" t="str">
        <f t="shared" si="112"/>
        <v>-</v>
      </c>
      <c r="P2289" s="185" t="str">
        <f t="shared" si="113"/>
        <v>-</v>
      </c>
      <c r="Q2289" s="214">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6"/>
      <c r="N2290" s="186"/>
      <c r="O2290" s="185" t="str">
        <f t="shared" si="112"/>
        <v>-</v>
      </c>
      <c r="P2290" s="185" t="str">
        <f t="shared" si="113"/>
        <v>-</v>
      </c>
      <c r="Q2290" s="214">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6"/>
      <c r="N2291" s="186"/>
      <c r="O2291" s="185" t="str">
        <f t="shared" si="112"/>
        <v>-</v>
      </c>
      <c r="P2291" s="185" t="str">
        <f t="shared" si="113"/>
        <v>-</v>
      </c>
      <c r="Q2291" s="214">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6"/>
      <c r="N2292" s="186"/>
      <c r="O2292" s="185" t="str">
        <f t="shared" si="112"/>
        <v>-</v>
      </c>
      <c r="P2292" s="185" t="str">
        <f t="shared" si="113"/>
        <v>-</v>
      </c>
      <c r="Q2292" s="214">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6"/>
      <c r="N2293" s="186"/>
      <c r="O2293" s="185" t="str">
        <f t="shared" si="112"/>
        <v>-</v>
      </c>
      <c r="P2293" s="185" t="str">
        <f t="shared" si="113"/>
        <v>-</v>
      </c>
      <c r="Q2293" s="214">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6"/>
      <c r="N2294" s="186"/>
      <c r="O2294" s="185" t="str">
        <f t="shared" si="112"/>
        <v>-</v>
      </c>
      <c r="P2294" s="185" t="str">
        <f t="shared" si="113"/>
        <v>-</v>
      </c>
      <c r="Q2294" s="214">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6"/>
      <c r="N2295" s="186"/>
      <c r="O2295" s="185" t="str">
        <f t="shared" si="112"/>
        <v>-</v>
      </c>
      <c r="P2295" s="185" t="str">
        <f t="shared" si="113"/>
        <v>-</v>
      </c>
      <c r="Q2295" s="214">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6"/>
      <c r="N2296" s="186"/>
      <c r="O2296" s="185" t="str">
        <f t="shared" si="112"/>
        <v>-</v>
      </c>
      <c r="P2296" s="185" t="str">
        <f t="shared" si="113"/>
        <v>-</v>
      </c>
      <c r="Q2296" s="214">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6"/>
      <c r="N2297" s="186"/>
      <c r="O2297" s="185" t="str">
        <f t="shared" si="112"/>
        <v>-</v>
      </c>
      <c r="P2297" s="185" t="str">
        <f t="shared" si="113"/>
        <v>-</v>
      </c>
      <c r="Q2297" s="214">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6"/>
      <c r="N2298" s="186"/>
      <c r="O2298" s="185" t="str">
        <f t="shared" si="112"/>
        <v>-</v>
      </c>
      <c r="P2298" s="185" t="str">
        <f t="shared" si="113"/>
        <v>-</v>
      </c>
      <c r="Q2298" s="214">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6"/>
      <c r="N2299" s="186"/>
      <c r="O2299" s="185" t="str">
        <f t="shared" si="112"/>
        <v>-</v>
      </c>
      <c r="P2299" s="185" t="str">
        <f t="shared" si="113"/>
        <v>-</v>
      </c>
      <c r="Q2299" s="214">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6"/>
      <c r="N2300" s="186"/>
      <c r="O2300" s="185" t="str">
        <f t="shared" si="112"/>
        <v>-</v>
      </c>
      <c r="P2300" s="185" t="str">
        <f t="shared" si="113"/>
        <v>-</v>
      </c>
      <c r="Q2300" s="214">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6"/>
      <c r="N2301" s="186"/>
      <c r="O2301" s="185" t="str">
        <f t="shared" si="112"/>
        <v>-</v>
      </c>
      <c r="P2301" s="185" t="str">
        <f t="shared" si="113"/>
        <v>-</v>
      </c>
      <c r="Q2301" s="214">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6"/>
      <c r="N2302" s="186"/>
      <c r="O2302" s="185" t="str">
        <f t="shared" si="112"/>
        <v>-</v>
      </c>
      <c r="P2302" s="185" t="str">
        <f t="shared" si="113"/>
        <v>-</v>
      </c>
      <c r="Q2302" s="214">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6"/>
      <c r="N2303" s="186"/>
      <c r="O2303" s="185" t="str">
        <f t="shared" si="112"/>
        <v>-</v>
      </c>
      <c r="P2303" s="185" t="str">
        <f t="shared" si="113"/>
        <v>-</v>
      </c>
      <c r="Q2303" s="214">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6"/>
      <c r="N2304" s="186"/>
      <c r="O2304" s="185" t="str">
        <f t="shared" si="112"/>
        <v>-</v>
      </c>
      <c r="P2304" s="185" t="str">
        <f t="shared" si="113"/>
        <v>-</v>
      </c>
      <c r="Q2304" s="214">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6"/>
      <c r="N2305" s="186"/>
      <c r="O2305" s="185" t="str">
        <f t="shared" si="112"/>
        <v>-</v>
      </c>
      <c r="P2305" s="185" t="str">
        <f t="shared" si="113"/>
        <v>-</v>
      </c>
      <c r="Q2305" s="214">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6"/>
      <c r="N2306" s="186"/>
      <c r="O2306" s="185" t="str">
        <f t="shared" ref="O2306:O2369" si="115">IF(N2306="","-",L2306*N2306)</f>
        <v>-</v>
      </c>
      <c r="P2306" s="185" t="str">
        <f t="shared" ref="P2306:P2369" si="116">IF(O2306="-","-",IF(OR(E2306&lt;$E$15,E2306&gt;$E$16),0,O2306*J2306))</f>
        <v>-</v>
      </c>
      <c r="Q2306" s="214">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6"/>
      <c r="N2307" s="186"/>
      <c r="O2307" s="185" t="str">
        <f t="shared" si="115"/>
        <v>-</v>
      </c>
      <c r="P2307" s="185" t="str">
        <f t="shared" si="116"/>
        <v>-</v>
      </c>
      <c r="Q2307" s="214">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6"/>
      <c r="N2308" s="186"/>
      <c r="O2308" s="185" t="str">
        <f t="shared" si="115"/>
        <v>-</v>
      </c>
      <c r="P2308" s="185" t="str">
        <f t="shared" si="116"/>
        <v>-</v>
      </c>
      <c r="Q2308" s="214">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6"/>
      <c r="N2309" s="186"/>
      <c r="O2309" s="185" t="str">
        <f t="shared" si="115"/>
        <v>-</v>
      </c>
      <c r="P2309" s="185" t="str">
        <f t="shared" si="116"/>
        <v>-</v>
      </c>
      <c r="Q2309" s="214">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6"/>
      <c r="N2310" s="186"/>
      <c r="O2310" s="185" t="str">
        <f t="shared" si="115"/>
        <v>-</v>
      </c>
      <c r="P2310" s="185" t="str">
        <f t="shared" si="116"/>
        <v>-</v>
      </c>
      <c r="Q2310" s="214">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6"/>
      <c r="N2311" s="186"/>
      <c r="O2311" s="185" t="str">
        <f t="shared" si="115"/>
        <v>-</v>
      </c>
      <c r="P2311" s="185" t="str">
        <f t="shared" si="116"/>
        <v>-</v>
      </c>
      <c r="Q2311" s="214">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6"/>
      <c r="N2312" s="186"/>
      <c r="O2312" s="185" t="str">
        <f t="shared" si="115"/>
        <v>-</v>
      </c>
      <c r="P2312" s="185" t="str">
        <f t="shared" si="116"/>
        <v>-</v>
      </c>
      <c r="Q2312" s="214">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6"/>
      <c r="N2313" s="186"/>
      <c r="O2313" s="185" t="str">
        <f t="shared" si="115"/>
        <v>-</v>
      </c>
      <c r="P2313" s="185" t="str">
        <f t="shared" si="116"/>
        <v>-</v>
      </c>
      <c r="Q2313" s="214">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6"/>
      <c r="N2314" s="186"/>
      <c r="O2314" s="185" t="str">
        <f t="shared" si="115"/>
        <v>-</v>
      </c>
      <c r="P2314" s="185" t="str">
        <f t="shared" si="116"/>
        <v>-</v>
      </c>
      <c r="Q2314" s="214">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6"/>
      <c r="N2315" s="186"/>
      <c r="O2315" s="185" t="str">
        <f t="shared" si="115"/>
        <v>-</v>
      </c>
      <c r="P2315" s="185" t="str">
        <f t="shared" si="116"/>
        <v>-</v>
      </c>
      <c r="Q2315" s="214">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6"/>
      <c r="N2316" s="186"/>
      <c r="O2316" s="185" t="str">
        <f t="shared" si="115"/>
        <v>-</v>
      </c>
      <c r="P2316" s="185" t="str">
        <f t="shared" si="116"/>
        <v>-</v>
      </c>
      <c r="Q2316" s="214">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6"/>
      <c r="N2317" s="186"/>
      <c r="O2317" s="185" t="str">
        <f t="shared" si="115"/>
        <v>-</v>
      </c>
      <c r="P2317" s="185" t="str">
        <f t="shared" si="116"/>
        <v>-</v>
      </c>
      <c r="Q2317" s="214">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6"/>
      <c r="N2318" s="186"/>
      <c r="O2318" s="185" t="str">
        <f t="shared" si="115"/>
        <v>-</v>
      </c>
      <c r="P2318" s="185" t="str">
        <f t="shared" si="116"/>
        <v>-</v>
      </c>
      <c r="Q2318" s="214">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6"/>
      <c r="N2319" s="186"/>
      <c r="O2319" s="185" t="str">
        <f t="shared" si="115"/>
        <v>-</v>
      </c>
      <c r="P2319" s="185" t="str">
        <f t="shared" si="116"/>
        <v>-</v>
      </c>
      <c r="Q2319" s="214">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6"/>
      <c r="N2320" s="186"/>
      <c r="O2320" s="185" t="str">
        <f t="shared" si="115"/>
        <v>-</v>
      </c>
      <c r="P2320" s="185" t="str">
        <f t="shared" si="116"/>
        <v>-</v>
      </c>
      <c r="Q2320" s="214">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6"/>
      <c r="N2321" s="186"/>
      <c r="O2321" s="185" t="str">
        <f t="shared" si="115"/>
        <v>-</v>
      </c>
      <c r="P2321" s="185" t="str">
        <f t="shared" si="116"/>
        <v>-</v>
      </c>
      <c r="Q2321" s="214">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6"/>
      <c r="N2322" s="186"/>
      <c r="O2322" s="185" t="str">
        <f t="shared" si="115"/>
        <v>-</v>
      </c>
      <c r="P2322" s="185" t="str">
        <f t="shared" si="116"/>
        <v>-</v>
      </c>
      <c r="Q2322" s="214">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6"/>
      <c r="N2323" s="186"/>
      <c r="O2323" s="185" t="str">
        <f t="shared" si="115"/>
        <v>-</v>
      </c>
      <c r="P2323" s="185" t="str">
        <f t="shared" si="116"/>
        <v>-</v>
      </c>
      <c r="Q2323" s="214">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6"/>
      <c r="N2324" s="186"/>
      <c r="O2324" s="185" t="str">
        <f t="shared" si="115"/>
        <v>-</v>
      </c>
      <c r="P2324" s="185" t="str">
        <f t="shared" si="116"/>
        <v>-</v>
      </c>
      <c r="Q2324" s="214">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6"/>
      <c r="N2325" s="186"/>
      <c r="O2325" s="185" t="str">
        <f t="shared" si="115"/>
        <v>-</v>
      </c>
      <c r="P2325" s="185" t="str">
        <f t="shared" si="116"/>
        <v>-</v>
      </c>
      <c r="Q2325" s="214">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6"/>
      <c r="N2326" s="186"/>
      <c r="O2326" s="185" t="str">
        <f t="shared" si="115"/>
        <v>-</v>
      </c>
      <c r="P2326" s="185" t="str">
        <f t="shared" si="116"/>
        <v>-</v>
      </c>
      <c r="Q2326" s="214">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6"/>
      <c r="N2327" s="186"/>
      <c r="O2327" s="185" t="str">
        <f t="shared" si="115"/>
        <v>-</v>
      </c>
      <c r="P2327" s="185" t="str">
        <f t="shared" si="116"/>
        <v>-</v>
      </c>
      <c r="Q2327" s="214">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6"/>
      <c r="N2328" s="186"/>
      <c r="O2328" s="185" t="str">
        <f t="shared" si="115"/>
        <v>-</v>
      </c>
      <c r="P2328" s="185" t="str">
        <f t="shared" si="116"/>
        <v>-</v>
      </c>
      <c r="Q2328" s="214">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6"/>
      <c r="N2329" s="186"/>
      <c r="O2329" s="185" t="str">
        <f t="shared" si="115"/>
        <v>-</v>
      </c>
      <c r="P2329" s="185" t="str">
        <f t="shared" si="116"/>
        <v>-</v>
      </c>
      <c r="Q2329" s="214">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6"/>
      <c r="N2330" s="186"/>
      <c r="O2330" s="185" t="str">
        <f t="shared" si="115"/>
        <v>-</v>
      </c>
      <c r="P2330" s="185" t="str">
        <f t="shared" si="116"/>
        <v>-</v>
      </c>
      <c r="Q2330" s="214">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6"/>
      <c r="N2331" s="186"/>
      <c r="O2331" s="185" t="str">
        <f t="shared" si="115"/>
        <v>-</v>
      </c>
      <c r="P2331" s="185" t="str">
        <f t="shared" si="116"/>
        <v>-</v>
      </c>
      <c r="Q2331" s="214">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6"/>
      <c r="N2332" s="186"/>
      <c r="O2332" s="185" t="str">
        <f t="shared" si="115"/>
        <v>-</v>
      </c>
      <c r="P2332" s="185" t="str">
        <f t="shared" si="116"/>
        <v>-</v>
      </c>
      <c r="Q2332" s="214">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6"/>
      <c r="N2333" s="186"/>
      <c r="O2333" s="185" t="str">
        <f t="shared" si="115"/>
        <v>-</v>
      </c>
      <c r="P2333" s="185" t="str">
        <f t="shared" si="116"/>
        <v>-</v>
      </c>
      <c r="Q2333" s="214">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6"/>
      <c r="N2334" s="186"/>
      <c r="O2334" s="185" t="str">
        <f t="shared" si="115"/>
        <v>-</v>
      </c>
      <c r="P2334" s="185" t="str">
        <f t="shared" si="116"/>
        <v>-</v>
      </c>
      <c r="Q2334" s="214">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6"/>
      <c r="N2335" s="186"/>
      <c r="O2335" s="185" t="str">
        <f t="shared" si="115"/>
        <v>-</v>
      </c>
      <c r="P2335" s="185" t="str">
        <f t="shared" si="116"/>
        <v>-</v>
      </c>
      <c r="Q2335" s="214">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6"/>
      <c r="N2336" s="186"/>
      <c r="O2336" s="185" t="str">
        <f t="shared" si="115"/>
        <v>-</v>
      </c>
      <c r="P2336" s="185" t="str">
        <f t="shared" si="116"/>
        <v>-</v>
      </c>
      <c r="Q2336" s="214">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6"/>
      <c r="N2337" s="186"/>
      <c r="O2337" s="185" t="str">
        <f t="shared" si="115"/>
        <v>-</v>
      </c>
      <c r="P2337" s="185" t="str">
        <f t="shared" si="116"/>
        <v>-</v>
      </c>
      <c r="Q2337" s="214">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6"/>
      <c r="N2338" s="186"/>
      <c r="O2338" s="185" t="str">
        <f t="shared" si="115"/>
        <v>-</v>
      </c>
      <c r="P2338" s="185" t="str">
        <f t="shared" si="116"/>
        <v>-</v>
      </c>
      <c r="Q2338" s="214">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6"/>
      <c r="N2339" s="186"/>
      <c r="O2339" s="185" t="str">
        <f t="shared" si="115"/>
        <v>-</v>
      </c>
      <c r="P2339" s="185" t="str">
        <f t="shared" si="116"/>
        <v>-</v>
      </c>
      <c r="Q2339" s="214">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6"/>
      <c r="N2340" s="186"/>
      <c r="O2340" s="185" t="str">
        <f t="shared" si="115"/>
        <v>-</v>
      </c>
      <c r="P2340" s="185" t="str">
        <f t="shared" si="116"/>
        <v>-</v>
      </c>
      <c r="Q2340" s="214">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6"/>
      <c r="N2341" s="186"/>
      <c r="O2341" s="185" t="str">
        <f t="shared" si="115"/>
        <v>-</v>
      </c>
      <c r="P2341" s="185" t="str">
        <f t="shared" si="116"/>
        <v>-</v>
      </c>
      <c r="Q2341" s="214">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6"/>
      <c r="N2342" s="186"/>
      <c r="O2342" s="185" t="str">
        <f t="shared" si="115"/>
        <v>-</v>
      </c>
      <c r="P2342" s="185" t="str">
        <f t="shared" si="116"/>
        <v>-</v>
      </c>
      <c r="Q2342" s="214">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6"/>
      <c r="N2343" s="186"/>
      <c r="O2343" s="185" t="str">
        <f t="shared" si="115"/>
        <v>-</v>
      </c>
      <c r="P2343" s="185" t="str">
        <f t="shared" si="116"/>
        <v>-</v>
      </c>
      <c r="Q2343" s="214">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6"/>
      <c r="N2344" s="186"/>
      <c r="O2344" s="185" t="str">
        <f t="shared" si="115"/>
        <v>-</v>
      </c>
      <c r="P2344" s="185" t="str">
        <f t="shared" si="116"/>
        <v>-</v>
      </c>
      <c r="Q2344" s="214">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6"/>
      <c r="N2345" s="186"/>
      <c r="O2345" s="185" t="str">
        <f t="shared" si="115"/>
        <v>-</v>
      </c>
      <c r="P2345" s="185" t="str">
        <f t="shared" si="116"/>
        <v>-</v>
      </c>
      <c r="Q2345" s="214">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6"/>
      <c r="N2346" s="186"/>
      <c r="O2346" s="185" t="str">
        <f t="shared" si="115"/>
        <v>-</v>
      </c>
      <c r="P2346" s="185" t="str">
        <f t="shared" si="116"/>
        <v>-</v>
      </c>
      <c r="Q2346" s="214">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6"/>
      <c r="N2347" s="186"/>
      <c r="O2347" s="185" t="str">
        <f t="shared" si="115"/>
        <v>-</v>
      </c>
      <c r="P2347" s="185" t="str">
        <f t="shared" si="116"/>
        <v>-</v>
      </c>
      <c r="Q2347" s="214">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6"/>
      <c r="N2348" s="186"/>
      <c r="O2348" s="185" t="str">
        <f t="shared" si="115"/>
        <v>-</v>
      </c>
      <c r="P2348" s="185" t="str">
        <f t="shared" si="116"/>
        <v>-</v>
      </c>
      <c r="Q2348" s="214">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6"/>
      <c r="N2349" s="186"/>
      <c r="O2349" s="185" t="str">
        <f t="shared" si="115"/>
        <v>-</v>
      </c>
      <c r="P2349" s="185" t="str">
        <f t="shared" si="116"/>
        <v>-</v>
      </c>
      <c r="Q2349" s="214">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6"/>
      <c r="N2350" s="186"/>
      <c r="O2350" s="185" t="str">
        <f t="shared" si="115"/>
        <v>-</v>
      </c>
      <c r="P2350" s="185" t="str">
        <f t="shared" si="116"/>
        <v>-</v>
      </c>
      <c r="Q2350" s="214">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6"/>
      <c r="N2351" s="186"/>
      <c r="O2351" s="185" t="str">
        <f t="shared" si="115"/>
        <v>-</v>
      </c>
      <c r="P2351" s="185" t="str">
        <f t="shared" si="116"/>
        <v>-</v>
      </c>
      <c r="Q2351" s="214">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6"/>
      <c r="N2352" s="186"/>
      <c r="O2352" s="185" t="str">
        <f t="shared" si="115"/>
        <v>-</v>
      </c>
      <c r="P2352" s="185" t="str">
        <f t="shared" si="116"/>
        <v>-</v>
      </c>
      <c r="Q2352" s="214">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6"/>
      <c r="N2353" s="186"/>
      <c r="O2353" s="185" t="str">
        <f t="shared" si="115"/>
        <v>-</v>
      </c>
      <c r="P2353" s="185" t="str">
        <f t="shared" si="116"/>
        <v>-</v>
      </c>
      <c r="Q2353" s="214">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6"/>
      <c r="N2354" s="186"/>
      <c r="O2354" s="185" t="str">
        <f t="shared" si="115"/>
        <v>-</v>
      </c>
      <c r="P2354" s="185" t="str">
        <f t="shared" si="116"/>
        <v>-</v>
      </c>
      <c r="Q2354" s="214">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6"/>
      <c r="N2355" s="186"/>
      <c r="O2355" s="185" t="str">
        <f t="shared" si="115"/>
        <v>-</v>
      </c>
      <c r="P2355" s="185" t="str">
        <f t="shared" si="116"/>
        <v>-</v>
      </c>
      <c r="Q2355" s="214">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6"/>
      <c r="N2356" s="186"/>
      <c r="O2356" s="185" t="str">
        <f t="shared" si="115"/>
        <v>-</v>
      </c>
      <c r="P2356" s="185" t="str">
        <f t="shared" si="116"/>
        <v>-</v>
      </c>
      <c r="Q2356" s="214">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6"/>
      <c r="N2357" s="186"/>
      <c r="O2357" s="185" t="str">
        <f t="shared" si="115"/>
        <v>-</v>
      </c>
      <c r="P2357" s="185" t="str">
        <f t="shared" si="116"/>
        <v>-</v>
      </c>
      <c r="Q2357" s="214">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6"/>
      <c r="N2358" s="186"/>
      <c r="O2358" s="185" t="str">
        <f t="shared" si="115"/>
        <v>-</v>
      </c>
      <c r="P2358" s="185" t="str">
        <f t="shared" si="116"/>
        <v>-</v>
      </c>
      <c r="Q2358" s="214">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6"/>
      <c r="N2359" s="186"/>
      <c r="O2359" s="185" t="str">
        <f t="shared" si="115"/>
        <v>-</v>
      </c>
      <c r="P2359" s="185" t="str">
        <f t="shared" si="116"/>
        <v>-</v>
      </c>
      <c r="Q2359" s="214">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6"/>
      <c r="N2360" s="186"/>
      <c r="O2360" s="185" t="str">
        <f t="shared" si="115"/>
        <v>-</v>
      </c>
      <c r="P2360" s="185" t="str">
        <f t="shared" si="116"/>
        <v>-</v>
      </c>
      <c r="Q2360" s="214">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6"/>
      <c r="N2361" s="186"/>
      <c r="O2361" s="185" t="str">
        <f t="shared" si="115"/>
        <v>-</v>
      </c>
      <c r="P2361" s="185" t="str">
        <f t="shared" si="116"/>
        <v>-</v>
      </c>
      <c r="Q2361" s="214">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6"/>
      <c r="N2362" s="186"/>
      <c r="O2362" s="185" t="str">
        <f t="shared" si="115"/>
        <v>-</v>
      </c>
      <c r="P2362" s="185" t="str">
        <f t="shared" si="116"/>
        <v>-</v>
      </c>
      <c r="Q2362" s="214">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6"/>
      <c r="N2363" s="186"/>
      <c r="O2363" s="185" t="str">
        <f t="shared" si="115"/>
        <v>-</v>
      </c>
      <c r="P2363" s="185" t="str">
        <f t="shared" si="116"/>
        <v>-</v>
      </c>
      <c r="Q2363" s="214">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6"/>
      <c r="N2364" s="186"/>
      <c r="O2364" s="185" t="str">
        <f t="shared" si="115"/>
        <v>-</v>
      </c>
      <c r="P2364" s="185" t="str">
        <f t="shared" si="116"/>
        <v>-</v>
      </c>
      <c r="Q2364" s="214">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6"/>
      <c r="N2365" s="186"/>
      <c r="O2365" s="185" t="str">
        <f t="shared" si="115"/>
        <v>-</v>
      </c>
      <c r="P2365" s="185" t="str">
        <f t="shared" si="116"/>
        <v>-</v>
      </c>
      <c r="Q2365" s="214">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6"/>
      <c r="N2366" s="186"/>
      <c r="O2366" s="185" t="str">
        <f t="shared" si="115"/>
        <v>-</v>
      </c>
      <c r="P2366" s="185" t="str">
        <f t="shared" si="116"/>
        <v>-</v>
      </c>
      <c r="Q2366" s="214">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6"/>
      <c r="N2367" s="186"/>
      <c r="O2367" s="185" t="str">
        <f t="shared" si="115"/>
        <v>-</v>
      </c>
      <c r="P2367" s="185" t="str">
        <f t="shared" si="116"/>
        <v>-</v>
      </c>
      <c r="Q2367" s="214">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6"/>
      <c r="N2368" s="186"/>
      <c r="O2368" s="185" t="str">
        <f t="shared" si="115"/>
        <v>-</v>
      </c>
      <c r="P2368" s="185" t="str">
        <f t="shared" si="116"/>
        <v>-</v>
      </c>
      <c r="Q2368" s="214">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6"/>
      <c r="N2369" s="186"/>
      <c r="O2369" s="185" t="str">
        <f t="shared" si="115"/>
        <v>-</v>
      </c>
      <c r="P2369" s="185" t="str">
        <f t="shared" si="116"/>
        <v>-</v>
      </c>
      <c r="Q2369" s="214">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6"/>
      <c r="N2370" s="186"/>
      <c r="O2370" s="185" t="str">
        <f t="shared" ref="O2370:O2433" si="118">IF(N2370="","-",L2370*N2370)</f>
        <v>-</v>
      </c>
      <c r="P2370" s="185" t="str">
        <f t="shared" ref="P2370:P2433" si="119">IF(O2370="-","-",IF(OR(E2370&lt;$E$15,E2370&gt;$E$16),0,O2370*J2370))</f>
        <v>-</v>
      </c>
      <c r="Q2370" s="214">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6"/>
      <c r="N2371" s="186"/>
      <c r="O2371" s="185" t="str">
        <f t="shared" si="118"/>
        <v>-</v>
      </c>
      <c r="P2371" s="185" t="str">
        <f t="shared" si="119"/>
        <v>-</v>
      </c>
      <c r="Q2371" s="214">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6"/>
      <c r="N2372" s="186"/>
      <c r="O2372" s="185" t="str">
        <f t="shared" si="118"/>
        <v>-</v>
      </c>
      <c r="P2372" s="185" t="str">
        <f t="shared" si="119"/>
        <v>-</v>
      </c>
      <c r="Q2372" s="214">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6"/>
      <c r="N2373" s="186"/>
      <c r="O2373" s="185" t="str">
        <f t="shared" si="118"/>
        <v>-</v>
      </c>
      <c r="P2373" s="185" t="str">
        <f t="shared" si="119"/>
        <v>-</v>
      </c>
      <c r="Q2373" s="214">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6"/>
      <c r="N2374" s="186"/>
      <c r="O2374" s="185" t="str">
        <f t="shared" si="118"/>
        <v>-</v>
      </c>
      <c r="P2374" s="185" t="str">
        <f t="shared" si="119"/>
        <v>-</v>
      </c>
      <c r="Q2374" s="214">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6"/>
      <c r="N2375" s="186"/>
      <c r="O2375" s="185" t="str">
        <f t="shared" si="118"/>
        <v>-</v>
      </c>
      <c r="P2375" s="185" t="str">
        <f t="shared" si="119"/>
        <v>-</v>
      </c>
      <c r="Q2375" s="214">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6"/>
      <c r="N2376" s="186"/>
      <c r="O2376" s="185" t="str">
        <f t="shared" si="118"/>
        <v>-</v>
      </c>
      <c r="P2376" s="185" t="str">
        <f t="shared" si="119"/>
        <v>-</v>
      </c>
      <c r="Q2376" s="214">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6"/>
      <c r="N2377" s="186"/>
      <c r="O2377" s="185" t="str">
        <f t="shared" si="118"/>
        <v>-</v>
      </c>
      <c r="P2377" s="185" t="str">
        <f t="shared" si="119"/>
        <v>-</v>
      </c>
      <c r="Q2377" s="214">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6"/>
      <c r="N2378" s="186"/>
      <c r="O2378" s="185" t="str">
        <f t="shared" si="118"/>
        <v>-</v>
      </c>
      <c r="P2378" s="185" t="str">
        <f t="shared" si="119"/>
        <v>-</v>
      </c>
      <c r="Q2378" s="214">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6"/>
      <c r="N2379" s="186"/>
      <c r="O2379" s="185" t="str">
        <f t="shared" si="118"/>
        <v>-</v>
      </c>
      <c r="P2379" s="185" t="str">
        <f t="shared" si="119"/>
        <v>-</v>
      </c>
      <c r="Q2379" s="214">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6"/>
      <c r="N2380" s="186"/>
      <c r="O2380" s="185" t="str">
        <f t="shared" si="118"/>
        <v>-</v>
      </c>
      <c r="P2380" s="185" t="str">
        <f t="shared" si="119"/>
        <v>-</v>
      </c>
      <c r="Q2380" s="214">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6"/>
      <c r="N2381" s="186"/>
      <c r="O2381" s="185" t="str">
        <f t="shared" si="118"/>
        <v>-</v>
      </c>
      <c r="P2381" s="185" t="str">
        <f t="shared" si="119"/>
        <v>-</v>
      </c>
      <c r="Q2381" s="214">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6"/>
      <c r="N2382" s="186"/>
      <c r="O2382" s="185" t="str">
        <f t="shared" si="118"/>
        <v>-</v>
      </c>
      <c r="P2382" s="185" t="str">
        <f t="shared" si="119"/>
        <v>-</v>
      </c>
      <c r="Q2382" s="214">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6"/>
      <c r="N2383" s="186"/>
      <c r="O2383" s="185" t="str">
        <f t="shared" si="118"/>
        <v>-</v>
      </c>
      <c r="P2383" s="185" t="str">
        <f t="shared" si="119"/>
        <v>-</v>
      </c>
      <c r="Q2383" s="214">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6"/>
      <c r="N2384" s="186"/>
      <c r="O2384" s="185" t="str">
        <f t="shared" si="118"/>
        <v>-</v>
      </c>
      <c r="P2384" s="185" t="str">
        <f t="shared" si="119"/>
        <v>-</v>
      </c>
      <c r="Q2384" s="214">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6"/>
      <c r="N2385" s="186"/>
      <c r="O2385" s="185" t="str">
        <f t="shared" si="118"/>
        <v>-</v>
      </c>
      <c r="P2385" s="185" t="str">
        <f t="shared" si="119"/>
        <v>-</v>
      </c>
      <c r="Q2385" s="214">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6"/>
      <c r="N2386" s="186"/>
      <c r="O2386" s="185" t="str">
        <f t="shared" si="118"/>
        <v>-</v>
      </c>
      <c r="P2386" s="185" t="str">
        <f t="shared" si="119"/>
        <v>-</v>
      </c>
      <c r="Q2386" s="214">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6"/>
      <c r="N2387" s="186"/>
      <c r="O2387" s="185" t="str">
        <f t="shared" si="118"/>
        <v>-</v>
      </c>
      <c r="P2387" s="185" t="str">
        <f t="shared" si="119"/>
        <v>-</v>
      </c>
      <c r="Q2387" s="214">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6"/>
      <c r="N2388" s="186"/>
      <c r="O2388" s="185" t="str">
        <f t="shared" si="118"/>
        <v>-</v>
      </c>
      <c r="P2388" s="185" t="str">
        <f t="shared" si="119"/>
        <v>-</v>
      </c>
      <c r="Q2388" s="214">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6"/>
      <c r="N2389" s="186"/>
      <c r="O2389" s="185" t="str">
        <f t="shared" si="118"/>
        <v>-</v>
      </c>
      <c r="P2389" s="185" t="str">
        <f t="shared" si="119"/>
        <v>-</v>
      </c>
      <c r="Q2389" s="214">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6"/>
      <c r="N2390" s="186"/>
      <c r="O2390" s="185" t="str">
        <f t="shared" si="118"/>
        <v>-</v>
      </c>
      <c r="P2390" s="185" t="str">
        <f t="shared" si="119"/>
        <v>-</v>
      </c>
      <c r="Q2390" s="214">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6"/>
      <c r="N2391" s="186"/>
      <c r="O2391" s="185" t="str">
        <f t="shared" si="118"/>
        <v>-</v>
      </c>
      <c r="P2391" s="185" t="str">
        <f t="shared" si="119"/>
        <v>-</v>
      </c>
      <c r="Q2391" s="214">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6"/>
      <c r="N2392" s="186"/>
      <c r="O2392" s="185" t="str">
        <f t="shared" si="118"/>
        <v>-</v>
      </c>
      <c r="P2392" s="185" t="str">
        <f t="shared" si="119"/>
        <v>-</v>
      </c>
      <c r="Q2392" s="214">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6"/>
      <c r="N2393" s="186"/>
      <c r="O2393" s="185" t="str">
        <f t="shared" si="118"/>
        <v>-</v>
      </c>
      <c r="P2393" s="185" t="str">
        <f t="shared" si="119"/>
        <v>-</v>
      </c>
      <c r="Q2393" s="214">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6"/>
      <c r="N2394" s="186"/>
      <c r="O2394" s="185" t="str">
        <f t="shared" si="118"/>
        <v>-</v>
      </c>
      <c r="P2394" s="185" t="str">
        <f t="shared" si="119"/>
        <v>-</v>
      </c>
      <c r="Q2394" s="214">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6"/>
      <c r="N2395" s="186"/>
      <c r="O2395" s="185" t="str">
        <f t="shared" si="118"/>
        <v>-</v>
      </c>
      <c r="P2395" s="185" t="str">
        <f t="shared" si="119"/>
        <v>-</v>
      </c>
      <c r="Q2395" s="214">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6"/>
      <c r="N2396" s="186"/>
      <c r="O2396" s="185" t="str">
        <f t="shared" si="118"/>
        <v>-</v>
      </c>
      <c r="P2396" s="185" t="str">
        <f t="shared" si="119"/>
        <v>-</v>
      </c>
      <c r="Q2396" s="214">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6"/>
      <c r="N2397" s="186"/>
      <c r="O2397" s="185" t="str">
        <f t="shared" si="118"/>
        <v>-</v>
      </c>
      <c r="P2397" s="185" t="str">
        <f t="shared" si="119"/>
        <v>-</v>
      </c>
      <c r="Q2397" s="214">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6"/>
      <c r="N2398" s="186"/>
      <c r="O2398" s="185" t="str">
        <f t="shared" si="118"/>
        <v>-</v>
      </c>
      <c r="P2398" s="185" t="str">
        <f t="shared" si="119"/>
        <v>-</v>
      </c>
      <c r="Q2398" s="214">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6"/>
      <c r="N2399" s="186"/>
      <c r="O2399" s="185" t="str">
        <f t="shared" si="118"/>
        <v>-</v>
      </c>
      <c r="P2399" s="185" t="str">
        <f t="shared" si="119"/>
        <v>-</v>
      </c>
      <c r="Q2399" s="214">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6"/>
      <c r="N2400" s="186"/>
      <c r="O2400" s="185" t="str">
        <f t="shared" si="118"/>
        <v>-</v>
      </c>
      <c r="P2400" s="185" t="str">
        <f t="shared" si="119"/>
        <v>-</v>
      </c>
      <c r="Q2400" s="214">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6"/>
      <c r="N2401" s="186"/>
      <c r="O2401" s="185" t="str">
        <f t="shared" si="118"/>
        <v>-</v>
      </c>
      <c r="P2401" s="185" t="str">
        <f t="shared" si="119"/>
        <v>-</v>
      </c>
      <c r="Q2401" s="214">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6"/>
      <c r="N2402" s="186"/>
      <c r="O2402" s="185" t="str">
        <f t="shared" si="118"/>
        <v>-</v>
      </c>
      <c r="P2402" s="185" t="str">
        <f t="shared" si="119"/>
        <v>-</v>
      </c>
      <c r="Q2402" s="214">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6"/>
      <c r="N2403" s="186"/>
      <c r="O2403" s="185" t="str">
        <f t="shared" si="118"/>
        <v>-</v>
      </c>
      <c r="P2403" s="185" t="str">
        <f t="shared" si="119"/>
        <v>-</v>
      </c>
      <c r="Q2403" s="214">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6"/>
      <c r="N2404" s="186"/>
      <c r="O2404" s="185" t="str">
        <f t="shared" si="118"/>
        <v>-</v>
      </c>
      <c r="P2404" s="185" t="str">
        <f t="shared" si="119"/>
        <v>-</v>
      </c>
      <c r="Q2404" s="214">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6"/>
      <c r="N2405" s="186"/>
      <c r="O2405" s="185" t="str">
        <f t="shared" si="118"/>
        <v>-</v>
      </c>
      <c r="P2405" s="185" t="str">
        <f t="shared" si="119"/>
        <v>-</v>
      </c>
      <c r="Q2405" s="214">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6"/>
      <c r="N2406" s="186"/>
      <c r="O2406" s="185" t="str">
        <f t="shared" si="118"/>
        <v>-</v>
      </c>
      <c r="P2406" s="185" t="str">
        <f t="shared" si="119"/>
        <v>-</v>
      </c>
      <c r="Q2406" s="214">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6"/>
      <c r="N2407" s="186"/>
      <c r="O2407" s="185" t="str">
        <f t="shared" si="118"/>
        <v>-</v>
      </c>
      <c r="P2407" s="185" t="str">
        <f t="shared" si="119"/>
        <v>-</v>
      </c>
      <c r="Q2407" s="214">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6"/>
      <c r="N2408" s="186"/>
      <c r="O2408" s="185" t="str">
        <f t="shared" si="118"/>
        <v>-</v>
      </c>
      <c r="P2408" s="185" t="str">
        <f t="shared" si="119"/>
        <v>-</v>
      </c>
      <c r="Q2408" s="214">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6"/>
      <c r="N2409" s="186"/>
      <c r="O2409" s="185" t="str">
        <f t="shared" si="118"/>
        <v>-</v>
      </c>
      <c r="P2409" s="185" t="str">
        <f t="shared" si="119"/>
        <v>-</v>
      </c>
      <c r="Q2409" s="214">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6"/>
      <c r="N2410" s="186"/>
      <c r="O2410" s="185" t="str">
        <f t="shared" si="118"/>
        <v>-</v>
      </c>
      <c r="P2410" s="185" t="str">
        <f t="shared" si="119"/>
        <v>-</v>
      </c>
      <c r="Q2410" s="214">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6"/>
      <c r="N2411" s="186"/>
      <c r="O2411" s="185" t="str">
        <f t="shared" si="118"/>
        <v>-</v>
      </c>
      <c r="P2411" s="185" t="str">
        <f t="shared" si="119"/>
        <v>-</v>
      </c>
      <c r="Q2411" s="214">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6"/>
      <c r="N2412" s="186"/>
      <c r="O2412" s="185" t="str">
        <f t="shared" si="118"/>
        <v>-</v>
      </c>
      <c r="P2412" s="185" t="str">
        <f t="shared" si="119"/>
        <v>-</v>
      </c>
      <c r="Q2412" s="214">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6"/>
      <c r="N2413" s="186"/>
      <c r="O2413" s="185" t="str">
        <f t="shared" si="118"/>
        <v>-</v>
      </c>
      <c r="P2413" s="185" t="str">
        <f t="shared" si="119"/>
        <v>-</v>
      </c>
      <c r="Q2413" s="214">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6"/>
      <c r="N2414" s="186"/>
      <c r="O2414" s="185" t="str">
        <f t="shared" si="118"/>
        <v>-</v>
      </c>
      <c r="P2414" s="185" t="str">
        <f t="shared" si="119"/>
        <v>-</v>
      </c>
      <c r="Q2414" s="214">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6"/>
      <c r="N2415" s="186"/>
      <c r="O2415" s="185" t="str">
        <f t="shared" si="118"/>
        <v>-</v>
      </c>
      <c r="P2415" s="185" t="str">
        <f t="shared" si="119"/>
        <v>-</v>
      </c>
      <c r="Q2415" s="214">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6"/>
      <c r="N2416" s="186"/>
      <c r="O2416" s="185" t="str">
        <f t="shared" si="118"/>
        <v>-</v>
      </c>
      <c r="P2416" s="185" t="str">
        <f t="shared" si="119"/>
        <v>-</v>
      </c>
      <c r="Q2416" s="214">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6"/>
      <c r="N2417" s="186"/>
      <c r="O2417" s="185" t="str">
        <f t="shared" si="118"/>
        <v>-</v>
      </c>
      <c r="P2417" s="185" t="str">
        <f t="shared" si="119"/>
        <v>-</v>
      </c>
      <c r="Q2417" s="214">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6"/>
      <c r="N2418" s="186"/>
      <c r="O2418" s="185" t="str">
        <f t="shared" si="118"/>
        <v>-</v>
      </c>
      <c r="P2418" s="185" t="str">
        <f t="shared" si="119"/>
        <v>-</v>
      </c>
      <c r="Q2418" s="214">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6"/>
      <c r="N2419" s="186"/>
      <c r="O2419" s="185" t="str">
        <f t="shared" si="118"/>
        <v>-</v>
      </c>
      <c r="P2419" s="185" t="str">
        <f t="shared" si="119"/>
        <v>-</v>
      </c>
      <c r="Q2419" s="214">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6"/>
      <c r="N2420" s="186"/>
      <c r="O2420" s="185" t="str">
        <f t="shared" si="118"/>
        <v>-</v>
      </c>
      <c r="P2420" s="185" t="str">
        <f t="shared" si="119"/>
        <v>-</v>
      </c>
      <c r="Q2420" s="214">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6"/>
      <c r="N2421" s="186"/>
      <c r="O2421" s="185" t="str">
        <f t="shared" si="118"/>
        <v>-</v>
      </c>
      <c r="P2421" s="185" t="str">
        <f t="shared" si="119"/>
        <v>-</v>
      </c>
      <c r="Q2421" s="214">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6"/>
      <c r="N2422" s="186"/>
      <c r="O2422" s="185" t="str">
        <f t="shared" si="118"/>
        <v>-</v>
      </c>
      <c r="P2422" s="185" t="str">
        <f t="shared" si="119"/>
        <v>-</v>
      </c>
      <c r="Q2422" s="214">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6"/>
      <c r="N2423" s="186"/>
      <c r="O2423" s="185" t="str">
        <f t="shared" si="118"/>
        <v>-</v>
      </c>
      <c r="P2423" s="185" t="str">
        <f t="shared" si="119"/>
        <v>-</v>
      </c>
      <c r="Q2423" s="214">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6"/>
      <c r="N2424" s="186"/>
      <c r="O2424" s="185" t="str">
        <f t="shared" si="118"/>
        <v>-</v>
      </c>
      <c r="P2424" s="185" t="str">
        <f t="shared" si="119"/>
        <v>-</v>
      </c>
      <c r="Q2424" s="214">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6"/>
      <c r="N2425" s="186"/>
      <c r="O2425" s="185" t="str">
        <f t="shared" si="118"/>
        <v>-</v>
      </c>
      <c r="P2425" s="185" t="str">
        <f t="shared" si="119"/>
        <v>-</v>
      </c>
      <c r="Q2425" s="214">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6"/>
      <c r="N2426" s="186"/>
      <c r="O2426" s="185" t="str">
        <f t="shared" si="118"/>
        <v>-</v>
      </c>
      <c r="P2426" s="185" t="str">
        <f t="shared" si="119"/>
        <v>-</v>
      </c>
      <c r="Q2426" s="214">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6"/>
      <c r="N2427" s="186"/>
      <c r="O2427" s="185" t="str">
        <f t="shared" si="118"/>
        <v>-</v>
      </c>
      <c r="P2427" s="185" t="str">
        <f t="shared" si="119"/>
        <v>-</v>
      </c>
      <c r="Q2427" s="214">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6"/>
      <c r="N2428" s="186"/>
      <c r="O2428" s="185" t="str">
        <f t="shared" si="118"/>
        <v>-</v>
      </c>
      <c r="P2428" s="185" t="str">
        <f t="shared" si="119"/>
        <v>-</v>
      </c>
      <c r="Q2428" s="214">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6"/>
      <c r="N2429" s="186"/>
      <c r="O2429" s="185" t="str">
        <f t="shared" si="118"/>
        <v>-</v>
      </c>
      <c r="P2429" s="185" t="str">
        <f t="shared" si="119"/>
        <v>-</v>
      </c>
      <c r="Q2429" s="214">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6"/>
      <c r="N2430" s="186"/>
      <c r="O2430" s="185" t="str">
        <f t="shared" si="118"/>
        <v>-</v>
      </c>
      <c r="P2430" s="185" t="str">
        <f t="shared" si="119"/>
        <v>-</v>
      </c>
      <c r="Q2430" s="214">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6"/>
      <c r="N2431" s="186"/>
      <c r="O2431" s="185" t="str">
        <f t="shared" si="118"/>
        <v>-</v>
      </c>
      <c r="P2431" s="185" t="str">
        <f t="shared" si="119"/>
        <v>-</v>
      </c>
      <c r="Q2431" s="214">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6"/>
      <c r="N2432" s="186"/>
      <c r="O2432" s="185" t="str">
        <f t="shared" si="118"/>
        <v>-</v>
      </c>
      <c r="P2432" s="185" t="str">
        <f t="shared" si="119"/>
        <v>-</v>
      </c>
      <c r="Q2432" s="214">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6"/>
      <c r="N2433" s="186"/>
      <c r="O2433" s="185" t="str">
        <f t="shared" si="118"/>
        <v>-</v>
      </c>
      <c r="P2433" s="185" t="str">
        <f t="shared" si="119"/>
        <v>-</v>
      </c>
      <c r="Q2433" s="214">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6"/>
      <c r="N2434" s="186"/>
      <c r="O2434" s="185" t="str">
        <f t="shared" ref="O2434:O2497" si="121">IF(N2434="","-",L2434*N2434)</f>
        <v>-</v>
      </c>
      <c r="P2434" s="185" t="str">
        <f t="shared" ref="P2434:P2497" si="122">IF(O2434="-","-",IF(OR(E2434&lt;$E$15,E2434&gt;$E$16),0,O2434*J2434))</f>
        <v>-</v>
      </c>
      <c r="Q2434" s="214">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6"/>
      <c r="N2435" s="186"/>
      <c r="O2435" s="185" t="str">
        <f t="shared" si="121"/>
        <v>-</v>
      </c>
      <c r="P2435" s="185" t="str">
        <f t="shared" si="122"/>
        <v>-</v>
      </c>
      <c r="Q2435" s="214">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6"/>
      <c r="N2436" s="186"/>
      <c r="O2436" s="185" t="str">
        <f t="shared" si="121"/>
        <v>-</v>
      </c>
      <c r="P2436" s="185" t="str">
        <f t="shared" si="122"/>
        <v>-</v>
      </c>
      <c r="Q2436" s="214">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6"/>
      <c r="N2437" s="186"/>
      <c r="O2437" s="185" t="str">
        <f t="shared" si="121"/>
        <v>-</v>
      </c>
      <c r="P2437" s="185" t="str">
        <f t="shared" si="122"/>
        <v>-</v>
      </c>
      <c r="Q2437" s="214">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6"/>
      <c r="N2438" s="186"/>
      <c r="O2438" s="185" t="str">
        <f t="shared" si="121"/>
        <v>-</v>
      </c>
      <c r="P2438" s="185" t="str">
        <f t="shared" si="122"/>
        <v>-</v>
      </c>
      <c r="Q2438" s="214">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6"/>
      <c r="N2439" s="186"/>
      <c r="O2439" s="185" t="str">
        <f t="shared" si="121"/>
        <v>-</v>
      </c>
      <c r="P2439" s="185" t="str">
        <f t="shared" si="122"/>
        <v>-</v>
      </c>
      <c r="Q2439" s="214">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6"/>
      <c r="N2440" s="186"/>
      <c r="O2440" s="185" t="str">
        <f t="shared" si="121"/>
        <v>-</v>
      </c>
      <c r="P2440" s="185" t="str">
        <f t="shared" si="122"/>
        <v>-</v>
      </c>
      <c r="Q2440" s="214">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6"/>
      <c r="N2441" s="186"/>
      <c r="O2441" s="185" t="str">
        <f t="shared" si="121"/>
        <v>-</v>
      </c>
      <c r="P2441" s="185" t="str">
        <f t="shared" si="122"/>
        <v>-</v>
      </c>
      <c r="Q2441" s="214">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6"/>
      <c r="N2442" s="186"/>
      <c r="O2442" s="185" t="str">
        <f t="shared" si="121"/>
        <v>-</v>
      </c>
      <c r="P2442" s="185" t="str">
        <f t="shared" si="122"/>
        <v>-</v>
      </c>
      <c r="Q2442" s="214">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6"/>
      <c r="N2443" s="186"/>
      <c r="O2443" s="185" t="str">
        <f t="shared" si="121"/>
        <v>-</v>
      </c>
      <c r="P2443" s="185" t="str">
        <f t="shared" si="122"/>
        <v>-</v>
      </c>
      <c r="Q2443" s="214">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6"/>
      <c r="N2444" s="186"/>
      <c r="O2444" s="185" t="str">
        <f t="shared" si="121"/>
        <v>-</v>
      </c>
      <c r="P2444" s="185" t="str">
        <f t="shared" si="122"/>
        <v>-</v>
      </c>
      <c r="Q2444" s="214">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6"/>
      <c r="N2445" s="186"/>
      <c r="O2445" s="185" t="str">
        <f t="shared" si="121"/>
        <v>-</v>
      </c>
      <c r="P2445" s="185" t="str">
        <f t="shared" si="122"/>
        <v>-</v>
      </c>
      <c r="Q2445" s="214">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6"/>
      <c r="N2446" s="186"/>
      <c r="O2446" s="185" t="str">
        <f t="shared" si="121"/>
        <v>-</v>
      </c>
      <c r="P2446" s="185" t="str">
        <f t="shared" si="122"/>
        <v>-</v>
      </c>
      <c r="Q2446" s="214">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6"/>
      <c r="N2447" s="186"/>
      <c r="O2447" s="185" t="str">
        <f t="shared" si="121"/>
        <v>-</v>
      </c>
      <c r="P2447" s="185" t="str">
        <f t="shared" si="122"/>
        <v>-</v>
      </c>
      <c r="Q2447" s="214">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6"/>
      <c r="N2448" s="186"/>
      <c r="O2448" s="185" t="str">
        <f t="shared" si="121"/>
        <v>-</v>
      </c>
      <c r="P2448" s="185" t="str">
        <f t="shared" si="122"/>
        <v>-</v>
      </c>
      <c r="Q2448" s="214">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6"/>
      <c r="N2449" s="186"/>
      <c r="O2449" s="185" t="str">
        <f t="shared" si="121"/>
        <v>-</v>
      </c>
      <c r="P2449" s="185" t="str">
        <f t="shared" si="122"/>
        <v>-</v>
      </c>
      <c r="Q2449" s="214">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6"/>
      <c r="N2450" s="186"/>
      <c r="O2450" s="185" t="str">
        <f t="shared" si="121"/>
        <v>-</v>
      </c>
      <c r="P2450" s="185" t="str">
        <f t="shared" si="122"/>
        <v>-</v>
      </c>
      <c r="Q2450" s="214">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6"/>
      <c r="N2451" s="186"/>
      <c r="O2451" s="185" t="str">
        <f t="shared" si="121"/>
        <v>-</v>
      </c>
      <c r="P2451" s="185" t="str">
        <f t="shared" si="122"/>
        <v>-</v>
      </c>
      <c r="Q2451" s="214">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6"/>
      <c r="N2452" s="186"/>
      <c r="O2452" s="185" t="str">
        <f t="shared" si="121"/>
        <v>-</v>
      </c>
      <c r="P2452" s="185" t="str">
        <f t="shared" si="122"/>
        <v>-</v>
      </c>
      <c r="Q2452" s="214">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6"/>
      <c r="N2453" s="186"/>
      <c r="O2453" s="185" t="str">
        <f t="shared" si="121"/>
        <v>-</v>
      </c>
      <c r="P2453" s="185" t="str">
        <f t="shared" si="122"/>
        <v>-</v>
      </c>
      <c r="Q2453" s="214">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6"/>
      <c r="N2454" s="186"/>
      <c r="O2454" s="185" t="str">
        <f t="shared" si="121"/>
        <v>-</v>
      </c>
      <c r="P2454" s="185" t="str">
        <f t="shared" si="122"/>
        <v>-</v>
      </c>
      <c r="Q2454" s="214">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6"/>
      <c r="N2455" s="186"/>
      <c r="O2455" s="185" t="str">
        <f t="shared" si="121"/>
        <v>-</v>
      </c>
      <c r="P2455" s="185" t="str">
        <f t="shared" si="122"/>
        <v>-</v>
      </c>
      <c r="Q2455" s="214">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6"/>
      <c r="N2456" s="186"/>
      <c r="O2456" s="185" t="str">
        <f t="shared" si="121"/>
        <v>-</v>
      </c>
      <c r="P2456" s="185" t="str">
        <f t="shared" si="122"/>
        <v>-</v>
      </c>
      <c r="Q2456" s="214">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6"/>
      <c r="N2457" s="186"/>
      <c r="O2457" s="185" t="str">
        <f t="shared" si="121"/>
        <v>-</v>
      </c>
      <c r="P2457" s="185" t="str">
        <f t="shared" si="122"/>
        <v>-</v>
      </c>
      <c r="Q2457" s="214">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6"/>
      <c r="N2458" s="186"/>
      <c r="O2458" s="185" t="str">
        <f t="shared" si="121"/>
        <v>-</v>
      </c>
      <c r="P2458" s="185" t="str">
        <f t="shared" si="122"/>
        <v>-</v>
      </c>
      <c r="Q2458" s="214">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6"/>
      <c r="N2459" s="186"/>
      <c r="O2459" s="185" t="str">
        <f t="shared" si="121"/>
        <v>-</v>
      </c>
      <c r="P2459" s="185" t="str">
        <f t="shared" si="122"/>
        <v>-</v>
      </c>
      <c r="Q2459" s="214">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6"/>
      <c r="N2460" s="186"/>
      <c r="O2460" s="185" t="str">
        <f t="shared" si="121"/>
        <v>-</v>
      </c>
      <c r="P2460" s="185" t="str">
        <f t="shared" si="122"/>
        <v>-</v>
      </c>
      <c r="Q2460" s="214">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6"/>
      <c r="N2461" s="186"/>
      <c r="O2461" s="185" t="str">
        <f t="shared" si="121"/>
        <v>-</v>
      </c>
      <c r="P2461" s="185" t="str">
        <f t="shared" si="122"/>
        <v>-</v>
      </c>
      <c r="Q2461" s="214">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6"/>
      <c r="N2462" s="186"/>
      <c r="O2462" s="185" t="str">
        <f t="shared" si="121"/>
        <v>-</v>
      </c>
      <c r="P2462" s="185" t="str">
        <f t="shared" si="122"/>
        <v>-</v>
      </c>
      <c r="Q2462" s="214">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6"/>
      <c r="N2463" s="186"/>
      <c r="O2463" s="185" t="str">
        <f t="shared" si="121"/>
        <v>-</v>
      </c>
      <c r="P2463" s="185" t="str">
        <f t="shared" si="122"/>
        <v>-</v>
      </c>
      <c r="Q2463" s="214">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6"/>
      <c r="N2464" s="186"/>
      <c r="O2464" s="185" t="str">
        <f t="shared" si="121"/>
        <v>-</v>
      </c>
      <c r="P2464" s="185" t="str">
        <f t="shared" si="122"/>
        <v>-</v>
      </c>
      <c r="Q2464" s="214">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6"/>
      <c r="N2465" s="186"/>
      <c r="O2465" s="185" t="str">
        <f t="shared" si="121"/>
        <v>-</v>
      </c>
      <c r="P2465" s="185" t="str">
        <f t="shared" si="122"/>
        <v>-</v>
      </c>
      <c r="Q2465" s="214">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6"/>
      <c r="N2466" s="186"/>
      <c r="O2466" s="185" t="str">
        <f t="shared" si="121"/>
        <v>-</v>
      </c>
      <c r="P2466" s="185" t="str">
        <f t="shared" si="122"/>
        <v>-</v>
      </c>
      <c r="Q2466" s="214">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6"/>
      <c r="N2467" s="186"/>
      <c r="O2467" s="185" t="str">
        <f t="shared" si="121"/>
        <v>-</v>
      </c>
      <c r="P2467" s="185" t="str">
        <f t="shared" si="122"/>
        <v>-</v>
      </c>
      <c r="Q2467" s="214">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6"/>
      <c r="N2468" s="186"/>
      <c r="O2468" s="185" t="str">
        <f t="shared" si="121"/>
        <v>-</v>
      </c>
      <c r="P2468" s="185" t="str">
        <f t="shared" si="122"/>
        <v>-</v>
      </c>
      <c r="Q2468" s="214">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6"/>
      <c r="N2469" s="186"/>
      <c r="O2469" s="185" t="str">
        <f t="shared" si="121"/>
        <v>-</v>
      </c>
      <c r="P2469" s="185" t="str">
        <f t="shared" si="122"/>
        <v>-</v>
      </c>
      <c r="Q2469" s="214">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6"/>
      <c r="N2470" s="186"/>
      <c r="O2470" s="185" t="str">
        <f t="shared" si="121"/>
        <v>-</v>
      </c>
      <c r="P2470" s="185" t="str">
        <f t="shared" si="122"/>
        <v>-</v>
      </c>
      <c r="Q2470" s="214">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6"/>
      <c r="N2471" s="186"/>
      <c r="O2471" s="185" t="str">
        <f t="shared" si="121"/>
        <v>-</v>
      </c>
      <c r="P2471" s="185" t="str">
        <f t="shared" si="122"/>
        <v>-</v>
      </c>
      <c r="Q2471" s="214">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6"/>
      <c r="N2472" s="186"/>
      <c r="O2472" s="185" t="str">
        <f t="shared" si="121"/>
        <v>-</v>
      </c>
      <c r="P2472" s="185" t="str">
        <f t="shared" si="122"/>
        <v>-</v>
      </c>
      <c r="Q2472" s="214">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6"/>
      <c r="N2473" s="186"/>
      <c r="O2473" s="185" t="str">
        <f t="shared" si="121"/>
        <v>-</v>
      </c>
      <c r="P2473" s="185" t="str">
        <f t="shared" si="122"/>
        <v>-</v>
      </c>
      <c r="Q2473" s="214">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6"/>
      <c r="N2474" s="186"/>
      <c r="O2474" s="185" t="str">
        <f t="shared" si="121"/>
        <v>-</v>
      </c>
      <c r="P2474" s="185" t="str">
        <f t="shared" si="122"/>
        <v>-</v>
      </c>
      <c r="Q2474" s="214">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6"/>
      <c r="N2475" s="186"/>
      <c r="O2475" s="185" t="str">
        <f t="shared" si="121"/>
        <v>-</v>
      </c>
      <c r="P2475" s="185" t="str">
        <f t="shared" si="122"/>
        <v>-</v>
      </c>
      <c r="Q2475" s="214">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6"/>
      <c r="N2476" s="186"/>
      <c r="O2476" s="185" t="str">
        <f t="shared" si="121"/>
        <v>-</v>
      </c>
      <c r="P2476" s="185" t="str">
        <f t="shared" si="122"/>
        <v>-</v>
      </c>
      <c r="Q2476" s="214">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6"/>
      <c r="N2477" s="186"/>
      <c r="O2477" s="185" t="str">
        <f t="shared" si="121"/>
        <v>-</v>
      </c>
      <c r="P2477" s="185" t="str">
        <f t="shared" si="122"/>
        <v>-</v>
      </c>
      <c r="Q2477" s="214">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6"/>
      <c r="N2478" s="186"/>
      <c r="O2478" s="185" t="str">
        <f t="shared" si="121"/>
        <v>-</v>
      </c>
      <c r="P2478" s="185" t="str">
        <f t="shared" si="122"/>
        <v>-</v>
      </c>
      <c r="Q2478" s="214">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6"/>
      <c r="N2479" s="186"/>
      <c r="O2479" s="185" t="str">
        <f t="shared" si="121"/>
        <v>-</v>
      </c>
      <c r="P2479" s="185" t="str">
        <f t="shared" si="122"/>
        <v>-</v>
      </c>
      <c r="Q2479" s="214">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6"/>
      <c r="N2480" s="186"/>
      <c r="O2480" s="185" t="str">
        <f t="shared" si="121"/>
        <v>-</v>
      </c>
      <c r="P2480" s="185" t="str">
        <f t="shared" si="122"/>
        <v>-</v>
      </c>
      <c r="Q2480" s="214">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6"/>
      <c r="N2481" s="186"/>
      <c r="O2481" s="185" t="str">
        <f t="shared" si="121"/>
        <v>-</v>
      </c>
      <c r="P2481" s="185" t="str">
        <f t="shared" si="122"/>
        <v>-</v>
      </c>
      <c r="Q2481" s="214">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6"/>
      <c r="N2482" s="186"/>
      <c r="O2482" s="185" t="str">
        <f t="shared" si="121"/>
        <v>-</v>
      </c>
      <c r="P2482" s="185" t="str">
        <f t="shared" si="122"/>
        <v>-</v>
      </c>
      <c r="Q2482" s="214">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6"/>
      <c r="N2483" s="186"/>
      <c r="O2483" s="185" t="str">
        <f t="shared" si="121"/>
        <v>-</v>
      </c>
      <c r="P2483" s="185" t="str">
        <f t="shared" si="122"/>
        <v>-</v>
      </c>
      <c r="Q2483" s="214">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6"/>
      <c r="N2484" s="186"/>
      <c r="O2484" s="185" t="str">
        <f t="shared" si="121"/>
        <v>-</v>
      </c>
      <c r="P2484" s="185" t="str">
        <f t="shared" si="122"/>
        <v>-</v>
      </c>
      <c r="Q2484" s="214">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6"/>
      <c r="N2485" s="186"/>
      <c r="O2485" s="185" t="str">
        <f t="shared" si="121"/>
        <v>-</v>
      </c>
      <c r="P2485" s="185" t="str">
        <f t="shared" si="122"/>
        <v>-</v>
      </c>
      <c r="Q2485" s="214">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6"/>
      <c r="N2486" s="186"/>
      <c r="O2486" s="185" t="str">
        <f t="shared" si="121"/>
        <v>-</v>
      </c>
      <c r="P2486" s="185" t="str">
        <f t="shared" si="122"/>
        <v>-</v>
      </c>
      <c r="Q2486" s="214">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6"/>
      <c r="N2487" s="186"/>
      <c r="O2487" s="185" t="str">
        <f t="shared" si="121"/>
        <v>-</v>
      </c>
      <c r="P2487" s="185" t="str">
        <f t="shared" si="122"/>
        <v>-</v>
      </c>
      <c r="Q2487" s="214">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6"/>
      <c r="N2488" s="186"/>
      <c r="O2488" s="185" t="str">
        <f t="shared" si="121"/>
        <v>-</v>
      </c>
      <c r="P2488" s="185" t="str">
        <f t="shared" si="122"/>
        <v>-</v>
      </c>
      <c r="Q2488" s="214">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6"/>
      <c r="N2489" s="186"/>
      <c r="O2489" s="185" t="str">
        <f t="shared" si="121"/>
        <v>-</v>
      </c>
      <c r="P2489" s="185" t="str">
        <f t="shared" si="122"/>
        <v>-</v>
      </c>
      <c r="Q2489" s="214">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6"/>
      <c r="N2490" s="186"/>
      <c r="O2490" s="185" t="str">
        <f t="shared" si="121"/>
        <v>-</v>
      </c>
      <c r="P2490" s="185" t="str">
        <f t="shared" si="122"/>
        <v>-</v>
      </c>
      <c r="Q2490" s="214">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6"/>
      <c r="N2491" s="186"/>
      <c r="O2491" s="185" t="str">
        <f t="shared" si="121"/>
        <v>-</v>
      </c>
      <c r="P2491" s="185" t="str">
        <f t="shared" si="122"/>
        <v>-</v>
      </c>
      <c r="Q2491" s="214">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6"/>
      <c r="N2492" s="186"/>
      <c r="O2492" s="185" t="str">
        <f t="shared" si="121"/>
        <v>-</v>
      </c>
      <c r="P2492" s="185" t="str">
        <f t="shared" si="122"/>
        <v>-</v>
      </c>
      <c r="Q2492" s="214">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6"/>
      <c r="N2493" s="186"/>
      <c r="O2493" s="185" t="str">
        <f t="shared" si="121"/>
        <v>-</v>
      </c>
      <c r="P2493" s="185" t="str">
        <f t="shared" si="122"/>
        <v>-</v>
      </c>
      <c r="Q2493" s="214">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6"/>
      <c r="N2494" s="186"/>
      <c r="O2494" s="185" t="str">
        <f t="shared" si="121"/>
        <v>-</v>
      </c>
      <c r="P2494" s="185" t="str">
        <f t="shared" si="122"/>
        <v>-</v>
      </c>
      <c r="Q2494" s="214">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6"/>
      <c r="N2495" s="186"/>
      <c r="O2495" s="185" t="str">
        <f t="shared" si="121"/>
        <v>-</v>
      </c>
      <c r="P2495" s="185" t="str">
        <f t="shared" si="122"/>
        <v>-</v>
      </c>
      <c r="Q2495" s="214">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6"/>
      <c r="N2496" s="186"/>
      <c r="O2496" s="185" t="str">
        <f t="shared" si="121"/>
        <v>-</v>
      </c>
      <c r="P2496" s="185" t="str">
        <f t="shared" si="122"/>
        <v>-</v>
      </c>
      <c r="Q2496" s="214">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6"/>
      <c r="N2497" s="186"/>
      <c r="O2497" s="185" t="str">
        <f t="shared" si="121"/>
        <v>-</v>
      </c>
      <c r="P2497" s="185" t="str">
        <f t="shared" si="122"/>
        <v>-</v>
      </c>
      <c r="Q2497" s="214">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6"/>
      <c r="N2498" s="186"/>
      <c r="O2498" s="185" t="str">
        <f t="shared" ref="O2498:O2561" si="124">IF(N2498="","-",L2498*N2498)</f>
        <v>-</v>
      </c>
      <c r="P2498" s="185" t="str">
        <f t="shared" ref="P2498:P2561" si="125">IF(O2498="-","-",IF(OR(E2498&lt;$E$15,E2498&gt;$E$16),0,O2498*J2498))</f>
        <v>-</v>
      </c>
      <c r="Q2498" s="214">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6"/>
      <c r="N2499" s="186"/>
      <c r="O2499" s="185" t="str">
        <f t="shared" si="124"/>
        <v>-</v>
      </c>
      <c r="P2499" s="185" t="str">
        <f t="shared" si="125"/>
        <v>-</v>
      </c>
      <c r="Q2499" s="214">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6"/>
      <c r="N2500" s="186"/>
      <c r="O2500" s="185" t="str">
        <f t="shared" si="124"/>
        <v>-</v>
      </c>
      <c r="P2500" s="185" t="str">
        <f t="shared" si="125"/>
        <v>-</v>
      </c>
      <c r="Q2500" s="214">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6"/>
      <c r="N2501" s="186"/>
      <c r="O2501" s="185" t="str">
        <f t="shared" si="124"/>
        <v>-</v>
      </c>
      <c r="P2501" s="185" t="str">
        <f t="shared" si="125"/>
        <v>-</v>
      </c>
      <c r="Q2501" s="214">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6"/>
      <c r="N2502" s="186"/>
      <c r="O2502" s="185" t="str">
        <f t="shared" si="124"/>
        <v>-</v>
      </c>
      <c r="P2502" s="185" t="str">
        <f t="shared" si="125"/>
        <v>-</v>
      </c>
      <c r="Q2502" s="214">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6"/>
      <c r="N2503" s="186"/>
      <c r="O2503" s="185" t="str">
        <f t="shared" si="124"/>
        <v>-</v>
      </c>
      <c r="P2503" s="185" t="str">
        <f t="shared" si="125"/>
        <v>-</v>
      </c>
      <c r="Q2503" s="214">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6"/>
      <c r="N2504" s="186"/>
      <c r="O2504" s="185" t="str">
        <f t="shared" si="124"/>
        <v>-</v>
      </c>
      <c r="P2504" s="185" t="str">
        <f t="shared" si="125"/>
        <v>-</v>
      </c>
      <c r="Q2504" s="214">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6"/>
      <c r="N2505" s="186"/>
      <c r="O2505" s="185" t="str">
        <f t="shared" si="124"/>
        <v>-</v>
      </c>
      <c r="P2505" s="185" t="str">
        <f t="shared" si="125"/>
        <v>-</v>
      </c>
      <c r="Q2505" s="214">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6"/>
      <c r="N2506" s="186"/>
      <c r="O2506" s="185" t="str">
        <f t="shared" si="124"/>
        <v>-</v>
      </c>
      <c r="P2506" s="185" t="str">
        <f t="shared" si="125"/>
        <v>-</v>
      </c>
      <c r="Q2506" s="214">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6"/>
      <c r="N2507" s="186"/>
      <c r="O2507" s="185" t="str">
        <f t="shared" si="124"/>
        <v>-</v>
      </c>
      <c r="P2507" s="185" t="str">
        <f t="shared" si="125"/>
        <v>-</v>
      </c>
      <c r="Q2507" s="214">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6"/>
      <c r="N2508" s="186"/>
      <c r="O2508" s="185" t="str">
        <f t="shared" si="124"/>
        <v>-</v>
      </c>
      <c r="P2508" s="185" t="str">
        <f t="shared" si="125"/>
        <v>-</v>
      </c>
      <c r="Q2508" s="214">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6"/>
      <c r="N2509" s="186"/>
      <c r="O2509" s="185" t="str">
        <f t="shared" si="124"/>
        <v>-</v>
      </c>
      <c r="P2509" s="185" t="str">
        <f t="shared" si="125"/>
        <v>-</v>
      </c>
      <c r="Q2509" s="214">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6"/>
      <c r="N2510" s="186"/>
      <c r="O2510" s="185" t="str">
        <f t="shared" si="124"/>
        <v>-</v>
      </c>
      <c r="P2510" s="185" t="str">
        <f t="shared" si="125"/>
        <v>-</v>
      </c>
      <c r="Q2510" s="214">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6"/>
      <c r="N2511" s="186"/>
      <c r="O2511" s="185" t="str">
        <f t="shared" si="124"/>
        <v>-</v>
      </c>
      <c r="P2511" s="185" t="str">
        <f t="shared" si="125"/>
        <v>-</v>
      </c>
      <c r="Q2511" s="214">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6"/>
      <c r="N2512" s="186"/>
      <c r="O2512" s="185" t="str">
        <f t="shared" si="124"/>
        <v>-</v>
      </c>
      <c r="P2512" s="185" t="str">
        <f t="shared" si="125"/>
        <v>-</v>
      </c>
      <c r="Q2512" s="214">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6"/>
      <c r="N2513" s="186"/>
      <c r="O2513" s="185" t="str">
        <f t="shared" si="124"/>
        <v>-</v>
      </c>
      <c r="P2513" s="185" t="str">
        <f t="shared" si="125"/>
        <v>-</v>
      </c>
      <c r="Q2513" s="214">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6"/>
      <c r="N2514" s="186"/>
      <c r="O2514" s="185" t="str">
        <f t="shared" si="124"/>
        <v>-</v>
      </c>
      <c r="P2514" s="185" t="str">
        <f t="shared" si="125"/>
        <v>-</v>
      </c>
      <c r="Q2514" s="214">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6"/>
      <c r="N2515" s="186"/>
      <c r="O2515" s="185" t="str">
        <f t="shared" si="124"/>
        <v>-</v>
      </c>
      <c r="P2515" s="185" t="str">
        <f t="shared" si="125"/>
        <v>-</v>
      </c>
      <c r="Q2515" s="214">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6"/>
      <c r="N2516" s="186"/>
      <c r="O2516" s="185" t="str">
        <f t="shared" si="124"/>
        <v>-</v>
      </c>
      <c r="P2516" s="185" t="str">
        <f t="shared" si="125"/>
        <v>-</v>
      </c>
      <c r="Q2516" s="214">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6"/>
      <c r="N2517" s="186"/>
      <c r="O2517" s="185" t="str">
        <f t="shared" si="124"/>
        <v>-</v>
      </c>
      <c r="P2517" s="185" t="str">
        <f t="shared" si="125"/>
        <v>-</v>
      </c>
      <c r="Q2517" s="214">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6"/>
      <c r="N2518" s="186"/>
      <c r="O2518" s="185" t="str">
        <f t="shared" si="124"/>
        <v>-</v>
      </c>
      <c r="P2518" s="185" t="str">
        <f t="shared" si="125"/>
        <v>-</v>
      </c>
      <c r="Q2518" s="214">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6"/>
      <c r="N2519" s="186"/>
      <c r="O2519" s="185" t="str">
        <f t="shared" si="124"/>
        <v>-</v>
      </c>
      <c r="P2519" s="185" t="str">
        <f t="shared" si="125"/>
        <v>-</v>
      </c>
      <c r="Q2519" s="214">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6"/>
      <c r="N2520" s="186"/>
      <c r="O2520" s="185" t="str">
        <f t="shared" si="124"/>
        <v>-</v>
      </c>
      <c r="P2520" s="185" t="str">
        <f t="shared" si="125"/>
        <v>-</v>
      </c>
      <c r="Q2520" s="214">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6"/>
      <c r="N2521" s="186"/>
      <c r="O2521" s="185" t="str">
        <f t="shared" si="124"/>
        <v>-</v>
      </c>
      <c r="P2521" s="185" t="str">
        <f t="shared" si="125"/>
        <v>-</v>
      </c>
      <c r="Q2521" s="214">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6"/>
      <c r="N2522" s="186"/>
      <c r="O2522" s="185" t="str">
        <f t="shared" si="124"/>
        <v>-</v>
      </c>
      <c r="P2522" s="185" t="str">
        <f t="shared" si="125"/>
        <v>-</v>
      </c>
      <c r="Q2522" s="214">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6"/>
      <c r="N2523" s="186"/>
      <c r="O2523" s="185" t="str">
        <f t="shared" si="124"/>
        <v>-</v>
      </c>
      <c r="P2523" s="185" t="str">
        <f t="shared" si="125"/>
        <v>-</v>
      </c>
      <c r="Q2523" s="214">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6"/>
      <c r="N2524" s="186"/>
      <c r="O2524" s="185" t="str">
        <f t="shared" si="124"/>
        <v>-</v>
      </c>
      <c r="P2524" s="185" t="str">
        <f t="shared" si="125"/>
        <v>-</v>
      </c>
      <c r="Q2524" s="214">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6"/>
      <c r="N2525" s="186"/>
      <c r="O2525" s="185" t="str">
        <f t="shared" si="124"/>
        <v>-</v>
      </c>
      <c r="P2525" s="185" t="str">
        <f t="shared" si="125"/>
        <v>-</v>
      </c>
      <c r="Q2525" s="214">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6"/>
      <c r="N2526" s="186"/>
      <c r="O2526" s="185" t="str">
        <f t="shared" si="124"/>
        <v>-</v>
      </c>
      <c r="P2526" s="185" t="str">
        <f t="shared" si="125"/>
        <v>-</v>
      </c>
      <c r="Q2526" s="214">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6"/>
      <c r="N2527" s="186"/>
      <c r="O2527" s="185" t="str">
        <f t="shared" si="124"/>
        <v>-</v>
      </c>
      <c r="P2527" s="185" t="str">
        <f t="shared" si="125"/>
        <v>-</v>
      </c>
      <c r="Q2527" s="214">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6"/>
      <c r="N2528" s="186"/>
      <c r="O2528" s="185" t="str">
        <f t="shared" si="124"/>
        <v>-</v>
      </c>
      <c r="P2528" s="185" t="str">
        <f t="shared" si="125"/>
        <v>-</v>
      </c>
      <c r="Q2528" s="214">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6"/>
      <c r="N2529" s="186"/>
      <c r="O2529" s="185" t="str">
        <f t="shared" si="124"/>
        <v>-</v>
      </c>
      <c r="P2529" s="185" t="str">
        <f t="shared" si="125"/>
        <v>-</v>
      </c>
      <c r="Q2529" s="214">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6"/>
      <c r="N2530" s="186"/>
      <c r="O2530" s="185" t="str">
        <f t="shared" si="124"/>
        <v>-</v>
      </c>
      <c r="P2530" s="185" t="str">
        <f t="shared" si="125"/>
        <v>-</v>
      </c>
      <c r="Q2530" s="214">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6"/>
      <c r="N2531" s="186"/>
      <c r="O2531" s="185" t="str">
        <f t="shared" si="124"/>
        <v>-</v>
      </c>
      <c r="P2531" s="185" t="str">
        <f t="shared" si="125"/>
        <v>-</v>
      </c>
      <c r="Q2531" s="214">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6"/>
      <c r="N2532" s="186"/>
      <c r="O2532" s="185" t="str">
        <f t="shared" si="124"/>
        <v>-</v>
      </c>
      <c r="P2532" s="185" t="str">
        <f t="shared" si="125"/>
        <v>-</v>
      </c>
      <c r="Q2532" s="214">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6"/>
      <c r="N2533" s="186"/>
      <c r="O2533" s="185" t="str">
        <f t="shared" si="124"/>
        <v>-</v>
      </c>
      <c r="P2533" s="185" t="str">
        <f t="shared" si="125"/>
        <v>-</v>
      </c>
      <c r="Q2533" s="214">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6"/>
      <c r="N2534" s="186"/>
      <c r="O2534" s="185" t="str">
        <f t="shared" si="124"/>
        <v>-</v>
      </c>
      <c r="P2534" s="185" t="str">
        <f t="shared" si="125"/>
        <v>-</v>
      </c>
      <c r="Q2534" s="214">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6"/>
      <c r="N2535" s="186"/>
      <c r="O2535" s="185" t="str">
        <f t="shared" si="124"/>
        <v>-</v>
      </c>
      <c r="P2535" s="185" t="str">
        <f t="shared" si="125"/>
        <v>-</v>
      </c>
      <c r="Q2535" s="214">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6"/>
      <c r="N2536" s="186"/>
      <c r="O2536" s="185" t="str">
        <f t="shared" si="124"/>
        <v>-</v>
      </c>
      <c r="P2536" s="185" t="str">
        <f t="shared" si="125"/>
        <v>-</v>
      </c>
      <c r="Q2536" s="214">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6"/>
      <c r="N2537" s="186"/>
      <c r="O2537" s="185" t="str">
        <f t="shared" si="124"/>
        <v>-</v>
      </c>
      <c r="P2537" s="185" t="str">
        <f t="shared" si="125"/>
        <v>-</v>
      </c>
      <c r="Q2537" s="214">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6"/>
      <c r="N2538" s="186"/>
      <c r="O2538" s="185" t="str">
        <f t="shared" si="124"/>
        <v>-</v>
      </c>
      <c r="P2538" s="185" t="str">
        <f t="shared" si="125"/>
        <v>-</v>
      </c>
      <c r="Q2538" s="214">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6"/>
      <c r="N2539" s="186"/>
      <c r="O2539" s="185" t="str">
        <f t="shared" si="124"/>
        <v>-</v>
      </c>
      <c r="P2539" s="185" t="str">
        <f t="shared" si="125"/>
        <v>-</v>
      </c>
      <c r="Q2539" s="214">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6"/>
      <c r="N2540" s="186"/>
      <c r="O2540" s="185" t="str">
        <f t="shared" si="124"/>
        <v>-</v>
      </c>
      <c r="P2540" s="185" t="str">
        <f t="shared" si="125"/>
        <v>-</v>
      </c>
      <c r="Q2540" s="214">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6"/>
      <c r="N2541" s="186"/>
      <c r="O2541" s="185" t="str">
        <f t="shared" si="124"/>
        <v>-</v>
      </c>
      <c r="P2541" s="185" t="str">
        <f t="shared" si="125"/>
        <v>-</v>
      </c>
      <c r="Q2541" s="214">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6"/>
      <c r="N2542" s="186"/>
      <c r="O2542" s="185" t="str">
        <f t="shared" si="124"/>
        <v>-</v>
      </c>
      <c r="P2542" s="185" t="str">
        <f t="shared" si="125"/>
        <v>-</v>
      </c>
      <c r="Q2542" s="214">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6"/>
      <c r="N2543" s="186"/>
      <c r="O2543" s="185" t="str">
        <f t="shared" si="124"/>
        <v>-</v>
      </c>
      <c r="P2543" s="185" t="str">
        <f t="shared" si="125"/>
        <v>-</v>
      </c>
      <c r="Q2543" s="214">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6"/>
      <c r="N2544" s="186"/>
      <c r="O2544" s="185" t="str">
        <f t="shared" si="124"/>
        <v>-</v>
      </c>
      <c r="P2544" s="185" t="str">
        <f t="shared" si="125"/>
        <v>-</v>
      </c>
      <c r="Q2544" s="214">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6"/>
      <c r="N2545" s="186"/>
      <c r="O2545" s="185" t="str">
        <f t="shared" si="124"/>
        <v>-</v>
      </c>
      <c r="P2545" s="185" t="str">
        <f t="shared" si="125"/>
        <v>-</v>
      </c>
      <c r="Q2545" s="214">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6"/>
      <c r="N2546" s="186"/>
      <c r="O2546" s="185" t="str">
        <f t="shared" si="124"/>
        <v>-</v>
      </c>
      <c r="P2546" s="185" t="str">
        <f t="shared" si="125"/>
        <v>-</v>
      </c>
      <c r="Q2546" s="214">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6"/>
      <c r="N2547" s="186"/>
      <c r="O2547" s="185" t="str">
        <f t="shared" si="124"/>
        <v>-</v>
      </c>
      <c r="P2547" s="185" t="str">
        <f t="shared" si="125"/>
        <v>-</v>
      </c>
      <c r="Q2547" s="214">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6"/>
      <c r="N2548" s="186"/>
      <c r="O2548" s="185" t="str">
        <f t="shared" si="124"/>
        <v>-</v>
      </c>
      <c r="P2548" s="185" t="str">
        <f t="shared" si="125"/>
        <v>-</v>
      </c>
      <c r="Q2548" s="214">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6"/>
      <c r="N2549" s="186"/>
      <c r="O2549" s="185" t="str">
        <f t="shared" si="124"/>
        <v>-</v>
      </c>
      <c r="P2549" s="185" t="str">
        <f t="shared" si="125"/>
        <v>-</v>
      </c>
      <c r="Q2549" s="214">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6"/>
      <c r="N2550" s="186"/>
      <c r="O2550" s="185" t="str">
        <f t="shared" si="124"/>
        <v>-</v>
      </c>
      <c r="P2550" s="185" t="str">
        <f t="shared" si="125"/>
        <v>-</v>
      </c>
      <c r="Q2550" s="214">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6"/>
      <c r="N2551" s="186"/>
      <c r="O2551" s="185" t="str">
        <f t="shared" si="124"/>
        <v>-</v>
      </c>
      <c r="P2551" s="185" t="str">
        <f t="shared" si="125"/>
        <v>-</v>
      </c>
      <c r="Q2551" s="214">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6"/>
      <c r="N2552" s="186"/>
      <c r="O2552" s="185" t="str">
        <f t="shared" si="124"/>
        <v>-</v>
      </c>
      <c r="P2552" s="185" t="str">
        <f t="shared" si="125"/>
        <v>-</v>
      </c>
      <c r="Q2552" s="214">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6"/>
      <c r="N2553" s="186"/>
      <c r="O2553" s="185" t="str">
        <f t="shared" si="124"/>
        <v>-</v>
      </c>
      <c r="P2553" s="185" t="str">
        <f t="shared" si="125"/>
        <v>-</v>
      </c>
      <c r="Q2553" s="214">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6"/>
      <c r="N2554" s="186"/>
      <c r="O2554" s="185" t="str">
        <f t="shared" si="124"/>
        <v>-</v>
      </c>
      <c r="P2554" s="185" t="str">
        <f t="shared" si="125"/>
        <v>-</v>
      </c>
      <c r="Q2554" s="214">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6"/>
      <c r="N2555" s="186"/>
      <c r="O2555" s="185" t="str">
        <f t="shared" si="124"/>
        <v>-</v>
      </c>
      <c r="P2555" s="185" t="str">
        <f t="shared" si="125"/>
        <v>-</v>
      </c>
      <c r="Q2555" s="214">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6"/>
      <c r="N2556" s="186"/>
      <c r="O2556" s="185" t="str">
        <f t="shared" si="124"/>
        <v>-</v>
      </c>
      <c r="P2556" s="185" t="str">
        <f t="shared" si="125"/>
        <v>-</v>
      </c>
      <c r="Q2556" s="214">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6"/>
      <c r="N2557" s="186"/>
      <c r="O2557" s="185" t="str">
        <f t="shared" si="124"/>
        <v>-</v>
      </c>
      <c r="P2557" s="185" t="str">
        <f t="shared" si="125"/>
        <v>-</v>
      </c>
      <c r="Q2557" s="214">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6"/>
      <c r="N2558" s="186"/>
      <c r="O2558" s="185" t="str">
        <f t="shared" si="124"/>
        <v>-</v>
      </c>
      <c r="P2558" s="185" t="str">
        <f t="shared" si="125"/>
        <v>-</v>
      </c>
      <c r="Q2558" s="214">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6"/>
      <c r="N2559" s="186"/>
      <c r="O2559" s="185" t="str">
        <f t="shared" si="124"/>
        <v>-</v>
      </c>
      <c r="P2559" s="185" t="str">
        <f t="shared" si="125"/>
        <v>-</v>
      </c>
      <c r="Q2559" s="214">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6"/>
      <c r="N2560" s="186"/>
      <c r="O2560" s="185" t="str">
        <f t="shared" si="124"/>
        <v>-</v>
      </c>
      <c r="P2560" s="185" t="str">
        <f t="shared" si="125"/>
        <v>-</v>
      </c>
      <c r="Q2560" s="214">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6"/>
      <c r="N2561" s="186"/>
      <c r="O2561" s="185" t="str">
        <f t="shared" si="124"/>
        <v>-</v>
      </c>
      <c r="P2561" s="185" t="str">
        <f t="shared" si="125"/>
        <v>-</v>
      </c>
      <c r="Q2561" s="214">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6"/>
      <c r="N2562" s="186"/>
      <c r="O2562" s="185" t="str">
        <f t="shared" ref="O2562:O2625" si="127">IF(N2562="","-",L2562*N2562)</f>
        <v>-</v>
      </c>
      <c r="P2562" s="185" t="str">
        <f t="shared" ref="P2562:P2625" si="128">IF(O2562="-","-",IF(OR(E2562&lt;$E$15,E2562&gt;$E$16),0,O2562*J2562))</f>
        <v>-</v>
      </c>
      <c r="Q2562" s="214">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6"/>
      <c r="N2563" s="186"/>
      <c r="O2563" s="185" t="str">
        <f t="shared" si="127"/>
        <v>-</v>
      </c>
      <c r="P2563" s="185" t="str">
        <f t="shared" si="128"/>
        <v>-</v>
      </c>
      <c r="Q2563" s="214">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6"/>
      <c r="N2564" s="186"/>
      <c r="O2564" s="185" t="str">
        <f t="shared" si="127"/>
        <v>-</v>
      </c>
      <c r="P2564" s="185" t="str">
        <f t="shared" si="128"/>
        <v>-</v>
      </c>
      <c r="Q2564" s="214">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6"/>
      <c r="N2565" s="186"/>
      <c r="O2565" s="185" t="str">
        <f t="shared" si="127"/>
        <v>-</v>
      </c>
      <c r="P2565" s="185" t="str">
        <f t="shared" si="128"/>
        <v>-</v>
      </c>
      <c r="Q2565" s="214">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6"/>
      <c r="N2566" s="186"/>
      <c r="O2566" s="185" t="str">
        <f t="shared" si="127"/>
        <v>-</v>
      </c>
      <c r="P2566" s="185" t="str">
        <f t="shared" si="128"/>
        <v>-</v>
      </c>
      <c r="Q2566" s="214">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6"/>
      <c r="N2567" s="186"/>
      <c r="O2567" s="185" t="str">
        <f t="shared" si="127"/>
        <v>-</v>
      </c>
      <c r="P2567" s="185" t="str">
        <f t="shared" si="128"/>
        <v>-</v>
      </c>
      <c r="Q2567" s="214">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6"/>
      <c r="N2568" s="186"/>
      <c r="O2568" s="185" t="str">
        <f t="shared" si="127"/>
        <v>-</v>
      </c>
      <c r="P2568" s="185" t="str">
        <f t="shared" si="128"/>
        <v>-</v>
      </c>
      <c r="Q2568" s="214">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6"/>
      <c r="N2569" s="186"/>
      <c r="O2569" s="185" t="str">
        <f t="shared" si="127"/>
        <v>-</v>
      </c>
      <c r="P2569" s="185" t="str">
        <f t="shared" si="128"/>
        <v>-</v>
      </c>
      <c r="Q2569" s="214">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6"/>
      <c r="N2570" s="186"/>
      <c r="O2570" s="185" t="str">
        <f t="shared" si="127"/>
        <v>-</v>
      </c>
      <c r="P2570" s="185" t="str">
        <f t="shared" si="128"/>
        <v>-</v>
      </c>
      <c r="Q2570" s="214">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6"/>
      <c r="N2571" s="186"/>
      <c r="O2571" s="185" t="str">
        <f t="shared" si="127"/>
        <v>-</v>
      </c>
      <c r="P2571" s="185" t="str">
        <f t="shared" si="128"/>
        <v>-</v>
      </c>
      <c r="Q2571" s="214">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6"/>
      <c r="N2572" s="186"/>
      <c r="O2572" s="185" t="str">
        <f t="shared" si="127"/>
        <v>-</v>
      </c>
      <c r="P2572" s="185" t="str">
        <f t="shared" si="128"/>
        <v>-</v>
      </c>
      <c r="Q2572" s="214">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6"/>
      <c r="N2573" s="186"/>
      <c r="O2573" s="185" t="str">
        <f t="shared" si="127"/>
        <v>-</v>
      </c>
      <c r="P2573" s="185" t="str">
        <f t="shared" si="128"/>
        <v>-</v>
      </c>
      <c r="Q2573" s="214">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6"/>
      <c r="N2574" s="186"/>
      <c r="O2574" s="185" t="str">
        <f t="shared" si="127"/>
        <v>-</v>
      </c>
      <c r="P2574" s="185" t="str">
        <f t="shared" si="128"/>
        <v>-</v>
      </c>
      <c r="Q2574" s="214">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6"/>
      <c r="N2575" s="186"/>
      <c r="O2575" s="185" t="str">
        <f t="shared" si="127"/>
        <v>-</v>
      </c>
      <c r="P2575" s="185" t="str">
        <f t="shared" si="128"/>
        <v>-</v>
      </c>
      <c r="Q2575" s="214">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6"/>
      <c r="N2576" s="186"/>
      <c r="O2576" s="185" t="str">
        <f t="shared" si="127"/>
        <v>-</v>
      </c>
      <c r="P2576" s="185" t="str">
        <f t="shared" si="128"/>
        <v>-</v>
      </c>
      <c r="Q2576" s="214">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6"/>
      <c r="N2577" s="186"/>
      <c r="O2577" s="185" t="str">
        <f t="shared" si="127"/>
        <v>-</v>
      </c>
      <c r="P2577" s="185" t="str">
        <f t="shared" si="128"/>
        <v>-</v>
      </c>
      <c r="Q2577" s="214">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6"/>
      <c r="N2578" s="186"/>
      <c r="O2578" s="185" t="str">
        <f t="shared" si="127"/>
        <v>-</v>
      </c>
      <c r="P2578" s="185" t="str">
        <f t="shared" si="128"/>
        <v>-</v>
      </c>
      <c r="Q2578" s="214">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6"/>
      <c r="N2579" s="186"/>
      <c r="O2579" s="185" t="str">
        <f t="shared" si="127"/>
        <v>-</v>
      </c>
      <c r="P2579" s="185" t="str">
        <f t="shared" si="128"/>
        <v>-</v>
      </c>
      <c r="Q2579" s="214">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6"/>
      <c r="N2580" s="186"/>
      <c r="O2580" s="185" t="str">
        <f t="shared" si="127"/>
        <v>-</v>
      </c>
      <c r="P2580" s="185" t="str">
        <f t="shared" si="128"/>
        <v>-</v>
      </c>
      <c r="Q2580" s="214">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6"/>
      <c r="N2581" s="186"/>
      <c r="O2581" s="185" t="str">
        <f t="shared" si="127"/>
        <v>-</v>
      </c>
      <c r="P2581" s="185" t="str">
        <f t="shared" si="128"/>
        <v>-</v>
      </c>
      <c r="Q2581" s="214">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6"/>
      <c r="N2582" s="186"/>
      <c r="O2582" s="185" t="str">
        <f t="shared" si="127"/>
        <v>-</v>
      </c>
      <c r="P2582" s="185" t="str">
        <f t="shared" si="128"/>
        <v>-</v>
      </c>
      <c r="Q2582" s="214">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6"/>
      <c r="N2583" s="186"/>
      <c r="O2583" s="185" t="str">
        <f t="shared" si="127"/>
        <v>-</v>
      </c>
      <c r="P2583" s="185" t="str">
        <f t="shared" si="128"/>
        <v>-</v>
      </c>
      <c r="Q2583" s="214">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6"/>
      <c r="N2584" s="186"/>
      <c r="O2584" s="185" t="str">
        <f t="shared" si="127"/>
        <v>-</v>
      </c>
      <c r="P2584" s="185" t="str">
        <f t="shared" si="128"/>
        <v>-</v>
      </c>
      <c r="Q2584" s="214">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6"/>
      <c r="N2585" s="186"/>
      <c r="O2585" s="185" t="str">
        <f t="shared" si="127"/>
        <v>-</v>
      </c>
      <c r="P2585" s="185" t="str">
        <f t="shared" si="128"/>
        <v>-</v>
      </c>
      <c r="Q2585" s="214">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6"/>
      <c r="N2586" s="186"/>
      <c r="O2586" s="185" t="str">
        <f t="shared" si="127"/>
        <v>-</v>
      </c>
      <c r="P2586" s="185" t="str">
        <f t="shared" si="128"/>
        <v>-</v>
      </c>
      <c r="Q2586" s="214">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6"/>
      <c r="N2587" s="186"/>
      <c r="O2587" s="185" t="str">
        <f t="shared" si="127"/>
        <v>-</v>
      </c>
      <c r="P2587" s="185" t="str">
        <f t="shared" si="128"/>
        <v>-</v>
      </c>
      <c r="Q2587" s="214">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6"/>
      <c r="N2588" s="186"/>
      <c r="O2588" s="185" t="str">
        <f t="shared" si="127"/>
        <v>-</v>
      </c>
      <c r="P2588" s="185" t="str">
        <f t="shared" si="128"/>
        <v>-</v>
      </c>
      <c r="Q2588" s="214">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6"/>
      <c r="N2589" s="186"/>
      <c r="O2589" s="185" t="str">
        <f t="shared" si="127"/>
        <v>-</v>
      </c>
      <c r="P2589" s="185" t="str">
        <f t="shared" si="128"/>
        <v>-</v>
      </c>
      <c r="Q2589" s="214">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6"/>
      <c r="N2590" s="186"/>
      <c r="O2590" s="185" t="str">
        <f t="shared" si="127"/>
        <v>-</v>
      </c>
      <c r="P2590" s="185" t="str">
        <f t="shared" si="128"/>
        <v>-</v>
      </c>
      <c r="Q2590" s="214">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6"/>
      <c r="N2591" s="186"/>
      <c r="O2591" s="185" t="str">
        <f t="shared" si="127"/>
        <v>-</v>
      </c>
      <c r="P2591" s="185" t="str">
        <f t="shared" si="128"/>
        <v>-</v>
      </c>
      <c r="Q2591" s="214">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6"/>
      <c r="N2592" s="186"/>
      <c r="O2592" s="185" t="str">
        <f t="shared" si="127"/>
        <v>-</v>
      </c>
      <c r="P2592" s="185" t="str">
        <f t="shared" si="128"/>
        <v>-</v>
      </c>
      <c r="Q2592" s="214">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6"/>
      <c r="N2593" s="186"/>
      <c r="O2593" s="185" t="str">
        <f t="shared" si="127"/>
        <v>-</v>
      </c>
      <c r="P2593" s="185" t="str">
        <f t="shared" si="128"/>
        <v>-</v>
      </c>
      <c r="Q2593" s="214">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6"/>
      <c r="N2594" s="186"/>
      <c r="O2594" s="185" t="str">
        <f t="shared" si="127"/>
        <v>-</v>
      </c>
      <c r="P2594" s="185" t="str">
        <f t="shared" si="128"/>
        <v>-</v>
      </c>
      <c r="Q2594" s="214">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6"/>
      <c r="N2595" s="186"/>
      <c r="O2595" s="185" t="str">
        <f t="shared" si="127"/>
        <v>-</v>
      </c>
      <c r="P2595" s="185" t="str">
        <f t="shared" si="128"/>
        <v>-</v>
      </c>
      <c r="Q2595" s="214">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6"/>
      <c r="N2596" s="186"/>
      <c r="O2596" s="185" t="str">
        <f t="shared" si="127"/>
        <v>-</v>
      </c>
      <c r="P2596" s="185" t="str">
        <f t="shared" si="128"/>
        <v>-</v>
      </c>
      <c r="Q2596" s="214">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6"/>
      <c r="N2597" s="186"/>
      <c r="O2597" s="185" t="str">
        <f t="shared" si="127"/>
        <v>-</v>
      </c>
      <c r="P2597" s="185" t="str">
        <f t="shared" si="128"/>
        <v>-</v>
      </c>
      <c r="Q2597" s="214">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6"/>
      <c r="N2598" s="186"/>
      <c r="O2598" s="185" t="str">
        <f t="shared" si="127"/>
        <v>-</v>
      </c>
      <c r="P2598" s="185" t="str">
        <f t="shared" si="128"/>
        <v>-</v>
      </c>
      <c r="Q2598" s="214">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6"/>
      <c r="N2599" s="186"/>
      <c r="O2599" s="185" t="str">
        <f t="shared" si="127"/>
        <v>-</v>
      </c>
      <c r="P2599" s="185" t="str">
        <f t="shared" si="128"/>
        <v>-</v>
      </c>
      <c r="Q2599" s="214">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6"/>
      <c r="N2600" s="186"/>
      <c r="O2600" s="185" t="str">
        <f t="shared" si="127"/>
        <v>-</v>
      </c>
      <c r="P2600" s="185" t="str">
        <f t="shared" si="128"/>
        <v>-</v>
      </c>
      <c r="Q2600" s="214">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6"/>
      <c r="N2601" s="186"/>
      <c r="O2601" s="185" t="str">
        <f t="shared" si="127"/>
        <v>-</v>
      </c>
      <c r="P2601" s="185" t="str">
        <f t="shared" si="128"/>
        <v>-</v>
      </c>
      <c r="Q2601" s="214">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6"/>
      <c r="N2602" s="186"/>
      <c r="O2602" s="185" t="str">
        <f t="shared" si="127"/>
        <v>-</v>
      </c>
      <c r="P2602" s="185" t="str">
        <f t="shared" si="128"/>
        <v>-</v>
      </c>
      <c r="Q2602" s="214">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6"/>
      <c r="N2603" s="186"/>
      <c r="O2603" s="185" t="str">
        <f t="shared" si="127"/>
        <v>-</v>
      </c>
      <c r="P2603" s="185" t="str">
        <f t="shared" si="128"/>
        <v>-</v>
      </c>
      <c r="Q2603" s="214">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6"/>
      <c r="N2604" s="186"/>
      <c r="O2604" s="185" t="str">
        <f t="shared" si="127"/>
        <v>-</v>
      </c>
      <c r="P2604" s="185" t="str">
        <f t="shared" si="128"/>
        <v>-</v>
      </c>
      <c r="Q2604" s="214">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6"/>
      <c r="N2605" s="186"/>
      <c r="O2605" s="185" t="str">
        <f t="shared" si="127"/>
        <v>-</v>
      </c>
      <c r="P2605" s="185" t="str">
        <f t="shared" si="128"/>
        <v>-</v>
      </c>
      <c r="Q2605" s="214">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6"/>
      <c r="N2606" s="186"/>
      <c r="O2606" s="185" t="str">
        <f t="shared" si="127"/>
        <v>-</v>
      </c>
      <c r="P2606" s="185" t="str">
        <f t="shared" si="128"/>
        <v>-</v>
      </c>
      <c r="Q2606" s="214">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6"/>
      <c r="N2607" s="186"/>
      <c r="O2607" s="185" t="str">
        <f t="shared" si="127"/>
        <v>-</v>
      </c>
      <c r="P2607" s="185" t="str">
        <f t="shared" si="128"/>
        <v>-</v>
      </c>
      <c r="Q2607" s="214">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6"/>
      <c r="N2608" s="186"/>
      <c r="O2608" s="185" t="str">
        <f t="shared" si="127"/>
        <v>-</v>
      </c>
      <c r="P2608" s="185" t="str">
        <f t="shared" si="128"/>
        <v>-</v>
      </c>
      <c r="Q2608" s="214">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6"/>
      <c r="N2609" s="186"/>
      <c r="O2609" s="185" t="str">
        <f t="shared" si="127"/>
        <v>-</v>
      </c>
      <c r="P2609" s="185" t="str">
        <f t="shared" si="128"/>
        <v>-</v>
      </c>
      <c r="Q2609" s="214">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6"/>
      <c r="N2610" s="186"/>
      <c r="O2610" s="185" t="str">
        <f t="shared" si="127"/>
        <v>-</v>
      </c>
      <c r="P2610" s="185" t="str">
        <f t="shared" si="128"/>
        <v>-</v>
      </c>
      <c r="Q2610" s="214">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6"/>
      <c r="N2611" s="186"/>
      <c r="O2611" s="185" t="str">
        <f t="shared" si="127"/>
        <v>-</v>
      </c>
      <c r="P2611" s="185" t="str">
        <f t="shared" si="128"/>
        <v>-</v>
      </c>
      <c r="Q2611" s="214">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6"/>
      <c r="N2612" s="186"/>
      <c r="O2612" s="185" t="str">
        <f t="shared" si="127"/>
        <v>-</v>
      </c>
      <c r="P2612" s="185" t="str">
        <f t="shared" si="128"/>
        <v>-</v>
      </c>
      <c r="Q2612" s="214">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6"/>
      <c r="N2613" s="186"/>
      <c r="O2613" s="185" t="str">
        <f t="shared" si="127"/>
        <v>-</v>
      </c>
      <c r="P2613" s="185" t="str">
        <f t="shared" si="128"/>
        <v>-</v>
      </c>
      <c r="Q2613" s="214">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6"/>
      <c r="N2614" s="186"/>
      <c r="O2614" s="185" t="str">
        <f t="shared" si="127"/>
        <v>-</v>
      </c>
      <c r="P2614" s="185" t="str">
        <f t="shared" si="128"/>
        <v>-</v>
      </c>
      <c r="Q2614" s="214">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6"/>
      <c r="N2615" s="186"/>
      <c r="O2615" s="185" t="str">
        <f t="shared" si="127"/>
        <v>-</v>
      </c>
      <c r="P2615" s="185" t="str">
        <f t="shared" si="128"/>
        <v>-</v>
      </c>
      <c r="Q2615" s="214">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6"/>
      <c r="N2616" s="186"/>
      <c r="O2616" s="185" t="str">
        <f t="shared" si="127"/>
        <v>-</v>
      </c>
      <c r="P2616" s="185" t="str">
        <f t="shared" si="128"/>
        <v>-</v>
      </c>
      <c r="Q2616" s="214">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6"/>
      <c r="N2617" s="186"/>
      <c r="O2617" s="185" t="str">
        <f t="shared" si="127"/>
        <v>-</v>
      </c>
      <c r="P2617" s="185" t="str">
        <f t="shared" si="128"/>
        <v>-</v>
      </c>
      <c r="Q2617" s="214">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6"/>
      <c r="N2618" s="186"/>
      <c r="O2618" s="185" t="str">
        <f t="shared" si="127"/>
        <v>-</v>
      </c>
      <c r="P2618" s="185" t="str">
        <f t="shared" si="128"/>
        <v>-</v>
      </c>
      <c r="Q2618" s="214">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6"/>
      <c r="N2619" s="186"/>
      <c r="O2619" s="185" t="str">
        <f t="shared" si="127"/>
        <v>-</v>
      </c>
      <c r="P2619" s="185" t="str">
        <f t="shared" si="128"/>
        <v>-</v>
      </c>
      <c r="Q2619" s="214">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6"/>
      <c r="N2620" s="186"/>
      <c r="O2620" s="185" t="str">
        <f t="shared" si="127"/>
        <v>-</v>
      </c>
      <c r="P2620" s="185" t="str">
        <f t="shared" si="128"/>
        <v>-</v>
      </c>
      <c r="Q2620" s="214">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6"/>
      <c r="N2621" s="186"/>
      <c r="O2621" s="185" t="str">
        <f t="shared" si="127"/>
        <v>-</v>
      </c>
      <c r="P2621" s="185" t="str">
        <f t="shared" si="128"/>
        <v>-</v>
      </c>
      <c r="Q2621" s="214">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6"/>
      <c r="N2622" s="186"/>
      <c r="O2622" s="185" t="str">
        <f t="shared" si="127"/>
        <v>-</v>
      </c>
      <c r="P2622" s="185" t="str">
        <f t="shared" si="128"/>
        <v>-</v>
      </c>
      <c r="Q2622" s="214">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6"/>
      <c r="N2623" s="186"/>
      <c r="O2623" s="185" t="str">
        <f t="shared" si="127"/>
        <v>-</v>
      </c>
      <c r="P2623" s="185" t="str">
        <f t="shared" si="128"/>
        <v>-</v>
      </c>
      <c r="Q2623" s="214">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6"/>
      <c r="N2624" s="186"/>
      <c r="O2624" s="185" t="str">
        <f t="shared" si="127"/>
        <v>-</v>
      </c>
      <c r="P2624" s="185" t="str">
        <f t="shared" si="128"/>
        <v>-</v>
      </c>
      <c r="Q2624" s="214">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6"/>
      <c r="N2625" s="186"/>
      <c r="O2625" s="185" t="str">
        <f t="shared" si="127"/>
        <v>-</v>
      </c>
      <c r="P2625" s="185" t="str">
        <f t="shared" si="128"/>
        <v>-</v>
      </c>
      <c r="Q2625" s="214">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6"/>
      <c r="N2626" s="186"/>
      <c r="O2626" s="185" t="str">
        <f t="shared" ref="O2626:O2689" si="130">IF(N2626="","-",L2626*N2626)</f>
        <v>-</v>
      </c>
      <c r="P2626" s="185" t="str">
        <f t="shared" ref="P2626:P2689" si="131">IF(O2626="-","-",IF(OR(E2626&lt;$E$15,E2626&gt;$E$16),0,O2626*J2626))</f>
        <v>-</v>
      </c>
      <c r="Q2626" s="214">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6"/>
      <c r="N2627" s="186"/>
      <c r="O2627" s="185" t="str">
        <f t="shared" si="130"/>
        <v>-</v>
      </c>
      <c r="P2627" s="185" t="str">
        <f t="shared" si="131"/>
        <v>-</v>
      </c>
      <c r="Q2627" s="214">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6"/>
      <c r="N2628" s="186"/>
      <c r="O2628" s="185" t="str">
        <f t="shared" si="130"/>
        <v>-</v>
      </c>
      <c r="P2628" s="185" t="str">
        <f t="shared" si="131"/>
        <v>-</v>
      </c>
      <c r="Q2628" s="214">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6"/>
      <c r="N2629" s="186"/>
      <c r="O2629" s="185" t="str">
        <f t="shared" si="130"/>
        <v>-</v>
      </c>
      <c r="P2629" s="185" t="str">
        <f t="shared" si="131"/>
        <v>-</v>
      </c>
      <c r="Q2629" s="214">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6"/>
      <c r="N2630" s="186"/>
      <c r="O2630" s="185" t="str">
        <f t="shared" si="130"/>
        <v>-</v>
      </c>
      <c r="P2630" s="185" t="str">
        <f t="shared" si="131"/>
        <v>-</v>
      </c>
      <c r="Q2630" s="214">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6"/>
      <c r="N2631" s="186"/>
      <c r="O2631" s="185" t="str">
        <f t="shared" si="130"/>
        <v>-</v>
      </c>
      <c r="P2631" s="185" t="str">
        <f t="shared" si="131"/>
        <v>-</v>
      </c>
      <c r="Q2631" s="214">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6"/>
      <c r="N2632" s="186"/>
      <c r="O2632" s="185" t="str">
        <f t="shared" si="130"/>
        <v>-</v>
      </c>
      <c r="P2632" s="185" t="str">
        <f t="shared" si="131"/>
        <v>-</v>
      </c>
      <c r="Q2632" s="214">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6"/>
      <c r="N2633" s="186"/>
      <c r="O2633" s="185" t="str">
        <f t="shared" si="130"/>
        <v>-</v>
      </c>
      <c r="P2633" s="185" t="str">
        <f t="shared" si="131"/>
        <v>-</v>
      </c>
      <c r="Q2633" s="214">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6"/>
      <c r="N2634" s="186"/>
      <c r="O2634" s="185" t="str">
        <f t="shared" si="130"/>
        <v>-</v>
      </c>
      <c r="P2634" s="185" t="str">
        <f t="shared" si="131"/>
        <v>-</v>
      </c>
      <c r="Q2634" s="214">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6"/>
      <c r="N2635" s="186"/>
      <c r="O2635" s="185" t="str">
        <f t="shared" si="130"/>
        <v>-</v>
      </c>
      <c r="P2635" s="185" t="str">
        <f t="shared" si="131"/>
        <v>-</v>
      </c>
      <c r="Q2635" s="214">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6"/>
      <c r="N2636" s="186"/>
      <c r="O2636" s="185" t="str">
        <f t="shared" si="130"/>
        <v>-</v>
      </c>
      <c r="P2636" s="185" t="str">
        <f t="shared" si="131"/>
        <v>-</v>
      </c>
      <c r="Q2636" s="214">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6"/>
      <c r="N2637" s="186"/>
      <c r="O2637" s="185" t="str">
        <f t="shared" si="130"/>
        <v>-</v>
      </c>
      <c r="P2637" s="185" t="str">
        <f t="shared" si="131"/>
        <v>-</v>
      </c>
      <c r="Q2637" s="214">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6"/>
      <c r="N2638" s="186"/>
      <c r="O2638" s="185" t="str">
        <f t="shared" si="130"/>
        <v>-</v>
      </c>
      <c r="P2638" s="185" t="str">
        <f t="shared" si="131"/>
        <v>-</v>
      </c>
      <c r="Q2638" s="214">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6"/>
      <c r="N2639" s="186"/>
      <c r="O2639" s="185" t="str">
        <f t="shared" si="130"/>
        <v>-</v>
      </c>
      <c r="P2639" s="185" t="str">
        <f t="shared" si="131"/>
        <v>-</v>
      </c>
      <c r="Q2639" s="214">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6"/>
      <c r="N2640" s="186"/>
      <c r="O2640" s="185" t="str">
        <f t="shared" si="130"/>
        <v>-</v>
      </c>
      <c r="P2640" s="185" t="str">
        <f t="shared" si="131"/>
        <v>-</v>
      </c>
      <c r="Q2640" s="214">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6"/>
      <c r="N2641" s="186"/>
      <c r="O2641" s="185" t="str">
        <f t="shared" si="130"/>
        <v>-</v>
      </c>
      <c r="P2641" s="185" t="str">
        <f t="shared" si="131"/>
        <v>-</v>
      </c>
      <c r="Q2641" s="214">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6"/>
      <c r="N2642" s="186"/>
      <c r="O2642" s="185" t="str">
        <f t="shared" si="130"/>
        <v>-</v>
      </c>
      <c r="P2642" s="185" t="str">
        <f t="shared" si="131"/>
        <v>-</v>
      </c>
      <c r="Q2642" s="214">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6"/>
      <c r="N2643" s="186"/>
      <c r="O2643" s="185" t="str">
        <f t="shared" si="130"/>
        <v>-</v>
      </c>
      <c r="P2643" s="185" t="str">
        <f t="shared" si="131"/>
        <v>-</v>
      </c>
      <c r="Q2643" s="214">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6"/>
      <c r="N2644" s="186"/>
      <c r="O2644" s="185" t="str">
        <f t="shared" si="130"/>
        <v>-</v>
      </c>
      <c r="P2644" s="185" t="str">
        <f t="shared" si="131"/>
        <v>-</v>
      </c>
      <c r="Q2644" s="214">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6"/>
      <c r="N2645" s="186"/>
      <c r="O2645" s="185" t="str">
        <f t="shared" si="130"/>
        <v>-</v>
      </c>
      <c r="P2645" s="185" t="str">
        <f t="shared" si="131"/>
        <v>-</v>
      </c>
      <c r="Q2645" s="214">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6"/>
      <c r="N2646" s="186"/>
      <c r="O2646" s="185" t="str">
        <f t="shared" si="130"/>
        <v>-</v>
      </c>
      <c r="P2646" s="185" t="str">
        <f t="shared" si="131"/>
        <v>-</v>
      </c>
      <c r="Q2646" s="214">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6"/>
      <c r="N2647" s="186"/>
      <c r="O2647" s="185" t="str">
        <f t="shared" si="130"/>
        <v>-</v>
      </c>
      <c r="P2647" s="185" t="str">
        <f t="shared" si="131"/>
        <v>-</v>
      </c>
      <c r="Q2647" s="214">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6"/>
      <c r="N2648" s="186"/>
      <c r="O2648" s="185" t="str">
        <f t="shared" si="130"/>
        <v>-</v>
      </c>
      <c r="P2648" s="185" t="str">
        <f t="shared" si="131"/>
        <v>-</v>
      </c>
      <c r="Q2648" s="214">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6"/>
      <c r="N2649" s="186"/>
      <c r="O2649" s="185" t="str">
        <f t="shared" si="130"/>
        <v>-</v>
      </c>
      <c r="P2649" s="185" t="str">
        <f t="shared" si="131"/>
        <v>-</v>
      </c>
      <c r="Q2649" s="214">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6"/>
      <c r="N2650" s="186"/>
      <c r="O2650" s="185" t="str">
        <f t="shared" si="130"/>
        <v>-</v>
      </c>
      <c r="P2650" s="185" t="str">
        <f t="shared" si="131"/>
        <v>-</v>
      </c>
      <c r="Q2650" s="214">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6"/>
      <c r="N2651" s="186"/>
      <c r="O2651" s="185" t="str">
        <f t="shared" si="130"/>
        <v>-</v>
      </c>
      <c r="P2651" s="185" t="str">
        <f t="shared" si="131"/>
        <v>-</v>
      </c>
      <c r="Q2651" s="214">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6"/>
      <c r="N2652" s="186"/>
      <c r="O2652" s="185" t="str">
        <f t="shared" si="130"/>
        <v>-</v>
      </c>
      <c r="P2652" s="185" t="str">
        <f t="shared" si="131"/>
        <v>-</v>
      </c>
      <c r="Q2652" s="214">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6"/>
      <c r="N2653" s="186"/>
      <c r="O2653" s="185" t="str">
        <f t="shared" si="130"/>
        <v>-</v>
      </c>
      <c r="P2653" s="185" t="str">
        <f t="shared" si="131"/>
        <v>-</v>
      </c>
      <c r="Q2653" s="214">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6"/>
      <c r="N2654" s="186"/>
      <c r="O2654" s="185" t="str">
        <f t="shared" si="130"/>
        <v>-</v>
      </c>
      <c r="P2654" s="185" t="str">
        <f t="shared" si="131"/>
        <v>-</v>
      </c>
      <c r="Q2654" s="214">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6"/>
      <c r="N2655" s="186"/>
      <c r="O2655" s="185" t="str">
        <f t="shared" si="130"/>
        <v>-</v>
      </c>
      <c r="P2655" s="185" t="str">
        <f t="shared" si="131"/>
        <v>-</v>
      </c>
      <c r="Q2655" s="214">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6"/>
      <c r="N2656" s="186"/>
      <c r="O2656" s="185" t="str">
        <f t="shared" si="130"/>
        <v>-</v>
      </c>
      <c r="P2656" s="185" t="str">
        <f t="shared" si="131"/>
        <v>-</v>
      </c>
      <c r="Q2656" s="214">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6"/>
      <c r="N2657" s="186"/>
      <c r="O2657" s="185" t="str">
        <f t="shared" si="130"/>
        <v>-</v>
      </c>
      <c r="P2657" s="185" t="str">
        <f t="shared" si="131"/>
        <v>-</v>
      </c>
      <c r="Q2657" s="214">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6"/>
      <c r="N2658" s="186"/>
      <c r="O2658" s="185" t="str">
        <f t="shared" si="130"/>
        <v>-</v>
      </c>
      <c r="P2658" s="185" t="str">
        <f t="shared" si="131"/>
        <v>-</v>
      </c>
      <c r="Q2658" s="214">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6"/>
      <c r="N2659" s="186"/>
      <c r="O2659" s="185" t="str">
        <f t="shared" si="130"/>
        <v>-</v>
      </c>
      <c r="P2659" s="185" t="str">
        <f t="shared" si="131"/>
        <v>-</v>
      </c>
      <c r="Q2659" s="214">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6"/>
      <c r="N2660" s="186"/>
      <c r="O2660" s="185" t="str">
        <f t="shared" si="130"/>
        <v>-</v>
      </c>
      <c r="P2660" s="185" t="str">
        <f t="shared" si="131"/>
        <v>-</v>
      </c>
      <c r="Q2660" s="214">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6"/>
      <c r="N2661" s="186"/>
      <c r="O2661" s="185" t="str">
        <f t="shared" si="130"/>
        <v>-</v>
      </c>
      <c r="P2661" s="185" t="str">
        <f t="shared" si="131"/>
        <v>-</v>
      </c>
      <c r="Q2661" s="214">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6"/>
      <c r="N2662" s="186"/>
      <c r="O2662" s="185" t="str">
        <f t="shared" si="130"/>
        <v>-</v>
      </c>
      <c r="P2662" s="185" t="str">
        <f t="shared" si="131"/>
        <v>-</v>
      </c>
      <c r="Q2662" s="214">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6"/>
      <c r="N2663" s="186"/>
      <c r="O2663" s="185" t="str">
        <f t="shared" si="130"/>
        <v>-</v>
      </c>
      <c r="P2663" s="185" t="str">
        <f t="shared" si="131"/>
        <v>-</v>
      </c>
      <c r="Q2663" s="214">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6"/>
      <c r="N2664" s="186"/>
      <c r="O2664" s="185" t="str">
        <f t="shared" si="130"/>
        <v>-</v>
      </c>
      <c r="P2664" s="185" t="str">
        <f t="shared" si="131"/>
        <v>-</v>
      </c>
      <c r="Q2664" s="214">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6"/>
      <c r="N2665" s="186"/>
      <c r="O2665" s="185" t="str">
        <f t="shared" si="130"/>
        <v>-</v>
      </c>
      <c r="P2665" s="185" t="str">
        <f t="shared" si="131"/>
        <v>-</v>
      </c>
      <c r="Q2665" s="214">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6"/>
      <c r="N2666" s="186"/>
      <c r="O2666" s="185" t="str">
        <f t="shared" si="130"/>
        <v>-</v>
      </c>
      <c r="P2666" s="185" t="str">
        <f t="shared" si="131"/>
        <v>-</v>
      </c>
      <c r="Q2666" s="214">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6"/>
      <c r="N2667" s="186"/>
      <c r="O2667" s="185" t="str">
        <f t="shared" si="130"/>
        <v>-</v>
      </c>
      <c r="P2667" s="185" t="str">
        <f t="shared" si="131"/>
        <v>-</v>
      </c>
      <c r="Q2667" s="214">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6"/>
      <c r="N2668" s="186"/>
      <c r="O2668" s="185" t="str">
        <f t="shared" si="130"/>
        <v>-</v>
      </c>
      <c r="P2668" s="185" t="str">
        <f t="shared" si="131"/>
        <v>-</v>
      </c>
      <c r="Q2668" s="214">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6"/>
      <c r="N2669" s="186"/>
      <c r="O2669" s="185" t="str">
        <f t="shared" si="130"/>
        <v>-</v>
      </c>
      <c r="P2669" s="185" t="str">
        <f t="shared" si="131"/>
        <v>-</v>
      </c>
      <c r="Q2669" s="214">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6"/>
      <c r="N2670" s="186"/>
      <c r="O2670" s="185" t="str">
        <f t="shared" si="130"/>
        <v>-</v>
      </c>
      <c r="P2670" s="185" t="str">
        <f t="shared" si="131"/>
        <v>-</v>
      </c>
      <c r="Q2670" s="214">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6"/>
      <c r="N2671" s="186"/>
      <c r="O2671" s="185" t="str">
        <f t="shared" si="130"/>
        <v>-</v>
      </c>
      <c r="P2671" s="185" t="str">
        <f t="shared" si="131"/>
        <v>-</v>
      </c>
      <c r="Q2671" s="214">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6"/>
      <c r="N2672" s="186"/>
      <c r="O2672" s="185" t="str">
        <f t="shared" si="130"/>
        <v>-</v>
      </c>
      <c r="P2672" s="185" t="str">
        <f t="shared" si="131"/>
        <v>-</v>
      </c>
      <c r="Q2672" s="214">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6"/>
      <c r="N2673" s="186"/>
      <c r="O2673" s="185" t="str">
        <f t="shared" si="130"/>
        <v>-</v>
      </c>
      <c r="P2673" s="185" t="str">
        <f t="shared" si="131"/>
        <v>-</v>
      </c>
      <c r="Q2673" s="214">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6"/>
      <c r="N2674" s="186"/>
      <c r="O2674" s="185" t="str">
        <f t="shared" si="130"/>
        <v>-</v>
      </c>
      <c r="P2674" s="185" t="str">
        <f t="shared" si="131"/>
        <v>-</v>
      </c>
      <c r="Q2674" s="214">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6"/>
      <c r="N2675" s="186"/>
      <c r="O2675" s="185" t="str">
        <f t="shared" si="130"/>
        <v>-</v>
      </c>
      <c r="P2675" s="185" t="str">
        <f t="shared" si="131"/>
        <v>-</v>
      </c>
      <c r="Q2675" s="214">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6"/>
      <c r="N2676" s="186"/>
      <c r="O2676" s="185" t="str">
        <f t="shared" si="130"/>
        <v>-</v>
      </c>
      <c r="P2676" s="185" t="str">
        <f t="shared" si="131"/>
        <v>-</v>
      </c>
      <c r="Q2676" s="214">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6"/>
      <c r="N2677" s="186"/>
      <c r="O2677" s="185" t="str">
        <f t="shared" si="130"/>
        <v>-</v>
      </c>
      <c r="P2677" s="185" t="str">
        <f t="shared" si="131"/>
        <v>-</v>
      </c>
      <c r="Q2677" s="214">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6"/>
      <c r="N2678" s="186"/>
      <c r="O2678" s="185" t="str">
        <f t="shared" si="130"/>
        <v>-</v>
      </c>
      <c r="P2678" s="185" t="str">
        <f t="shared" si="131"/>
        <v>-</v>
      </c>
      <c r="Q2678" s="214">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6"/>
      <c r="N2679" s="186"/>
      <c r="O2679" s="185" t="str">
        <f t="shared" si="130"/>
        <v>-</v>
      </c>
      <c r="P2679" s="185" t="str">
        <f t="shared" si="131"/>
        <v>-</v>
      </c>
      <c r="Q2679" s="214">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6"/>
      <c r="N2680" s="186"/>
      <c r="O2680" s="185" t="str">
        <f t="shared" si="130"/>
        <v>-</v>
      </c>
      <c r="P2680" s="185" t="str">
        <f t="shared" si="131"/>
        <v>-</v>
      </c>
      <c r="Q2680" s="214">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6"/>
      <c r="N2681" s="186"/>
      <c r="O2681" s="185" t="str">
        <f t="shared" si="130"/>
        <v>-</v>
      </c>
      <c r="P2681" s="185" t="str">
        <f t="shared" si="131"/>
        <v>-</v>
      </c>
      <c r="Q2681" s="214">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6"/>
      <c r="N2682" s="186"/>
      <c r="O2682" s="185" t="str">
        <f t="shared" si="130"/>
        <v>-</v>
      </c>
      <c r="P2682" s="185" t="str">
        <f t="shared" si="131"/>
        <v>-</v>
      </c>
      <c r="Q2682" s="214">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6"/>
      <c r="N2683" s="186"/>
      <c r="O2683" s="185" t="str">
        <f t="shared" si="130"/>
        <v>-</v>
      </c>
      <c r="P2683" s="185" t="str">
        <f t="shared" si="131"/>
        <v>-</v>
      </c>
      <c r="Q2683" s="214">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6"/>
      <c r="N2684" s="186"/>
      <c r="O2684" s="185" t="str">
        <f t="shared" si="130"/>
        <v>-</v>
      </c>
      <c r="P2684" s="185" t="str">
        <f t="shared" si="131"/>
        <v>-</v>
      </c>
      <c r="Q2684" s="214">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6"/>
      <c r="N2685" s="186"/>
      <c r="O2685" s="185" t="str">
        <f t="shared" si="130"/>
        <v>-</v>
      </c>
      <c r="P2685" s="185" t="str">
        <f t="shared" si="131"/>
        <v>-</v>
      </c>
      <c r="Q2685" s="214">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6"/>
      <c r="N2686" s="186"/>
      <c r="O2686" s="185" t="str">
        <f t="shared" si="130"/>
        <v>-</v>
      </c>
      <c r="P2686" s="185" t="str">
        <f t="shared" si="131"/>
        <v>-</v>
      </c>
      <c r="Q2686" s="214">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6"/>
      <c r="N2687" s="186"/>
      <c r="O2687" s="185" t="str">
        <f t="shared" si="130"/>
        <v>-</v>
      </c>
      <c r="P2687" s="185" t="str">
        <f t="shared" si="131"/>
        <v>-</v>
      </c>
      <c r="Q2687" s="214">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6"/>
      <c r="N2688" s="186"/>
      <c r="O2688" s="185" t="str">
        <f t="shared" si="130"/>
        <v>-</v>
      </c>
      <c r="P2688" s="185" t="str">
        <f t="shared" si="131"/>
        <v>-</v>
      </c>
      <c r="Q2688" s="214">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6"/>
      <c r="N2689" s="186"/>
      <c r="O2689" s="185" t="str">
        <f t="shared" si="130"/>
        <v>-</v>
      </c>
      <c r="P2689" s="185" t="str">
        <f t="shared" si="131"/>
        <v>-</v>
      </c>
      <c r="Q2689" s="214">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6"/>
      <c r="N2690" s="186"/>
      <c r="O2690" s="185" t="str">
        <f t="shared" ref="O2690:O2753" si="133">IF(N2690="","-",L2690*N2690)</f>
        <v>-</v>
      </c>
      <c r="P2690" s="185" t="str">
        <f t="shared" ref="P2690:P2753" si="134">IF(O2690="-","-",IF(OR(E2690&lt;$E$15,E2690&gt;$E$16),0,O2690*J2690))</f>
        <v>-</v>
      </c>
      <c r="Q2690" s="214">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6"/>
      <c r="N2691" s="186"/>
      <c r="O2691" s="185" t="str">
        <f t="shared" si="133"/>
        <v>-</v>
      </c>
      <c r="P2691" s="185" t="str">
        <f t="shared" si="134"/>
        <v>-</v>
      </c>
      <c r="Q2691" s="214">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6"/>
      <c r="N2692" s="186"/>
      <c r="O2692" s="185" t="str">
        <f t="shared" si="133"/>
        <v>-</v>
      </c>
      <c r="P2692" s="185" t="str">
        <f t="shared" si="134"/>
        <v>-</v>
      </c>
      <c r="Q2692" s="214">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6"/>
      <c r="N2693" s="186"/>
      <c r="O2693" s="185" t="str">
        <f t="shared" si="133"/>
        <v>-</v>
      </c>
      <c r="P2693" s="185" t="str">
        <f t="shared" si="134"/>
        <v>-</v>
      </c>
      <c r="Q2693" s="214">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6"/>
      <c r="N2694" s="186"/>
      <c r="O2694" s="185" t="str">
        <f t="shared" si="133"/>
        <v>-</v>
      </c>
      <c r="P2694" s="185" t="str">
        <f t="shared" si="134"/>
        <v>-</v>
      </c>
      <c r="Q2694" s="214">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6"/>
      <c r="N2695" s="186"/>
      <c r="O2695" s="185" t="str">
        <f t="shared" si="133"/>
        <v>-</v>
      </c>
      <c r="P2695" s="185" t="str">
        <f t="shared" si="134"/>
        <v>-</v>
      </c>
      <c r="Q2695" s="214">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6"/>
      <c r="N2696" s="186"/>
      <c r="O2696" s="185" t="str">
        <f t="shared" si="133"/>
        <v>-</v>
      </c>
      <c r="P2696" s="185" t="str">
        <f t="shared" si="134"/>
        <v>-</v>
      </c>
      <c r="Q2696" s="214">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6"/>
      <c r="N2697" s="186"/>
      <c r="O2697" s="185" t="str">
        <f t="shared" si="133"/>
        <v>-</v>
      </c>
      <c r="P2697" s="185" t="str">
        <f t="shared" si="134"/>
        <v>-</v>
      </c>
      <c r="Q2697" s="214">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6"/>
      <c r="N2698" s="186"/>
      <c r="O2698" s="185" t="str">
        <f t="shared" si="133"/>
        <v>-</v>
      </c>
      <c r="P2698" s="185" t="str">
        <f t="shared" si="134"/>
        <v>-</v>
      </c>
      <c r="Q2698" s="214">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6"/>
      <c r="N2699" s="186"/>
      <c r="O2699" s="185" t="str">
        <f t="shared" si="133"/>
        <v>-</v>
      </c>
      <c r="P2699" s="185" t="str">
        <f t="shared" si="134"/>
        <v>-</v>
      </c>
      <c r="Q2699" s="214">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6"/>
      <c r="N2700" s="186"/>
      <c r="O2700" s="185" t="str">
        <f t="shared" si="133"/>
        <v>-</v>
      </c>
      <c r="P2700" s="185" t="str">
        <f t="shared" si="134"/>
        <v>-</v>
      </c>
      <c r="Q2700" s="214">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6"/>
      <c r="N2701" s="186"/>
      <c r="O2701" s="185" t="str">
        <f t="shared" si="133"/>
        <v>-</v>
      </c>
      <c r="P2701" s="185" t="str">
        <f t="shared" si="134"/>
        <v>-</v>
      </c>
      <c r="Q2701" s="214">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6"/>
      <c r="N2702" s="186"/>
      <c r="O2702" s="185" t="str">
        <f t="shared" si="133"/>
        <v>-</v>
      </c>
      <c r="P2702" s="185" t="str">
        <f t="shared" si="134"/>
        <v>-</v>
      </c>
      <c r="Q2702" s="214">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6"/>
      <c r="N2703" s="186"/>
      <c r="O2703" s="185" t="str">
        <f t="shared" si="133"/>
        <v>-</v>
      </c>
      <c r="P2703" s="185" t="str">
        <f t="shared" si="134"/>
        <v>-</v>
      </c>
      <c r="Q2703" s="214">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6"/>
      <c r="N2704" s="186"/>
      <c r="O2704" s="185" t="str">
        <f t="shared" si="133"/>
        <v>-</v>
      </c>
      <c r="P2704" s="185" t="str">
        <f t="shared" si="134"/>
        <v>-</v>
      </c>
      <c r="Q2704" s="214">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6"/>
      <c r="N2705" s="186"/>
      <c r="O2705" s="185" t="str">
        <f t="shared" si="133"/>
        <v>-</v>
      </c>
      <c r="P2705" s="185" t="str">
        <f t="shared" si="134"/>
        <v>-</v>
      </c>
      <c r="Q2705" s="214">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6"/>
      <c r="N2706" s="186"/>
      <c r="O2706" s="185" t="str">
        <f t="shared" si="133"/>
        <v>-</v>
      </c>
      <c r="P2706" s="185" t="str">
        <f t="shared" si="134"/>
        <v>-</v>
      </c>
      <c r="Q2706" s="214">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6"/>
      <c r="N2707" s="186"/>
      <c r="O2707" s="185" t="str">
        <f t="shared" si="133"/>
        <v>-</v>
      </c>
      <c r="P2707" s="185" t="str">
        <f t="shared" si="134"/>
        <v>-</v>
      </c>
      <c r="Q2707" s="214">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6"/>
      <c r="N2708" s="186"/>
      <c r="O2708" s="185" t="str">
        <f t="shared" si="133"/>
        <v>-</v>
      </c>
      <c r="P2708" s="185" t="str">
        <f t="shared" si="134"/>
        <v>-</v>
      </c>
      <c r="Q2708" s="214">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6"/>
      <c r="N2709" s="186"/>
      <c r="O2709" s="185" t="str">
        <f t="shared" si="133"/>
        <v>-</v>
      </c>
      <c r="P2709" s="185" t="str">
        <f t="shared" si="134"/>
        <v>-</v>
      </c>
      <c r="Q2709" s="214">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6"/>
      <c r="N2710" s="186"/>
      <c r="O2710" s="185" t="str">
        <f t="shared" si="133"/>
        <v>-</v>
      </c>
      <c r="P2710" s="185" t="str">
        <f t="shared" si="134"/>
        <v>-</v>
      </c>
      <c r="Q2710" s="214">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6"/>
      <c r="N2711" s="186"/>
      <c r="O2711" s="185" t="str">
        <f t="shared" si="133"/>
        <v>-</v>
      </c>
      <c r="P2711" s="185" t="str">
        <f t="shared" si="134"/>
        <v>-</v>
      </c>
      <c r="Q2711" s="214">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6"/>
      <c r="N2712" s="186"/>
      <c r="O2712" s="185" t="str">
        <f t="shared" si="133"/>
        <v>-</v>
      </c>
      <c r="P2712" s="185" t="str">
        <f t="shared" si="134"/>
        <v>-</v>
      </c>
      <c r="Q2712" s="214">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6"/>
      <c r="N2713" s="186"/>
      <c r="O2713" s="185" t="str">
        <f t="shared" si="133"/>
        <v>-</v>
      </c>
      <c r="P2713" s="185" t="str">
        <f t="shared" si="134"/>
        <v>-</v>
      </c>
      <c r="Q2713" s="214">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6"/>
      <c r="N2714" s="186"/>
      <c r="O2714" s="185" t="str">
        <f t="shared" si="133"/>
        <v>-</v>
      </c>
      <c r="P2714" s="185" t="str">
        <f t="shared" si="134"/>
        <v>-</v>
      </c>
      <c r="Q2714" s="214">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6"/>
      <c r="N2715" s="186"/>
      <c r="O2715" s="185" t="str">
        <f t="shared" si="133"/>
        <v>-</v>
      </c>
      <c r="P2715" s="185" t="str">
        <f t="shared" si="134"/>
        <v>-</v>
      </c>
      <c r="Q2715" s="214">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6"/>
      <c r="N2716" s="186"/>
      <c r="O2716" s="185" t="str">
        <f t="shared" si="133"/>
        <v>-</v>
      </c>
      <c r="P2716" s="185" t="str">
        <f t="shared" si="134"/>
        <v>-</v>
      </c>
      <c r="Q2716" s="214">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6"/>
      <c r="N2717" s="186"/>
      <c r="O2717" s="185" t="str">
        <f t="shared" si="133"/>
        <v>-</v>
      </c>
      <c r="P2717" s="185" t="str">
        <f t="shared" si="134"/>
        <v>-</v>
      </c>
      <c r="Q2717" s="214">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6"/>
      <c r="N2718" s="186"/>
      <c r="O2718" s="185" t="str">
        <f t="shared" si="133"/>
        <v>-</v>
      </c>
      <c r="P2718" s="185" t="str">
        <f t="shared" si="134"/>
        <v>-</v>
      </c>
      <c r="Q2718" s="214">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6"/>
      <c r="N2719" s="186"/>
      <c r="O2719" s="185" t="str">
        <f t="shared" si="133"/>
        <v>-</v>
      </c>
      <c r="P2719" s="185" t="str">
        <f t="shared" si="134"/>
        <v>-</v>
      </c>
      <c r="Q2719" s="214">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6"/>
      <c r="N2720" s="186"/>
      <c r="O2720" s="185" t="str">
        <f t="shared" si="133"/>
        <v>-</v>
      </c>
      <c r="P2720" s="185" t="str">
        <f t="shared" si="134"/>
        <v>-</v>
      </c>
      <c r="Q2720" s="214">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6"/>
      <c r="N2721" s="186"/>
      <c r="O2721" s="185" t="str">
        <f t="shared" si="133"/>
        <v>-</v>
      </c>
      <c r="P2721" s="185" t="str">
        <f t="shared" si="134"/>
        <v>-</v>
      </c>
      <c r="Q2721" s="214">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6"/>
      <c r="N2722" s="186"/>
      <c r="O2722" s="185" t="str">
        <f t="shared" si="133"/>
        <v>-</v>
      </c>
      <c r="P2722" s="185" t="str">
        <f t="shared" si="134"/>
        <v>-</v>
      </c>
      <c r="Q2722" s="214">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6"/>
      <c r="N2723" s="186"/>
      <c r="O2723" s="185" t="str">
        <f t="shared" si="133"/>
        <v>-</v>
      </c>
      <c r="P2723" s="185" t="str">
        <f t="shared" si="134"/>
        <v>-</v>
      </c>
      <c r="Q2723" s="214">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6"/>
      <c r="N2724" s="186"/>
      <c r="O2724" s="185" t="str">
        <f t="shared" si="133"/>
        <v>-</v>
      </c>
      <c r="P2724" s="185" t="str">
        <f t="shared" si="134"/>
        <v>-</v>
      </c>
      <c r="Q2724" s="214">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6"/>
      <c r="N2725" s="186"/>
      <c r="O2725" s="185" t="str">
        <f t="shared" si="133"/>
        <v>-</v>
      </c>
      <c r="P2725" s="185" t="str">
        <f t="shared" si="134"/>
        <v>-</v>
      </c>
      <c r="Q2725" s="214">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6"/>
      <c r="N2726" s="186"/>
      <c r="O2726" s="185" t="str">
        <f t="shared" si="133"/>
        <v>-</v>
      </c>
      <c r="P2726" s="185" t="str">
        <f t="shared" si="134"/>
        <v>-</v>
      </c>
      <c r="Q2726" s="214">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6"/>
      <c r="N2727" s="186"/>
      <c r="O2727" s="185" t="str">
        <f t="shared" si="133"/>
        <v>-</v>
      </c>
      <c r="P2727" s="185" t="str">
        <f t="shared" si="134"/>
        <v>-</v>
      </c>
      <c r="Q2727" s="214">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6"/>
      <c r="N2728" s="186"/>
      <c r="O2728" s="185" t="str">
        <f t="shared" si="133"/>
        <v>-</v>
      </c>
      <c r="P2728" s="185" t="str">
        <f t="shared" si="134"/>
        <v>-</v>
      </c>
      <c r="Q2728" s="214">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6"/>
      <c r="N2729" s="186"/>
      <c r="O2729" s="185" t="str">
        <f t="shared" si="133"/>
        <v>-</v>
      </c>
      <c r="P2729" s="185" t="str">
        <f t="shared" si="134"/>
        <v>-</v>
      </c>
      <c r="Q2729" s="214">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6"/>
      <c r="N2730" s="186"/>
      <c r="O2730" s="185" t="str">
        <f t="shared" si="133"/>
        <v>-</v>
      </c>
      <c r="P2730" s="185" t="str">
        <f t="shared" si="134"/>
        <v>-</v>
      </c>
      <c r="Q2730" s="214">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6"/>
      <c r="N2731" s="186"/>
      <c r="O2731" s="185" t="str">
        <f t="shared" si="133"/>
        <v>-</v>
      </c>
      <c r="P2731" s="185" t="str">
        <f t="shared" si="134"/>
        <v>-</v>
      </c>
      <c r="Q2731" s="214">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6"/>
      <c r="N2732" s="186"/>
      <c r="O2732" s="185" t="str">
        <f t="shared" si="133"/>
        <v>-</v>
      </c>
      <c r="P2732" s="185" t="str">
        <f t="shared" si="134"/>
        <v>-</v>
      </c>
      <c r="Q2732" s="214">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6"/>
      <c r="N2733" s="186"/>
      <c r="O2733" s="185" t="str">
        <f t="shared" si="133"/>
        <v>-</v>
      </c>
      <c r="P2733" s="185" t="str">
        <f t="shared" si="134"/>
        <v>-</v>
      </c>
      <c r="Q2733" s="214">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6"/>
      <c r="N2734" s="186"/>
      <c r="O2734" s="185" t="str">
        <f t="shared" si="133"/>
        <v>-</v>
      </c>
      <c r="P2734" s="185" t="str">
        <f t="shared" si="134"/>
        <v>-</v>
      </c>
      <c r="Q2734" s="214">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6"/>
      <c r="N2735" s="186"/>
      <c r="O2735" s="185" t="str">
        <f t="shared" si="133"/>
        <v>-</v>
      </c>
      <c r="P2735" s="185" t="str">
        <f t="shared" si="134"/>
        <v>-</v>
      </c>
      <c r="Q2735" s="214">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6"/>
      <c r="N2736" s="186"/>
      <c r="O2736" s="185" t="str">
        <f t="shared" si="133"/>
        <v>-</v>
      </c>
      <c r="P2736" s="185" t="str">
        <f t="shared" si="134"/>
        <v>-</v>
      </c>
      <c r="Q2736" s="214">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6"/>
      <c r="N2737" s="186"/>
      <c r="O2737" s="185" t="str">
        <f t="shared" si="133"/>
        <v>-</v>
      </c>
      <c r="P2737" s="185" t="str">
        <f t="shared" si="134"/>
        <v>-</v>
      </c>
      <c r="Q2737" s="214">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6"/>
      <c r="N2738" s="186"/>
      <c r="O2738" s="185" t="str">
        <f t="shared" si="133"/>
        <v>-</v>
      </c>
      <c r="P2738" s="185" t="str">
        <f t="shared" si="134"/>
        <v>-</v>
      </c>
      <c r="Q2738" s="214">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6"/>
      <c r="N2739" s="186"/>
      <c r="O2739" s="185" t="str">
        <f t="shared" si="133"/>
        <v>-</v>
      </c>
      <c r="P2739" s="185" t="str">
        <f t="shared" si="134"/>
        <v>-</v>
      </c>
      <c r="Q2739" s="214">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6"/>
      <c r="N2740" s="186"/>
      <c r="O2740" s="185" t="str">
        <f t="shared" si="133"/>
        <v>-</v>
      </c>
      <c r="P2740" s="185" t="str">
        <f t="shared" si="134"/>
        <v>-</v>
      </c>
      <c r="Q2740" s="214">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6"/>
      <c r="N2741" s="186"/>
      <c r="O2741" s="185" t="str">
        <f t="shared" si="133"/>
        <v>-</v>
      </c>
      <c r="P2741" s="185" t="str">
        <f t="shared" si="134"/>
        <v>-</v>
      </c>
      <c r="Q2741" s="214">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6"/>
      <c r="N2742" s="186"/>
      <c r="O2742" s="185" t="str">
        <f t="shared" si="133"/>
        <v>-</v>
      </c>
      <c r="P2742" s="185" t="str">
        <f t="shared" si="134"/>
        <v>-</v>
      </c>
      <c r="Q2742" s="214">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6"/>
      <c r="N2743" s="186"/>
      <c r="O2743" s="185" t="str">
        <f t="shared" si="133"/>
        <v>-</v>
      </c>
      <c r="P2743" s="185" t="str">
        <f t="shared" si="134"/>
        <v>-</v>
      </c>
      <c r="Q2743" s="214">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6"/>
      <c r="N2744" s="186"/>
      <c r="O2744" s="185" t="str">
        <f t="shared" si="133"/>
        <v>-</v>
      </c>
      <c r="P2744" s="185" t="str">
        <f t="shared" si="134"/>
        <v>-</v>
      </c>
      <c r="Q2744" s="214">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6"/>
      <c r="N2745" s="186"/>
      <c r="O2745" s="185" t="str">
        <f t="shared" si="133"/>
        <v>-</v>
      </c>
      <c r="P2745" s="185" t="str">
        <f t="shared" si="134"/>
        <v>-</v>
      </c>
      <c r="Q2745" s="214">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6"/>
      <c r="N2746" s="186"/>
      <c r="O2746" s="185" t="str">
        <f t="shared" si="133"/>
        <v>-</v>
      </c>
      <c r="P2746" s="185" t="str">
        <f t="shared" si="134"/>
        <v>-</v>
      </c>
      <c r="Q2746" s="214">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6"/>
      <c r="N2747" s="186"/>
      <c r="O2747" s="185" t="str">
        <f t="shared" si="133"/>
        <v>-</v>
      </c>
      <c r="P2747" s="185" t="str">
        <f t="shared" si="134"/>
        <v>-</v>
      </c>
      <c r="Q2747" s="214">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6"/>
      <c r="N2748" s="186"/>
      <c r="O2748" s="185" t="str">
        <f t="shared" si="133"/>
        <v>-</v>
      </c>
      <c r="P2748" s="185" t="str">
        <f t="shared" si="134"/>
        <v>-</v>
      </c>
      <c r="Q2748" s="214">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6"/>
      <c r="N2749" s="186"/>
      <c r="O2749" s="185" t="str">
        <f t="shared" si="133"/>
        <v>-</v>
      </c>
      <c r="P2749" s="185" t="str">
        <f t="shared" si="134"/>
        <v>-</v>
      </c>
      <c r="Q2749" s="214">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6"/>
      <c r="N2750" s="186"/>
      <c r="O2750" s="185" t="str">
        <f t="shared" si="133"/>
        <v>-</v>
      </c>
      <c r="P2750" s="185" t="str">
        <f t="shared" si="134"/>
        <v>-</v>
      </c>
      <c r="Q2750" s="214">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6"/>
      <c r="N2751" s="186"/>
      <c r="O2751" s="185" t="str">
        <f t="shared" si="133"/>
        <v>-</v>
      </c>
      <c r="P2751" s="185" t="str">
        <f t="shared" si="134"/>
        <v>-</v>
      </c>
      <c r="Q2751" s="214">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6"/>
      <c r="N2752" s="186"/>
      <c r="O2752" s="185" t="str">
        <f t="shared" si="133"/>
        <v>-</v>
      </c>
      <c r="P2752" s="185" t="str">
        <f t="shared" si="134"/>
        <v>-</v>
      </c>
      <c r="Q2752" s="214">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6"/>
      <c r="N2753" s="186"/>
      <c r="O2753" s="185" t="str">
        <f t="shared" si="133"/>
        <v>-</v>
      </c>
      <c r="P2753" s="185" t="str">
        <f t="shared" si="134"/>
        <v>-</v>
      </c>
      <c r="Q2753" s="214">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6"/>
      <c r="N2754" s="186"/>
      <c r="O2754" s="185" t="str">
        <f t="shared" ref="O2754:O2817" si="136">IF(N2754="","-",L2754*N2754)</f>
        <v>-</v>
      </c>
      <c r="P2754" s="185" t="str">
        <f t="shared" ref="P2754:P2817" si="137">IF(O2754="-","-",IF(OR(E2754&lt;$E$15,E2754&gt;$E$16),0,O2754*J2754))</f>
        <v>-</v>
      </c>
      <c r="Q2754" s="214">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6"/>
      <c r="N2755" s="186"/>
      <c r="O2755" s="185" t="str">
        <f t="shared" si="136"/>
        <v>-</v>
      </c>
      <c r="P2755" s="185" t="str">
        <f t="shared" si="137"/>
        <v>-</v>
      </c>
      <c r="Q2755" s="214">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6"/>
      <c r="N2756" s="186"/>
      <c r="O2756" s="185" t="str">
        <f t="shared" si="136"/>
        <v>-</v>
      </c>
      <c r="P2756" s="185" t="str">
        <f t="shared" si="137"/>
        <v>-</v>
      </c>
      <c r="Q2756" s="214">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6"/>
      <c r="N2757" s="186"/>
      <c r="O2757" s="185" t="str">
        <f t="shared" si="136"/>
        <v>-</v>
      </c>
      <c r="P2757" s="185" t="str">
        <f t="shared" si="137"/>
        <v>-</v>
      </c>
      <c r="Q2757" s="214">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6"/>
      <c r="N2758" s="186"/>
      <c r="O2758" s="185" t="str">
        <f t="shared" si="136"/>
        <v>-</v>
      </c>
      <c r="P2758" s="185" t="str">
        <f t="shared" si="137"/>
        <v>-</v>
      </c>
      <c r="Q2758" s="214">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6"/>
      <c r="N2759" s="186"/>
      <c r="O2759" s="185" t="str">
        <f t="shared" si="136"/>
        <v>-</v>
      </c>
      <c r="P2759" s="185" t="str">
        <f t="shared" si="137"/>
        <v>-</v>
      </c>
      <c r="Q2759" s="214">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6"/>
      <c r="N2760" s="186"/>
      <c r="O2760" s="185" t="str">
        <f t="shared" si="136"/>
        <v>-</v>
      </c>
      <c r="P2760" s="185" t="str">
        <f t="shared" si="137"/>
        <v>-</v>
      </c>
      <c r="Q2760" s="214">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6"/>
      <c r="N2761" s="186"/>
      <c r="O2761" s="185" t="str">
        <f t="shared" si="136"/>
        <v>-</v>
      </c>
      <c r="P2761" s="185" t="str">
        <f t="shared" si="137"/>
        <v>-</v>
      </c>
      <c r="Q2761" s="214">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6"/>
      <c r="N2762" s="186"/>
      <c r="O2762" s="185" t="str">
        <f t="shared" si="136"/>
        <v>-</v>
      </c>
      <c r="P2762" s="185" t="str">
        <f t="shared" si="137"/>
        <v>-</v>
      </c>
      <c r="Q2762" s="214">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6"/>
      <c r="N2763" s="186"/>
      <c r="O2763" s="185" t="str">
        <f t="shared" si="136"/>
        <v>-</v>
      </c>
      <c r="P2763" s="185" t="str">
        <f t="shared" si="137"/>
        <v>-</v>
      </c>
      <c r="Q2763" s="214">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6"/>
      <c r="N2764" s="186"/>
      <c r="O2764" s="185" t="str">
        <f t="shared" si="136"/>
        <v>-</v>
      </c>
      <c r="P2764" s="185" t="str">
        <f t="shared" si="137"/>
        <v>-</v>
      </c>
      <c r="Q2764" s="214">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6"/>
      <c r="N2765" s="186"/>
      <c r="O2765" s="185" t="str">
        <f t="shared" si="136"/>
        <v>-</v>
      </c>
      <c r="P2765" s="185" t="str">
        <f t="shared" si="137"/>
        <v>-</v>
      </c>
      <c r="Q2765" s="214">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6"/>
      <c r="N2766" s="186"/>
      <c r="O2766" s="185" t="str">
        <f t="shared" si="136"/>
        <v>-</v>
      </c>
      <c r="P2766" s="185" t="str">
        <f t="shared" si="137"/>
        <v>-</v>
      </c>
      <c r="Q2766" s="214">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6"/>
      <c r="N2767" s="186"/>
      <c r="O2767" s="185" t="str">
        <f t="shared" si="136"/>
        <v>-</v>
      </c>
      <c r="P2767" s="185" t="str">
        <f t="shared" si="137"/>
        <v>-</v>
      </c>
      <c r="Q2767" s="214">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6"/>
      <c r="N2768" s="186"/>
      <c r="O2768" s="185" t="str">
        <f t="shared" si="136"/>
        <v>-</v>
      </c>
      <c r="P2768" s="185" t="str">
        <f t="shared" si="137"/>
        <v>-</v>
      </c>
      <c r="Q2768" s="214">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6"/>
      <c r="N2769" s="186"/>
      <c r="O2769" s="185" t="str">
        <f t="shared" si="136"/>
        <v>-</v>
      </c>
      <c r="P2769" s="185" t="str">
        <f t="shared" si="137"/>
        <v>-</v>
      </c>
      <c r="Q2769" s="214">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6"/>
      <c r="N2770" s="186"/>
      <c r="O2770" s="185" t="str">
        <f t="shared" si="136"/>
        <v>-</v>
      </c>
      <c r="P2770" s="185" t="str">
        <f t="shared" si="137"/>
        <v>-</v>
      </c>
      <c r="Q2770" s="214">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6"/>
      <c r="N2771" s="186"/>
      <c r="O2771" s="185" t="str">
        <f t="shared" si="136"/>
        <v>-</v>
      </c>
      <c r="P2771" s="185" t="str">
        <f t="shared" si="137"/>
        <v>-</v>
      </c>
      <c r="Q2771" s="214">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6"/>
      <c r="N2772" s="186"/>
      <c r="O2772" s="185" t="str">
        <f t="shared" si="136"/>
        <v>-</v>
      </c>
      <c r="P2772" s="185" t="str">
        <f t="shared" si="137"/>
        <v>-</v>
      </c>
      <c r="Q2772" s="214">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6"/>
      <c r="N2773" s="186"/>
      <c r="O2773" s="185" t="str">
        <f t="shared" si="136"/>
        <v>-</v>
      </c>
      <c r="P2773" s="185" t="str">
        <f t="shared" si="137"/>
        <v>-</v>
      </c>
      <c r="Q2773" s="214">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6"/>
      <c r="N2774" s="186"/>
      <c r="O2774" s="185" t="str">
        <f t="shared" si="136"/>
        <v>-</v>
      </c>
      <c r="P2774" s="185" t="str">
        <f t="shared" si="137"/>
        <v>-</v>
      </c>
      <c r="Q2774" s="214">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6"/>
      <c r="N2775" s="186"/>
      <c r="O2775" s="185" t="str">
        <f t="shared" si="136"/>
        <v>-</v>
      </c>
      <c r="P2775" s="185" t="str">
        <f t="shared" si="137"/>
        <v>-</v>
      </c>
      <c r="Q2775" s="214">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6"/>
      <c r="N2776" s="186"/>
      <c r="O2776" s="185" t="str">
        <f t="shared" si="136"/>
        <v>-</v>
      </c>
      <c r="P2776" s="185" t="str">
        <f t="shared" si="137"/>
        <v>-</v>
      </c>
      <c r="Q2776" s="214">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6"/>
      <c r="N2777" s="186"/>
      <c r="O2777" s="185" t="str">
        <f t="shared" si="136"/>
        <v>-</v>
      </c>
      <c r="P2777" s="185" t="str">
        <f t="shared" si="137"/>
        <v>-</v>
      </c>
      <c r="Q2777" s="214">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6"/>
      <c r="N2778" s="186"/>
      <c r="O2778" s="185" t="str">
        <f t="shared" si="136"/>
        <v>-</v>
      </c>
      <c r="P2778" s="185" t="str">
        <f t="shared" si="137"/>
        <v>-</v>
      </c>
      <c r="Q2778" s="214">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6"/>
      <c r="N2779" s="186"/>
      <c r="O2779" s="185" t="str">
        <f t="shared" si="136"/>
        <v>-</v>
      </c>
      <c r="P2779" s="185" t="str">
        <f t="shared" si="137"/>
        <v>-</v>
      </c>
      <c r="Q2779" s="214">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6"/>
      <c r="N2780" s="186"/>
      <c r="O2780" s="185" t="str">
        <f t="shared" si="136"/>
        <v>-</v>
      </c>
      <c r="P2780" s="185" t="str">
        <f t="shared" si="137"/>
        <v>-</v>
      </c>
      <c r="Q2780" s="214">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6"/>
      <c r="N2781" s="186"/>
      <c r="O2781" s="185" t="str">
        <f t="shared" si="136"/>
        <v>-</v>
      </c>
      <c r="P2781" s="185" t="str">
        <f t="shared" si="137"/>
        <v>-</v>
      </c>
      <c r="Q2781" s="214">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6"/>
      <c r="N2782" s="186"/>
      <c r="O2782" s="185" t="str">
        <f t="shared" si="136"/>
        <v>-</v>
      </c>
      <c r="P2782" s="185" t="str">
        <f t="shared" si="137"/>
        <v>-</v>
      </c>
      <c r="Q2782" s="214">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6"/>
      <c r="N2783" s="186"/>
      <c r="O2783" s="185" t="str">
        <f t="shared" si="136"/>
        <v>-</v>
      </c>
      <c r="P2783" s="185" t="str">
        <f t="shared" si="137"/>
        <v>-</v>
      </c>
      <c r="Q2783" s="214">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6"/>
      <c r="N2784" s="186"/>
      <c r="O2784" s="185" t="str">
        <f t="shared" si="136"/>
        <v>-</v>
      </c>
      <c r="P2784" s="185" t="str">
        <f t="shared" si="137"/>
        <v>-</v>
      </c>
      <c r="Q2784" s="214">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6"/>
      <c r="N2785" s="186"/>
      <c r="O2785" s="185" t="str">
        <f t="shared" si="136"/>
        <v>-</v>
      </c>
      <c r="P2785" s="185" t="str">
        <f t="shared" si="137"/>
        <v>-</v>
      </c>
      <c r="Q2785" s="214">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6"/>
      <c r="N2786" s="186"/>
      <c r="O2786" s="185" t="str">
        <f t="shared" si="136"/>
        <v>-</v>
      </c>
      <c r="P2786" s="185" t="str">
        <f t="shared" si="137"/>
        <v>-</v>
      </c>
      <c r="Q2786" s="214">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6"/>
      <c r="N2787" s="186"/>
      <c r="O2787" s="185" t="str">
        <f t="shared" si="136"/>
        <v>-</v>
      </c>
      <c r="P2787" s="185" t="str">
        <f t="shared" si="137"/>
        <v>-</v>
      </c>
      <c r="Q2787" s="214">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6"/>
      <c r="N2788" s="186"/>
      <c r="O2788" s="185" t="str">
        <f t="shared" si="136"/>
        <v>-</v>
      </c>
      <c r="P2788" s="185" t="str">
        <f t="shared" si="137"/>
        <v>-</v>
      </c>
      <c r="Q2788" s="214">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6"/>
      <c r="N2789" s="186"/>
      <c r="O2789" s="185" t="str">
        <f t="shared" si="136"/>
        <v>-</v>
      </c>
      <c r="P2789" s="185" t="str">
        <f t="shared" si="137"/>
        <v>-</v>
      </c>
      <c r="Q2789" s="214">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6"/>
      <c r="N2790" s="186"/>
      <c r="O2790" s="185" t="str">
        <f t="shared" si="136"/>
        <v>-</v>
      </c>
      <c r="P2790" s="185" t="str">
        <f t="shared" si="137"/>
        <v>-</v>
      </c>
      <c r="Q2790" s="214">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6"/>
      <c r="N2791" s="186"/>
      <c r="O2791" s="185" t="str">
        <f t="shared" si="136"/>
        <v>-</v>
      </c>
      <c r="P2791" s="185" t="str">
        <f t="shared" si="137"/>
        <v>-</v>
      </c>
      <c r="Q2791" s="214">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6"/>
      <c r="N2792" s="186"/>
      <c r="O2792" s="185" t="str">
        <f t="shared" si="136"/>
        <v>-</v>
      </c>
      <c r="P2792" s="185" t="str">
        <f t="shared" si="137"/>
        <v>-</v>
      </c>
      <c r="Q2792" s="214">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6"/>
      <c r="N2793" s="186"/>
      <c r="O2793" s="185" t="str">
        <f t="shared" si="136"/>
        <v>-</v>
      </c>
      <c r="P2793" s="185" t="str">
        <f t="shared" si="137"/>
        <v>-</v>
      </c>
      <c r="Q2793" s="214">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6"/>
      <c r="N2794" s="186"/>
      <c r="O2794" s="185" t="str">
        <f t="shared" si="136"/>
        <v>-</v>
      </c>
      <c r="P2794" s="185" t="str">
        <f t="shared" si="137"/>
        <v>-</v>
      </c>
      <c r="Q2794" s="214">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6"/>
      <c r="N2795" s="186"/>
      <c r="O2795" s="185" t="str">
        <f t="shared" si="136"/>
        <v>-</v>
      </c>
      <c r="P2795" s="185" t="str">
        <f t="shared" si="137"/>
        <v>-</v>
      </c>
      <c r="Q2795" s="214">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6"/>
      <c r="N2796" s="186"/>
      <c r="O2796" s="185" t="str">
        <f t="shared" si="136"/>
        <v>-</v>
      </c>
      <c r="P2796" s="185" t="str">
        <f t="shared" si="137"/>
        <v>-</v>
      </c>
      <c r="Q2796" s="214">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6"/>
      <c r="N2797" s="186"/>
      <c r="O2797" s="185" t="str">
        <f t="shared" si="136"/>
        <v>-</v>
      </c>
      <c r="P2797" s="185" t="str">
        <f t="shared" si="137"/>
        <v>-</v>
      </c>
      <c r="Q2797" s="214">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6"/>
      <c r="N2798" s="186"/>
      <c r="O2798" s="185" t="str">
        <f t="shared" si="136"/>
        <v>-</v>
      </c>
      <c r="P2798" s="185" t="str">
        <f t="shared" si="137"/>
        <v>-</v>
      </c>
      <c r="Q2798" s="214">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6"/>
      <c r="N2799" s="186"/>
      <c r="O2799" s="185" t="str">
        <f t="shared" si="136"/>
        <v>-</v>
      </c>
      <c r="P2799" s="185" t="str">
        <f t="shared" si="137"/>
        <v>-</v>
      </c>
      <c r="Q2799" s="214">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6"/>
      <c r="N2800" s="186"/>
      <c r="O2800" s="185" t="str">
        <f t="shared" si="136"/>
        <v>-</v>
      </c>
      <c r="P2800" s="185" t="str">
        <f t="shared" si="137"/>
        <v>-</v>
      </c>
      <c r="Q2800" s="214">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6"/>
      <c r="N2801" s="186"/>
      <c r="O2801" s="185" t="str">
        <f t="shared" si="136"/>
        <v>-</v>
      </c>
      <c r="P2801" s="185" t="str">
        <f t="shared" si="137"/>
        <v>-</v>
      </c>
      <c r="Q2801" s="214">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6"/>
      <c r="N2802" s="186"/>
      <c r="O2802" s="185" t="str">
        <f t="shared" si="136"/>
        <v>-</v>
      </c>
      <c r="P2802" s="185" t="str">
        <f t="shared" si="137"/>
        <v>-</v>
      </c>
      <c r="Q2802" s="214">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6"/>
      <c r="N2803" s="186"/>
      <c r="O2803" s="185" t="str">
        <f t="shared" si="136"/>
        <v>-</v>
      </c>
      <c r="P2803" s="185" t="str">
        <f t="shared" si="137"/>
        <v>-</v>
      </c>
      <c r="Q2803" s="214">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6"/>
      <c r="N2804" s="186"/>
      <c r="O2804" s="185" t="str">
        <f t="shared" si="136"/>
        <v>-</v>
      </c>
      <c r="P2804" s="185" t="str">
        <f t="shared" si="137"/>
        <v>-</v>
      </c>
      <c r="Q2804" s="214">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6"/>
      <c r="N2805" s="186"/>
      <c r="O2805" s="185" t="str">
        <f t="shared" si="136"/>
        <v>-</v>
      </c>
      <c r="P2805" s="185" t="str">
        <f t="shared" si="137"/>
        <v>-</v>
      </c>
      <c r="Q2805" s="214">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6"/>
      <c r="N2806" s="186"/>
      <c r="O2806" s="185" t="str">
        <f t="shared" si="136"/>
        <v>-</v>
      </c>
      <c r="P2806" s="185" t="str">
        <f t="shared" si="137"/>
        <v>-</v>
      </c>
      <c r="Q2806" s="214">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6"/>
      <c r="N2807" s="186"/>
      <c r="O2807" s="185" t="str">
        <f t="shared" si="136"/>
        <v>-</v>
      </c>
      <c r="P2807" s="185" t="str">
        <f t="shared" si="137"/>
        <v>-</v>
      </c>
      <c r="Q2807" s="214">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6"/>
      <c r="N2808" s="186"/>
      <c r="O2808" s="185" t="str">
        <f t="shared" si="136"/>
        <v>-</v>
      </c>
      <c r="P2808" s="185" t="str">
        <f t="shared" si="137"/>
        <v>-</v>
      </c>
      <c r="Q2808" s="214">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6"/>
      <c r="N2809" s="186"/>
      <c r="O2809" s="185" t="str">
        <f t="shared" si="136"/>
        <v>-</v>
      </c>
      <c r="P2809" s="185" t="str">
        <f t="shared" si="137"/>
        <v>-</v>
      </c>
      <c r="Q2809" s="214">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6"/>
      <c r="N2810" s="186"/>
      <c r="O2810" s="185" t="str">
        <f t="shared" si="136"/>
        <v>-</v>
      </c>
      <c r="P2810" s="185" t="str">
        <f t="shared" si="137"/>
        <v>-</v>
      </c>
      <c r="Q2810" s="214">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6"/>
      <c r="N2811" s="186"/>
      <c r="O2811" s="185" t="str">
        <f t="shared" si="136"/>
        <v>-</v>
      </c>
      <c r="P2811" s="185" t="str">
        <f t="shared" si="137"/>
        <v>-</v>
      </c>
      <c r="Q2811" s="214">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6"/>
      <c r="N2812" s="186"/>
      <c r="O2812" s="185" t="str">
        <f t="shared" si="136"/>
        <v>-</v>
      </c>
      <c r="P2812" s="185" t="str">
        <f t="shared" si="137"/>
        <v>-</v>
      </c>
      <c r="Q2812" s="214">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6"/>
      <c r="N2813" s="186"/>
      <c r="O2813" s="185" t="str">
        <f t="shared" si="136"/>
        <v>-</v>
      </c>
      <c r="P2813" s="185" t="str">
        <f t="shared" si="137"/>
        <v>-</v>
      </c>
      <c r="Q2813" s="214">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6"/>
      <c r="N2814" s="186"/>
      <c r="O2814" s="185" t="str">
        <f t="shared" si="136"/>
        <v>-</v>
      </c>
      <c r="P2814" s="185" t="str">
        <f t="shared" si="137"/>
        <v>-</v>
      </c>
      <c r="Q2814" s="214">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6"/>
      <c r="N2815" s="186"/>
      <c r="O2815" s="185" t="str">
        <f t="shared" si="136"/>
        <v>-</v>
      </c>
      <c r="P2815" s="185" t="str">
        <f t="shared" si="137"/>
        <v>-</v>
      </c>
      <c r="Q2815" s="214">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6"/>
      <c r="N2816" s="186"/>
      <c r="O2816" s="185" t="str">
        <f t="shared" si="136"/>
        <v>-</v>
      </c>
      <c r="P2816" s="185" t="str">
        <f t="shared" si="137"/>
        <v>-</v>
      </c>
      <c r="Q2816" s="214">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6"/>
      <c r="N2817" s="186"/>
      <c r="O2817" s="185" t="str">
        <f t="shared" si="136"/>
        <v>-</v>
      </c>
      <c r="P2817" s="185" t="str">
        <f t="shared" si="137"/>
        <v>-</v>
      </c>
      <c r="Q2817" s="214">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6"/>
      <c r="N2818" s="186"/>
      <c r="O2818" s="185" t="str">
        <f t="shared" ref="O2818:O2881" si="139">IF(N2818="","-",L2818*N2818)</f>
        <v>-</v>
      </c>
      <c r="P2818" s="185" t="str">
        <f t="shared" ref="P2818:P2881" si="140">IF(O2818="-","-",IF(OR(E2818&lt;$E$15,E2818&gt;$E$16),0,O2818*J2818))</f>
        <v>-</v>
      </c>
      <c r="Q2818" s="214">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6"/>
      <c r="N2819" s="186"/>
      <c r="O2819" s="185" t="str">
        <f t="shared" si="139"/>
        <v>-</v>
      </c>
      <c r="P2819" s="185" t="str">
        <f t="shared" si="140"/>
        <v>-</v>
      </c>
      <c r="Q2819" s="214">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6"/>
      <c r="N2820" s="186"/>
      <c r="O2820" s="185" t="str">
        <f t="shared" si="139"/>
        <v>-</v>
      </c>
      <c r="P2820" s="185" t="str">
        <f t="shared" si="140"/>
        <v>-</v>
      </c>
      <c r="Q2820" s="214">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6"/>
      <c r="N2821" s="186"/>
      <c r="O2821" s="185" t="str">
        <f t="shared" si="139"/>
        <v>-</v>
      </c>
      <c r="P2821" s="185" t="str">
        <f t="shared" si="140"/>
        <v>-</v>
      </c>
      <c r="Q2821" s="214">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6"/>
      <c r="N2822" s="186"/>
      <c r="O2822" s="185" t="str">
        <f t="shared" si="139"/>
        <v>-</v>
      </c>
      <c r="P2822" s="185" t="str">
        <f t="shared" si="140"/>
        <v>-</v>
      </c>
      <c r="Q2822" s="214">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6"/>
      <c r="N2823" s="186"/>
      <c r="O2823" s="185" t="str">
        <f t="shared" si="139"/>
        <v>-</v>
      </c>
      <c r="P2823" s="185" t="str">
        <f t="shared" si="140"/>
        <v>-</v>
      </c>
      <c r="Q2823" s="214">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6"/>
      <c r="N2824" s="186"/>
      <c r="O2824" s="185" t="str">
        <f t="shared" si="139"/>
        <v>-</v>
      </c>
      <c r="P2824" s="185" t="str">
        <f t="shared" si="140"/>
        <v>-</v>
      </c>
      <c r="Q2824" s="214">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6"/>
      <c r="N2825" s="186"/>
      <c r="O2825" s="185" t="str">
        <f t="shared" si="139"/>
        <v>-</v>
      </c>
      <c r="P2825" s="185" t="str">
        <f t="shared" si="140"/>
        <v>-</v>
      </c>
      <c r="Q2825" s="214">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6"/>
      <c r="N2826" s="186"/>
      <c r="O2826" s="185" t="str">
        <f t="shared" si="139"/>
        <v>-</v>
      </c>
      <c r="P2826" s="185" t="str">
        <f t="shared" si="140"/>
        <v>-</v>
      </c>
      <c r="Q2826" s="214">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6"/>
      <c r="N2827" s="186"/>
      <c r="O2827" s="185" t="str">
        <f t="shared" si="139"/>
        <v>-</v>
      </c>
      <c r="P2827" s="185" t="str">
        <f t="shared" si="140"/>
        <v>-</v>
      </c>
      <c r="Q2827" s="214">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6"/>
      <c r="N2828" s="186"/>
      <c r="O2828" s="185" t="str">
        <f t="shared" si="139"/>
        <v>-</v>
      </c>
      <c r="P2828" s="185" t="str">
        <f t="shared" si="140"/>
        <v>-</v>
      </c>
      <c r="Q2828" s="214">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6"/>
      <c r="N2829" s="186"/>
      <c r="O2829" s="185" t="str">
        <f t="shared" si="139"/>
        <v>-</v>
      </c>
      <c r="P2829" s="185" t="str">
        <f t="shared" si="140"/>
        <v>-</v>
      </c>
      <c r="Q2829" s="214">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6"/>
      <c r="N2830" s="186"/>
      <c r="O2830" s="185" t="str">
        <f t="shared" si="139"/>
        <v>-</v>
      </c>
      <c r="P2830" s="185" t="str">
        <f t="shared" si="140"/>
        <v>-</v>
      </c>
      <c r="Q2830" s="214">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6"/>
      <c r="N2831" s="186"/>
      <c r="O2831" s="185" t="str">
        <f t="shared" si="139"/>
        <v>-</v>
      </c>
      <c r="P2831" s="185" t="str">
        <f t="shared" si="140"/>
        <v>-</v>
      </c>
      <c r="Q2831" s="214">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6"/>
      <c r="N2832" s="186"/>
      <c r="O2832" s="185" t="str">
        <f t="shared" si="139"/>
        <v>-</v>
      </c>
      <c r="P2832" s="185" t="str">
        <f t="shared" si="140"/>
        <v>-</v>
      </c>
      <c r="Q2832" s="214">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6"/>
      <c r="N2833" s="186"/>
      <c r="O2833" s="185" t="str">
        <f t="shared" si="139"/>
        <v>-</v>
      </c>
      <c r="P2833" s="185" t="str">
        <f t="shared" si="140"/>
        <v>-</v>
      </c>
      <c r="Q2833" s="214">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6"/>
      <c r="N2834" s="186"/>
      <c r="O2834" s="185" t="str">
        <f t="shared" si="139"/>
        <v>-</v>
      </c>
      <c r="P2834" s="185" t="str">
        <f t="shared" si="140"/>
        <v>-</v>
      </c>
      <c r="Q2834" s="214">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6"/>
      <c r="N2835" s="186"/>
      <c r="O2835" s="185" t="str">
        <f t="shared" si="139"/>
        <v>-</v>
      </c>
      <c r="P2835" s="185" t="str">
        <f t="shared" si="140"/>
        <v>-</v>
      </c>
      <c r="Q2835" s="214">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6"/>
      <c r="N2836" s="186"/>
      <c r="O2836" s="185" t="str">
        <f t="shared" si="139"/>
        <v>-</v>
      </c>
      <c r="P2836" s="185" t="str">
        <f t="shared" si="140"/>
        <v>-</v>
      </c>
      <c r="Q2836" s="214">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6"/>
      <c r="N2837" s="186"/>
      <c r="O2837" s="185" t="str">
        <f t="shared" si="139"/>
        <v>-</v>
      </c>
      <c r="P2837" s="185" t="str">
        <f t="shared" si="140"/>
        <v>-</v>
      </c>
      <c r="Q2837" s="214">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6"/>
      <c r="N2838" s="186"/>
      <c r="O2838" s="185" t="str">
        <f t="shared" si="139"/>
        <v>-</v>
      </c>
      <c r="P2838" s="185" t="str">
        <f t="shared" si="140"/>
        <v>-</v>
      </c>
      <c r="Q2838" s="214">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6"/>
      <c r="N2839" s="186"/>
      <c r="O2839" s="185" t="str">
        <f t="shared" si="139"/>
        <v>-</v>
      </c>
      <c r="P2839" s="185" t="str">
        <f t="shared" si="140"/>
        <v>-</v>
      </c>
      <c r="Q2839" s="214">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6"/>
      <c r="N2840" s="186"/>
      <c r="O2840" s="185" t="str">
        <f t="shared" si="139"/>
        <v>-</v>
      </c>
      <c r="P2840" s="185" t="str">
        <f t="shared" si="140"/>
        <v>-</v>
      </c>
      <c r="Q2840" s="214">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6"/>
      <c r="N2841" s="186"/>
      <c r="O2841" s="185" t="str">
        <f t="shared" si="139"/>
        <v>-</v>
      </c>
      <c r="P2841" s="185" t="str">
        <f t="shared" si="140"/>
        <v>-</v>
      </c>
      <c r="Q2841" s="214">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6"/>
      <c r="N2842" s="186"/>
      <c r="O2842" s="185" t="str">
        <f t="shared" si="139"/>
        <v>-</v>
      </c>
      <c r="P2842" s="185" t="str">
        <f t="shared" si="140"/>
        <v>-</v>
      </c>
      <c r="Q2842" s="214">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6"/>
      <c r="N2843" s="186"/>
      <c r="O2843" s="185" t="str">
        <f t="shared" si="139"/>
        <v>-</v>
      </c>
      <c r="P2843" s="185" t="str">
        <f t="shared" si="140"/>
        <v>-</v>
      </c>
      <c r="Q2843" s="214">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6"/>
      <c r="N2844" s="186"/>
      <c r="O2844" s="185" t="str">
        <f t="shared" si="139"/>
        <v>-</v>
      </c>
      <c r="P2844" s="185" t="str">
        <f t="shared" si="140"/>
        <v>-</v>
      </c>
      <c r="Q2844" s="214">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6"/>
      <c r="N2845" s="186"/>
      <c r="O2845" s="185" t="str">
        <f t="shared" si="139"/>
        <v>-</v>
      </c>
      <c r="P2845" s="185" t="str">
        <f t="shared" si="140"/>
        <v>-</v>
      </c>
      <c r="Q2845" s="214">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6"/>
      <c r="N2846" s="186"/>
      <c r="O2846" s="185" t="str">
        <f t="shared" si="139"/>
        <v>-</v>
      </c>
      <c r="P2846" s="185" t="str">
        <f t="shared" si="140"/>
        <v>-</v>
      </c>
      <c r="Q2846" s="214">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6"/>
      <c r="N2847" s="186"/>
      <c r="O2847" s="185" t="str">
        <f t="shared" si="139"/>
        <v>-</v>
      </c>
      <c r="P2847" s="185" t="str">
        <f t="shared" si="140"/>
        <v>-</v>
      </c>
      <c r="Q2847" s="214">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6"/>
      <c r="N2848" s="186"/>
      <c r="O2848" s="185" t="str">
        <f t="shared" si="139"/>
        <v>-</v>
      </c>
      <c r="P2848" s="185" t="str">
        <f t="shared" si="140"/>
        <v>-</v>
      </c>
      <c r="Q2848" s="214">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6"/>
      <c r="N2849" s="186"/>
      <c r="O2849" s="185" t="str">
        <f t="shared" si="139"/>
        <v>-</v>
      </c>
      <c r="P2849" s="185" t="str">
        <f t="shared" si="140"/>
        <v>-</v>
      </c>
      <c r="Q2849" s="214">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6"/>
      <c r="N2850" s="186"/>
      <c r="O2850" s="185" t="str">
        <f t="shared" si="139"/>
        <v>-</v>
      </c>
      <c r="P2850" s="185" t="str">
        <f t="shared" si="140"/>
        <v>-</v>
      </c>
      <c r="Q2850" s="214">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6"/>
      <c r="N2851" s="186"/>
      <c r="O2851" s="185" t="str">
        <f t="shared" si="139"/>
        <v>-</v>
      </c>
      <c r="P2851" s="185" t="str">
        <f t="shared" si="140"/>
        <v>-</v>
      </c>
      <c r="Q2851" s="214">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6"/>
      <c r="N2852" s="186"/>
      <c r="O2852" s="185" t="str">
        <f t="shared" si="139"/>
        <v>-</v>
      </c>
      <c r="P2852" s="185" t="str">
        <f t="shared" si="140"/>
        <v>-</v>
      </c>
      <c r="Q2852" s="214">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6"/>
      <c r="N2853" s="186"/>
      <c r="O2853" s="185" t="str">
        <f t="shared" si="139"/>
        <v>-</v>
      </c>
      <c r="P2853" s="185" t="str">
        <f t="shared" si="140"/>
        <v>-</v>
      </c>
      <c r="Q2853" s="214">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6"/>
      <c r="N2854" s="186"/>
      <c r="O2854" s="185" t="str">
        <f t="shared" si="139"/>
        <v>-</v>
      </c>
      <c r="P2854" s="185" t="str">
        <f t="shared" si="140"/>
        <v>-</v>
      </c>
      <c r="Q2854" s="214">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6"/>
      <c r="N2855" s="186"/>
      <c r="O2855" s="185" t="str">
        <f t="shared" si="139"/>
        <v>-</v>
      </c>
      <c r="P2855" s="185" t="str">
        <f t="shared" si="140"/>
        <v>-</v>
      </c>
      <c r="Q2855" s="214">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6"/>
      <c r="N2856" s="186"/>
      <c r="O2856" s="185" t="str">
        <f t="shared" si="139"/>
        <v>-</v>
      </c>
      <c r="P2856" s="185" t="str">
        <f t="shared" si="140"/>
        <v>-</v>
      </c>
      <c r="Q2856" s="214">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6"/>
      <c r="N2857" s="186"/>
      <c r="O2857" s="185" t="str">
        <f t="shared" si="139"/>
        <v>-</v>
      </c>
      <c r="P2857" s="185" t="str">
        <f t="shared" si="140"/>
        <v>-</v>
      </c>
      <c r="Q2857" s="214">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6"/>
      <c r="N2858" s="186"/>
      <c r="O2858" s="185" t="str">
        <f t="shared" si="139"/>
        <v>-</v>
      </c>
      <c r="P2858" s="185" t="str">
        <f t="shared" si="140"/>
        <v>-</v>
      </c>
      <c r="Q2858" s="214">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6"/>
      <c r="N2859" s="186"/>
      <c r="O2859" s="185" t="str">
        <f t="shared" si="139"/>
        <v>-</v>
      </c>
      <c r="P2859" s="185" t="str">
        <f t="shared" si="140"/>
        <v>-</v>
      </c>
      <c r="Q2859" s="214">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6"/>
      <c r="N2860" s="186"/>
      <c r="O2860" s="185" t="str">
        <f t="shared" si="139"/>
        <v>-</v>
      </c>
      <c r="P2860" s="185" t="str">
        <f t="shared" si="140"/>
        <v>-</v>
      </c>
      <c r="Q2860" s="214">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6"/>
      <c r="N2861" s="186"/>
      <c r="O2861" s="185" t="str">
        <f t="shared" si="139"/>
        <v>-</v>
      </c>
      <c r="P2861" s="185" t="str">
        <f t="shared" si="140"/>
        <v>-</v>
      </c>
      <c r="Q2861" s="214">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6"/>
      <c r="N2862" s="186"/>
      <c r="O2862" s="185" t="str">
        <f t="shared" si="139"/>
        <v>-</v>
      </c>
      <c r="P2862" s="185" t="str">
        <f t="shared" si="140"/>
        <v>-</v>
      </c>
      <c r="Q2862" s="214">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6"/>
      <c r="N2863" s="186"/>
      <c r="O2863" s="185" t="str">
        <f t="shared" si="139"/>
        <v>-</v>
      </c>
      <c r="P2863" s="185" t="str">
        <f t="shared" si="140"/>
        <v>-</v>
      </c>
      <c r="Q2863" s="214">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6"/>
      <c r="N2864" s="186"/>
      <c r="O2864" s="185" t="str">
        <f t="shared" si="139"/>
        <v>-</v>
      </c>
      <c r="P2864" s="185" t="str">
        <f t="shared" si="140"/>
        <v>-</v>
      </c>
      <c r="Q2864" s="214">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6"/>
      <c r="N2865" s="186"/>
      <c r="O2865" s="185" t="str">
        <f t="shared" si="139"/>
        <v>-</v>
      </c>
      <c r="P2865" s="185" t="str">
        <f t="shared" si="140"/>
        <v>-</v>
      </c>
      <c r="Q2865" s="214">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6"/>
      <c r="N2866" s="186"/>
      <c r="O2866" s="185" t="str">
        <f t="shared" si="139"/>
        <v>-</v>
      </c>
      <c r="P2866" s="185" t="str">
        <f t="shared" si="140"/>
        <v>-</v>
      </c>
      <c r="Q2866" s="214">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6"/>
      <c r="N2867" s="186"/>
      <c r="O2867" s="185" t="str">
        <f t="shared" si="139"/>
        <v>-</v>
      </c>
      <c r="P2867" s="185" t="str">
        <f t="shared" si="140"/>
        <v>-</v>
      </c>
      <c r="Q2867" s="214">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6"/>
      <c r="N2868" s="186"/>
      <c r="O2868" s="185" t="str">
        <f t="shared" si="139"/>
        <v>-</v>
      </c>
      <c r="P2868" s="185" t="str">
        <f t="shared" si="140"/>
        <v>-</v>
      </c>
      <c r="Q2868" s="214">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6"/>
      <c r="N2869" s="186"/>
      <c r="O2869" s="185" t="str">
        <f t="shared" si="139"/>
        <v>-</v>
      </c>
      <c r="P2869" s="185" t="str">
        <f t="shared" si="140"/>
        <v>-</v>
      </c>
      <c r="Q2869" s="214">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6"/>
      <c r="N2870" s="186"/>
      <c r="O2870" s="185" t="str">
        <f t="shared" si="139"/>
        <v>-</v>
      </c>
      <c r="P2870" s="185" t="str">
        <f t="shared" si="140"/>
        <v>-</v>
      </c>
      <c r="Q2870" s="214">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6"/>
      <c r="N2871" s="186"/>
      <c r="O2871" s="185" t="str">
        <f t="shared" si="139"/>
        <v>-</v>
      </c>
      <c r="P2871" s="185" t="str">
        <f t="shared" si="140"/>
        <v>-</v>
      </c>
      <c r="Q2871" s="214">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6"/>
      <c r="N2872" s="186"/>
      <c r="O2872" s="185" t="str">
        <f t="shared" si="139"/>
        <v>-</v>
      </c>
      <c r="P2872" s="185" t="str">
        <f t="shared" si="140"/>
        <v>-</v>
      </c>
      <c r="Q2872" s="214">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6"/>
      <c r="N2873" s="186"/>
      <c r="O2873" s="185" t="str">
        <f t="shared" si="139"/>
        <v>-</v>
      </c>
      <c r="P2873" s="185" t="str">
        <f t="shared" si="140"/>
        <v>-</v>
      </c>
      <c r="Q2873" s="214">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6"/>
      <c r="N2874" s="186"/>
      <c r="O2874" s="185" t="str">
        <f t="shared" si="139"/>
        <v>-</v>
      </c>
      <c r="P2874" s="185" t="str">
        <f t="shared" si="140"/>
        <v>-</v>
      </c>
      <c r="Q2874" s="214">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6"/>
      <c r="N2875" s="186"/>
      <c r="O2875" s="185" t="str">
        <f t="shared" si="139"/>
        <v>-</v>
      </c>
      <c r="P2875" s="185" t="str">
        <f t="shared" si="140"/>
        <v>-</v>
      </c>
      <c r="Q2875" s="214">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6"/>
      <c r="N2876" s="186"/>
      <c r="O2876" s="185" t="str">
        <f t="shared" si="139"/>
        <v>-</v>
      </c>
      <c r="P2876" s="185" t="str">
        <f t="shared" si="140"/>
        <v>-</v>
      </c>
      <c r="Q2876" s="214">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6"/>
      <c r="N2877" s="186"/>
      <c r="O2877" s="185" t="str">
        <f t="shared" si="139"/>
        <v>-</v>
      </c>
      <c r="P2877" s="185" t="str">
        <f t="shared" si="140"/>
        <v>-</v>
      </c>
      <c r="Q2877" s="214">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6"/>
      <c r="N2878" s="186"/>
      <c r="O2878" s="185" t="str">
        <f t="shared" si="139"/>
        <v>-</v>
      </c>
      <c r="P2878" s="185" t="str">
        <f t="shared" si="140"/>
        <v>-</v>
      </c>
      <c r="Q2878" s="214">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6"/>
      <c r="N2879" s="186"/>
      <c r="O2879" s="185" t="str">
        <f t="shared" si="139"/>
        <v>-</v>
      </c>
      <c r="P2879" s="185" t="str">
        <f t="shared" si="140"/>
        <v>-</v>
      </c>
      <c r="Q2879" s="214">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6"/>
      <c r="N2880" s="186"/>
      <c r="O2880" s="185" t="str">
        <f t="shared" si="139"/>
        <v>-</v>
      </c>
      <c r="P2880" s="185" t="str">
        <f t="shared" si="140"/>
        <v>-</v>
      </c>
      <c r="Q2880" s="214">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6"/>
      <c r="N2881" s="186"/>
      <c r="O2881" s="185" t="str">
        <f t="shared" si="139"/>
        <v>-</v>
      </c>
      <c r="P2881" s="185" t="str">
        <f t="shared" si="140"/>
        <v>-</v>
      </c>
      <c r="Q2881" s="214">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6"/>
      <c r="N2882" s="186"/>
      <c r="O2882" s="185" t="str">
        <f t="shared" ref="O2882:O2945" si="142">IF(N2882="","-",L2882*N2882)</f>
        <v>-</v>
      </c>
      <c r="P2882" s="185" t="str">
        <f t="shared" ref="P2882:P2945" si="143">IF(O2882="-","-",IF(OR(E2882&lt;$E$15,E2882&gt;$E$16),0,O2882*J2882))</f>
        <v>-</v>
      </c>
      <c r="Q2882" s="214">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6"/>
      <c r="N2883" s="186"/>
      <c r="O2883" s="185" t="str">
        <f t="shared" si="142"/>
        <v>-</v>
      </c>
      <c r="P2883" s="185" t="str">
        <f t="shared" si="143"/>
        <v>-</v>
      </c>
      <c r="Q2883" s="214">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6"/>
      <c r="N2884" s="186"/>
      <c r="O2884" s="185" t="str">
        <f t="shared" si="142"/>
        <v>-</v>
      </c>
      <c r="P2884" s="185" t="str">
        <f t="shared" si="143"/>
        <v>-</v>
      </c>
      <c r="Q2884" s="214">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6"/>
      <c r="N2885" s="186"/>
      <c r="O2885" s="185" t="str">
        <f t="shared" si="142"/>
        <v>-</v>
      </c>
      <c r="P2885" s="185" t="str">
        <f t="shared" si="143"/>
        <v>-</v>
      </c>
      <c r="Q2885" s="214">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6"/>
      <c r="N2886" s="186"/>
      <c r="O2886" s="185" t="str">
        <f t="shared" si="142"/>
        <v>-</v>
      </c>
      <c r="P2886" s="185" t="str">
        <f t="shared" si="143"/>
        <v>-</v>
      </c>
      <c r="Q2886" s="214">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6"/>
      <c r="N2887" s="186"/>
      <c r="O2887" s="185" t="str">
        <f t="shared" si="142"/>
        <v>-</v>
      </c>
      <c r="P2887" s="185" t="str">
        <f t="shared" si="143"/>
        <v>-</v>
      </c>
      <c r="Q2887" s="214">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6"/>
      <c r="N2888" s="186"/>
      <c r="O2888" s="185" t="str">
        <f t="shared" si="142"/>
        <v>-</v>
      </c>
      <c r="P2888" s="185" t="str">
        <f t="shared" si="143"/>
        <v>-</v>
      </c>
      <c r="Q2888" s="214">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6"/>
      <c r="N2889" s="186"/>
      <c r="O2889" s="185" t="str">
        <f t="shared" si="142"/>
        <v>-</v>
      </c>
      <c r="P2889" s="185" t="str">
        <f t="shared" si="143"/>
        <v>-</v>
      </c>
      <c r="Q2889" s="214">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6"/>
      <c r="N2890" s="186"/>
      <c r="O2890" s="185" t="str">
        <f t="shared" si="142"/>
        <v>-</v>
      </c>
      <c r="P2890" s="185" t="str">
        <f t="shared" si="143"/>
        <v>-</v>
      </c>
      <c r="Q2890" s="214">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6"/>
      <c r="N2891" s="186"/>
      <c r="O2891" s="185" t="str">
        <f t="shared" si="142"/>
        <v>-</v>
      </c>
      <c r="P2891" s="185" t="str">
        <f t="shared" si="143"/>
        <v>-</v>
      </c>
      <c r="Q2891" s="214">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6"/>
      <c r="N2892" s="186"/>
      <c r="O2892" s="185" t="str">
        <f t="shared" si="142"/>
        <v>-</v>
      </c>
      <c r="P2892" s="185" t="str">
        <f t="shared" si="143"/>
        <v>-</v>
      </c>
      <c r="Q2892" s="214">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6"/>
      <c r="N2893" s="186"/>
      <c r="O2893" s="185" t="str">
        <f t="shared" si="142"/>
        <v>-</v>
      </c>
      <c r="P2893" s="185" t="str">
        <f t="shared" si="143"/>
        <v>-</v>
      </c>
      <c r="Q2893" s="214">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6"/>
      <c r="N2894" s="186"/>
      <c r="O2894" s="185" t="str">
        <f t="shared" si="142"/>
        <v>-</v>
      </c>
      <c r="P2894" s="185" t="str">
        <f t="shared" si="143"/>
        <v>-</v>
      </c>
      <c r="Q2894" s="214">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6"/>
      <c r="N2895" s="186"/>
      <c r="O2895" s="185" t="str">
        <f t="shared" si="142"/>
        <v>-</v>
      </c>
      <c r="P2895" s="185" t="str">
        <f t="shared" si="143"/>
        <v>-</v>
      </c>
      <c r="Q2895" s="214">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6"/>
      <c r="N2896" s="186"/>
      <c r="O2896" s="185" t="str">
        <f t="shared" si="142"/>
        <v>-</v>
      </c>
      <c r="P2896" s="185" t="str">
        <f t="shared" si="143"/>
        <v>-</v>
      </c>
      <c r="Q2896" s="214">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6"/>
      <c r="N2897" s="186"/>
      <c r="O2897" s="185" t="str">
        <f t="shared" si="142"/>
        <v>-</v>
      </c>
      <c r="P2897" s="185" t="str">
        <f t="shared" si="143"/>
        <v>-</v>
      </c>
      <c r="Q2897" s="214">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6"/>
      <c r="N2898" s="186"/>
      <c r="O2898" s="185" t="str">
        <f t="shared" si="142"/>
        <v>-</v>
      </c>
      <c r="P2898" s="185" t="str">
        <f t="shared" si="143"/>
        <v>-</v>
      </c>
      <c r="Q2898" s="214">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6"/>
      <c r="N2899" s="186"/>
      <c r="O2899" s="185" t="str">
        <f t="shared" si="142"/>
        <v>-</v>
      </c>
      <c r="P2899" s="185" t="str">
        <f t="shared" si="143"/>
        <v>-</v>
      </c>
      <c r="Q2899" s="214">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6"/>
      <c r="N2900" s="186"/>
      <c r="O2900" s="185" t="str">
        <f t="shared" si="142"/>
        <v>-</v>
      </c>
      <c r="P2900" s="185" t="str">
        <f t="shared" si="143"/>
        <v>-</v>
      </c>
      <c r="Q2900" s="214">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6"/>
      <c r="N2901" s="186"/>
      <c r="O2901" s="185" t="str">
        <f t="shared" si="142"/>
        <v>-</v>
      </c>
      <c r="P2901" s="185" t="str">
        <f t="shared" si="143"/>
        <v>-</v>
      </c>
      <c r="Q2901" s="214">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6"/>
      <c r="N2902" s="186"/>
      <c r="O2902" s="185" t="str">
        <f t="shared" si="142"/>
        <v>-</v>
      </c>
      <c r="P2902" s="185" t="str">
        <f t="shared" si="143"/>
        <v>-</v>
      </c>
      <c r="Q2902" s="214">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6"/>
      <c r="N2903" s="186"/>
      <c r="O2903" s="185" t="str">
        <f t="shared" si="142"/>
        <v>-</v>
      </c>
      <c r="P2903" s="185" t="str">
        <f t="shared" si="143"/>
        <v>-</v>
      </c>
      <c r="Q2903" s="214">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6"/>
      <c r="N2904" s="186"/>
      <c r="O2904" s="185" t="str">
        <f t="shared" si="142"/>
        <v>-</v>
      </c>
      <c r="P2904" s="185" t="str">
        <f t="shared" si="143"/>
        <v>-</v>
      </c>
      <c r="Q2904" s="214">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6"/>
      <c r="N2905" s="186"/>
      <c r="O2905" s="185" t="str">
        <f t="shared" si="142"/>
        <v>-</v>
      </c>
      <c r="P2905" s="185" t="str">
        <f t="shared" si="143"/>
        <v>-</v>
      </c>
      <c r="Q2905" s="214">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6"/>
      <c r="N2906" s="186"/>
      <c r="O2906" s="185" t="str">
        <f t="shared" si="142"/>
        <v>-</v>
      </c>
      <c r="P2906" s="185" t="str">
        <f t="shared" si="143"/>
        <v>-</v>
      </c>
      <c r="Q2906" s="214">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6"/>
      <c r="N2907" s="186"/>
      <c r="O2907" s="185" t="str">
        <f t="shared" si="142"/>
        <v>-</v>
      </c>
      <c r="P2907" s="185" t="str">
        <f t="shared" si="143"/>
        <v>-</v>
      </c>
      <c r="Q2907" s="214">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6"/>
      <c r="N2908" s="186"/>
      <c r="O2908" s="185" t="str">
        <f t="shared" si="142"/>
        <v>-</v>
      </c>
      <c r="P2908" s="185" t="str">
        <f t="shared" si="143"/>
        <v>-</v>
      </c>
      <c r="Q2908" s="214">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6"/>
      <c r="N2909" s="186"/>
      <c r="O2909" s="185" t="str">
        <f t="shared" si="142"/>
        <v>-</v>
      </c>
      <c r="P2909" s="185" t="str">
        <f t="shared" si="143"/>
        <v>-</v>
      </c>
      <c r="Q2909" s="214">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6"/>
      <c r="N2910" s="186"/>
      <c r="O2910" s="185" t="str">
        <f t="shared" si="142"/>
        <v>-</v>
      </c>
      <c r="P2910" s="185" t="str">
        <f t="shared" si="143"/>
        <v>-</v>
      </c>
      <c r="Q2910" s="214">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6"/>
      <c r="N2911" s="186"/>
      <c r="O2911" s="185" t="str">
        <f t="shared" si="142"/>
        <v>-</v>
      </c>
      <c r="P2911" s="185" t="str">
        <f t="shared" si="143"/>
        <v>-</v>
      </c>
      <c r="Q2911" s="214">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6"/>
      <c r="N2912" s="186"/>
      <c r="O2912" s="185" t="str">
        <f t="shared" si="142"/>
        <v>-</v>
      </c>
      <c r="P2912" s="185" t="str">
        <f t="shared" si="143"/>
        <v>-</v>
      </c>
      <c r="Q2912" s="214">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6"/>
      <c r="N2913" s="186"/>
      <c r="O2913" s="185" t="str">
        <f t="shared" si="142"/>
        <v>-</v>
      </c>
      <c r="P2913" s="185" t="str">
        <f t="shared" si="143"/>
        <v>-</v>
      </c>
      <c r="Q2913" s="214">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6"/>
      <c r="N2914" s="186"/>
      <c r="O2914" s="185" t="str">
        <f t="shared" si="142"/>
        <v>-</v>
      </c>
      <c r="P2914" s="185" t="str">
        <f t="shared" si="143"/>
        <v>-</v>
      </c>
      <c r="Q2914" s="214">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6"/>
      <c r="N2915" s="186"/>
      <c r="O2915" s="185" t="str">
        <f t="shared" si="142"/>
        <v>-</v>
      </c>
      <c r="P2915" s="185" t="str">
        <f t="shared" si="143"/>
        <v>-</v>
      </c>
      <c r="Q2915" s="214">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6"/>
      <c r="N2916" s="186"/>
      <c r="O2916" s="185" t="str">
        <f t="shared" si="142"/>
        <v>-</v>
      </c>
      <c r="P2916" s="185" t="str">
        <f t="shared" si="143"/>
        <v>-</v>
      </c>
      <c r="Q2916" s="214">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6"/>
      <c r="N2917" s="186"/>
      <c r="O2917" s="185" t="str">
        <f t="shared" si="142"/>
        <v>-</v>
      </c>
      <c r="P2917" s="185" t="str">
        <f t="shared" si="143"/>
        <v>-</v>
      </c>
      <c r="Q2917" s="214">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6"/>
      <c r="N2918" s="186"/>
      <c r="O2918" s="185" t="str">
        <f t="shared" si="142"/>
        <v>-</v>
      </c>
      <c r="P2918" s="185" t="str">
        <f t="shared" si="143"/>
        <v>-</v>
      </c>
      <c r="Q2918" s="214">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6"/>
      <c r="N2919" s="186"/>
      <c r="O2919" s="185" t="str">
        <f t="shared" si="142"/>
        <v>-</v>
      </c>
      <c r="P2919" s="185" t="str">
        <f t="shared" si="143"/>
        <v>-</v>
      </c>
      <c r="Q2919" s="214">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6"/>
      <c r="N2920" s="186"/>
      <c r="O2920" s="185" t="str">
        <f t="shared" si="142"/>
        <v>-</v>
      </c>
      <c r="P2920" s="185" t="str">
        <f t="shared" si="143"/>
        <v>-</v>
      </c>
      <c r="Q2920" s="214">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6"/>
      <c r="N2921" s="186"/>
      <c r="O2921" s="185" t="str">
        <f t="shared" si="142"/>
        <v>-</v>
      </c>
      <c r="P2921" s="185" t="str">
        <f t="shared" si="143"/>
        <v>-</v>
      </c>
      <c r="Q2921" s="214">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6"/>
      <c r="N2922" s="186"/>
      <c r="O2922" s="185" t="str">
        <f t="shared" si="142"/>
        <v>-</v>
      </c>
      <c r="P2922" s="185" t="str">
        <f t="shared" si="143"/>
        <v>-</v>
      </c>
      <c r="Q2922" s="214">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6"/>
      <c r="N2923" s="186"/>
      <c r="O2923" s="185" t="str">
        <f t="shared" si="142"/>
        <v>-</v>
      </c>
      <c r="P2923" s="185" t="str">
        <f t="shared" si="143"/>
        <v>-</v>
      </c>
      <c r="Q2923" s="214">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6"/>
      <c r="N2924" s="186"/>
      <c r="O2924" s="185" t="str">
        <f t="shared" si="142"/>
        <v>-</v>
      </c>
      <c r="P2924" s="185" t="str">
        <f t="shared" si="143"/>
        <v>-</v>
      </c>
      <c r="Q2924" s="214">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6"/>
      <c r="N2925" s="186"/>
      <c r="O2925" s="185" t="str">
        <f t="shared" si="142"/>
        <v>-</v>
      </c>
      <c r="P2925" s="185" t="str">
        <f t="shared" si="143"/>
        <v>-</v>
      </c>
      <c r="Q2925" s="214">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6"/>
      <c r="N2926" s="186"/>
      <c r="O2926" s="185" t="str">
        <f t="shared" si="142"/>
        <v>-</v>
      </c>
      <c r="P2926" s="185" t="str">
        <f t="shared" si="143"/>
        <v>-</v>
      </c>
      <c r="Q2926" s="214">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6"/>
      <c r="N2927" s="186"/>
      <c r="O2927" s="185" t="str">
        <f t="shared" si="142"/>
        <v>-</v>
      </c>
      <c r="P2927" s="185" t="str">
        <f t="shared" si="143"/>
        <v>-</v>
      </c>
      <c r="Q2927" s="214">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6"/>
      <c r="N2928" s="186"/>
      <c r="O2928" s="185" t="str">
        <f t="shared" si="142"/>
        <v>-</v>
      </c>
      <c r="P2928" s="185" t="str">
        <f t="shared" si="143"/>
        <v>-</v>
      </c>
      <c r="Q2928" s="214">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6"/>
      <c r="N2929" s="186"/>
      <c r="O2929" s="185" t="str">
        <f t="shared" si="142"/>
        <v>-</v>
      </c>
      <c r="P2929" s="185" t="str">
        <f t="shared" si="143"/>
        <v>-</v>
      </c>
      <c r="Q2929" s="214">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6"/>
      <c r="N2930" s="186"/>
      <c r="O2930" s="185" t="str">
        <f t="shared" si="142"/>
        <v>-</v>
      </c>
      <c r="P2930" s="185" t="str">
        <f t="shared" si="143"/>
        <v>-</v>
      </c>
      <c r="Q2930" s="214">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6"/>
      <c r="N2931" s="186"/>
      <c r="O2931" s="185" t="str">
        <f t="shared" si="142"/>
        <v>-</v>
      </c>
      <c r="P2931" s="185" t="str">
        <f t="shared" si="143"/>
        <v>-</v>
      </c>
      <c r="Q2931" s="214">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6"/>
      <c r="N2932" s="186"/>
      <c r="O2932" s="185" t="str">
        <f t="shared" si="142"/>
        <v>-</v>
      </c>
      <c r="P2932" s="185" t="str">
        <f t="shared" si="143"/>
        <v>-</v>
      </c>
      <c r="Q2932" s="214">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6"/>
      <c r="N2933" s="186"/>
      <c r="O2933" s="185" t="str">
        <f t="shared" si="142"/>
        <v>-</v>
      </c>
      <c r="P2933" s="185" t="str">
        <f t="shared" si="143"/>
        <v>-</v>
      </c>
      <c r="Q2933" s="214">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6"/>
      <c r="N2934" s="186"/>
      <c r="O2934" s="185" t="str">
        <f t="shared" si="142"/>
        <v>-</v>
      </c>
      <c r="P2934" s="185" t="str">
        <f t="shared" si="143"/>
        <v>-</v>
      </c>
      <c r="Q2934" s="214">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6"/>
      <c r="N2935" s="186"/>
      <c r="O2935" s="185" t="str">
        <f t="shared" si="142"/>
        <v>-</v>
      </c>
      <c r="P2935" s="185" t="str">
        <f t="shared" si="143"/>
        <v>-</v>
      </c>
      <c r="Q2935" s="214">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6"/>
      <c r="N2936" s="186"/>
      <c r="O2936" s="185" t="str">
        <f t="shared" si="142"/>
        <v>-</v>
      </c>
      <c r="P2936" s="185" t="str">
        <f t="shared" si="143"/>
        <v>-</v>
      </c>
      <c r="Q2936" s="214">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6"/>
      <c r="N2937" s="186"/>
      <c r="O2937" s="185" t="str">
        <f t="shared" si="142"/>
        <v>-</v>
      </c>
      <c r="P2937" s="185" t="str">
        <f t="shared" si="143"/>
        <v>-</v>
      </c>
      <c r="Q2937" s="214">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6"/>
      <c r="N2938" s="186"/>
      <c r="O2938" s="185" t="str">
        <f t="shared" si="142"/>
        <v>-</v>
      </c>
      <c r="P2938" s="185" t="str">
        <f t="shared" si="143"/>
        <v>-</v>
      </c>
      <c r="Q2938" s="214">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6"/>
      <c r="N2939" s="186"/>
      <c r="O2939" s="185" t="str">
        <f t="shared" si="142"/>
        <v>-</v>
      </c>
      <c r="P2939" s="185" t="str">
        <f t="shared" si="143"/>
        <v>-</v>
      </c>
      <c r="Q2939" s="214">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6"/>
      <c r="N2940" s="186"/>
      <c r="O2940" s="185" t="str">
        <f t="shared" si="142"/>
        <v>-</v>
      </c>
      <c r="P2940" s="185" t="str">
        <f t="shared" si="143"/>
        <v>-</v>
      </c>
      <c r="Q2940" s="214">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6"/>
      <c r="N2941" s="186"/>
      <c r="O2941" s="185" t="str">
        <f t="shared" si="142"/>
        <v>-</v>
      </c>
      <c r="P2941" s="185" t="str">
        <f t="shared" si="143"/>
        <v>-</v>
      </c>
      <c r="Q2941" s="214">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6"/>
      <c r="N2942" s="186"/>
      <c r="O2942" s="185" t="str">
        <f t="shared" si="142"/>
        <v>-</v>
      </c>
      <c r="P2942" s="185" t="str">
        <f t="shared" si="143"/>
        <v>-</v>
      </c>
      <c r="Q2942" s="214">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6"/>
      <c r="N2943" s="186"/>
      <c r="O2943" s="185" t="str">
        <f t="shared" si="142"/>
        <v>-</v>
      </c>
      <c r="P2943" s="185" t="str">
        <f t="shared" si="143"/>
        <v>-</v>
      </c>
      <c r="Q2943" s="214">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6"/>
      <c r="N2944" s="186"/>
      <c r="O2944" s="185" t="str">
        <f t="shared" si="142"/>
        <v>-</v>
      </c>
      <c r="P2944" s="185" t="str">
        <f t="shared" si="143"/>
        <v>-</v>
      </c>
      <c r="Q2944" s="214">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6"/>
      <c r="N2945" s="186"/>
      <c r="O2945" s="185" t="str">
        <f t="shared" si="142"/>
        <v>-</v>
      </c>
      <c r="P2945" s="185" t="str">
        <f t="shared" si="143"/>
        <v>-</v>
      </c>
      <c r="Q2945" s="214">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6"/>
      <c r="N2946" s="186"/>
      <c r="O2946" s="185" t="str">
        <f t="shared" ref="O2946:O3009" si="145">IF(N2946="","-",L2946*N2946)</f>
        <v>-</v>
      </c>
      <c r="P2946" s="185" t="str">
        <f t="shared" ref="P2946:P3009" si="146">IF(O2946="-","-",IF(OR(E2946&lt;$E$15,E2946&gt;$E$16),0,O2946*J2946))</f>
        <v>-</v>
      </c>
      <c r="Q2946" s="214">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6"/>
      <c r="N2947" s="186"/>
      <c r="O2947" s="185" t="str">
        <f t="shared" si="145"/>
        <v>-</v>
      </c>
      <c r="P2947" s="185" t="str">
        <f t="shared" si="146"/>
        <v>-</v>
      </c>
      <c r="Q2947" s="214">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6"/>
      <c r="N2948" s="186"/>
      <c r="O2948" s="185" t="str">
        <f t="shared" si="145"/>
        <v>-</v>
      </c>
      <c r="P2948" s="185" t="str">
        <f t="shared" si="146"/>
        <v>-</v>
      </c>
      <c r="Q2948" s="214">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6"/>
      <c r="N2949" s="186"/>
      <c r="O2949" s="185" t="str">
        <f t="shared" si="145"/>
        <v>-</v>
      </c>
      <c r="P2949" s="185" t="str">
        <f t="shared" si="146"/>
        <v>-</v>
      </c>
      <c r="Q2949" s="214">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6"/>
      <c r="N2950" s="186"/>
      <c r="O2950" s="185" t="str">
        <f t="shared" si="145"/>
        <v>-</v>
      </c>
      <c r="P2950" s="185" t="str">
        <f t="shared" si="146"/>
        <v>-</v>
      </c>
      <c r="Q2950" s="214">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6"/>
      <c r="N2951" s="186"/>
      <c r="O2951" s="185" t="str">
        <f t="shared" si="145"/>
        <v>-</v>
      </c>
      <c r="P2951" s="185" t="str">
        <f t="shared" si="146"/>
        <v>-</v>
      </c>
      <c r="Q2951" s="214">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6"/>
      <c r="N2952" s="186"/>
      <c r="O2952" s="185" t="str">
        <f t="shared" si="145"/>
        <v>-</v>
      </c>
      <c r="P2952" s="185" t="str">
        <f t="shared" si="146"/>
        <v>-</v>
      </c>
      <c r="Q2952" s="214">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6"/>
      <c r="N2953" s="186"/>
      <c r="O2953" s="185" t="str">
        <f t="shared" si="145"/>
        <v>-</v>
      </c>
      <c r="P2953" s="185" t="str">
        <f t="shared" si="146"/>
        <v>-</v>
      </c>
      <c r="Q2953" s="214">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6"/>
      <c r="N2954" s="186"/>
      <c r="O2954" s="185" t="str">
        <f t="shared" si="145"/>
        <v>-</v>
      </c>
      <c r="P2954" s="185" t="str">
        <f t="shared" si="146"/>
        <v>-</v>
      </c>
      <c r="Q2954" s="214">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6"/>
      <c r="N2955" s="186"/>
      <c r="O2955" s="185" t="str">
        <f t="shared" si="145"/>
        <v>-</v>
      </c>
      <c r="P2955" s="185" t="str">
        <f t="shared" si="146"/>
        <v>-</v>
      </c>
      <c r="Q2955" s="214">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6"/>
      <c r="N2956" s="186"/>
      <c r="O2956" s="185" t="str">
        <f t="shared" si="145"/>
        <v>-</v>
      </c>
      <c r="P2956" s="185" t="str">
        <f t="shared" si="146"/>
        <v>-</v>
      </c>
      <c r="Q2956" s="214">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6"/>
      <c r="N2957" s="186"/>
      <c r="O2957" s="185" t="str">
        <f t="shared" si="145"/>
        <v>-</v>
      </c>
      <c r="P2957" s="185" t="str">
        <f t="shared" si="146"/>
        <v>-</v>
      </c>
      <c r="Q2957" s="214">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6"/>
      <c r="N2958" s="186"/>
      <c r="O2958" s="185" t="str">
        <f t="shared" si="145"/>
        <v>-</v>
      </c>
      <c r="P2958" s="185" t="str">
        <f t="shared" si="146"/>
        <v>-</v>
      </c>
      <c r="Q2958" s="214">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6"/>
      <c r="N2959" s="186"/>
      <c r="O2959" s="185" t="str">
        <f t="shared" si="145"/>
        <v>-</v>
      </c>
      <c r="P2959" s="185" t="str">
        <f t="shared" si="146"/>
        <v>-</v>
      </c>
      <c r="Q2959" s="214">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6"/>
      <c r="N2960" s="186"/>
      <c r="O2960" s="185" t="str">
        <f t="shared" si="145"/>
        <v>-</v>
      </c>
      <c r="P2960" s="185" t="str">
        <f t="shared" si="146"/>
        <v>-</v>
      </c>
      <c r="Q2960" s="214">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6"/>
      <c r="N2961" s="186"/>
      <c r="O2961" s="185" t="str">
        <f t="shared" si="145"/>
        <v>-</v>
      </c>
      <c r="P2961" s="185" t="str">
        <f t="shared" si="146"/>
        <v>-</v>
      </c>
      <c r="Q2961" s="214">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6"/>
      <c r="N2962" s="186"/>
      <c r="O2962" s="185" t="str">
        <f t="shared" si="145"/>
        <v>-</v>
      </c>
      <c r="P2962" s="185" t="str">
        <f t="shared" si="146"/>
        <v>-</v>
      </c>
      <c r="Q2962" s="214">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6"/>
      <c r="N2963" s="186"/>
      <c r="O2963" s="185" t="str">
        <f t="shared" si="145"/>
        <v>-</v>
      </c>
      <c r="P2963" s="185" t="str">
        <f t="shared" si="146"/>
        <v>-</v>
      </c>
      <c r="Q2963" s="214">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6"/>
      <c r="N2964" s="186"/>
      <c r="O2964" s="185" t="str">
        <f t="shared" si="145"/>
        <v>-</v>
      </c>
      <c r="P2964" s="185" t="str">
        <f t="shared" si="146"/>
        <v>-</v>
      </c>
      <c r="Q2964" s="214">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6"/>
      <c r="N2965" s="186"/>
      <c r="O2965" s="185" t="str">
        <f t="shared" si="145"/>
        <v>-</v>
      </c>
      <c r="P2965" s="185" t="str">
        <f t="shared" si="146"/>
        <v>-</v>
      </c>
      <c r="Q2965" s="214">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6"/>
      <c r="N2966" s="186"/>
      <c r="O2966" s="185" t="str">
        <f t="shared" si="145"/>
        <v>-</v>
      </c>
      <c r="P2966" s="185" t="str">
        <f t="shared" si="146"/>
        <v>-</v>
      </c>
      <c r="Q2966" s="214">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6"/>
      <c r="N2967" s="186"/>
      <c r="O2967" s="185" t="str">
        <f t="shared" si="145"/>
        <v>-</v>
      </c>
      <c r="P2967" s="185" t="str">
        <f t="shared" si="146"/>
        <v>-</v>
      </c>
      <c r="Q2967" s="214">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6"/>
      <c r="N2968" s="186"/>
      <c r="O2968" s="185" t="str">
        <f t="shared" si="145"/>
        <v>-</v>
      </c>
      <c r="P2968" s="185" t="str">
        <f t="shared" si="146"/>
        <v>-</v>
      </c>
      <c r="Q2968" s="214">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6"/>
      <c r="N2969" s="186"/>
      <c r="O2969" s="185" t="str">
        <f t="shared" si="145"/>
        <v>-</v>
      </c>
      <c r="P2969" s="185" t="str">
        <f t="shared" si="146"/>
        <v>-</v>
      </c>
      <c r="Q2969" s="214">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6"/>
      <c r="N2970" s="186"/>
      <c r="O2970" s="185" t="str">
        <f t="shared" si="145"/>
        <v>-</v>
      </c>
      <c r="P2970" s="185" t="str">
        <f t="shared" si="146"/>
        <v>-</v>
      </c>
      <c r="Q2970" s="214">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6"/>
      <c r="N2971" s="186"/>
      <c r="O2971" s="185" t="str">
        <f t="shared" si="145"/>
        <v>-</v>
      </c>
      <c r="P2971" s="185" t="str">
        <f t="shared" si="146"/>
        <v>-</v>
      </c>
      <c r="Q2971" s="214">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6"/>
      <c r="N2972" s="186"/>
      <c r="O2972" s="185" t="str">
        <f t="shared" si="145"/>
        <v>-</v>
      </c>
      <c r="P2972" s="185" t="str">
        <f t="shared" si="146"/>
        <v>-</v>
      </c>
      <c r="Q2972" s="214">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6"/>
      <c r="N2973" s="186"/>
      <c r="O2973" s="185" t="str">
        <f t="shared" si="145"/>
        <v>-</v>
      </c>
      <c r="P2973" s="185" t="str">
        <f t="shared" si="146"/>
        <v>-</v>
      </c>
      <c r="Q2973" s="214">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6"/>
      <c r="N2974" s="186"/>
      <c r="O2974" s="185" t="str">
        <f t="shared" si="145"/>
        <v>-</v>
      </c>
      <c r="P2974" s="185" t="str">
        <f t="shared" si="146"/>
        <v>-</v>
      </c>
      <c r="Q2974" s="214">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6"/>
      <c r="N2975" s="186"/>
      <c r="O2975" s="185" t="str">
        <f t="shared" si="145"/>
        <v>-</v>
      </c>
      <c r="P2975" s="185" t="str">
        <f t="shared" si="146"/>
        <v>-</v>
      </c>
      <c r="Q2975" s="214">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6"/>
      <c r="N2976" s="186"/>
      <c r="O2976" s="185" t="str">
        <f t="shared" si="145"/>
        <v>-</v>
      </c>
      <c r="P2976" s="185" t="str">
        <f t="shared" si="146"/>
        <v>-</v>
      </c>
      <c r="Q2976" s="214">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6"/>
      <c r="N2977" s="186"/>
      <c r="O2977" s="185" t="str">
        <f t="shared" si="145"/>
        <v>-</v>
      </c>
      <c r="P2977" s="185" t="str">
        <f t="shared" si="146"/>
        <v>-</v>
      </c>
      <c r="Q2977" s="214">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6"/>
      <c r="N2978" s="186"/>
      <c r="O2978" s="185" t="str">
        <f t="shared" si="145"/>
        <v>-</v>
      </c>
      <c r="P2978" s="185" t="str">
        <f t="shared" si="146"/>
        <v>-</v>
      </c>
      <c r="Q2978" s="214">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6"/>
      <c r="N2979" s="186"/>
      <c r="O2979" s="185" t="str">
        <f t="shared" si="145"/>
        <v>-</v>
      </c>
      <c r="P2979" s="185" t="str">
        <f t="shared" si="146"/>
        <v>-</v>
      </c>
      <c r="Q2979" s="214">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6"/>
      <c r="N2980" s="186"/>
      <c r="O2980" s="185" t="str">
        <f t="shared" si="145"/>
        <v>-</v>
      </c>
      <c r="P2980" s="185" t="str">
        <f t="shared" si="146"/>
        <v>-</v>
      </c>
      <c r="Q2980" s="214">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6"/>
      <c r="N2981" s="186"/>
      <c r="O2981" s="185" t="str">
        <f t="shared" si="145"/>
        <v>-</v>
      </c>
      <c r="P2981" s="185" t="str">
        <f t="shared" si="146"/>
        <v>-</v>
      </c>
      <c r="Q2981" s="214">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6"/>
      <c r="N2982" s="186"/>
      <c r="O2982" s="185" t="str">
        <f t="shared" si="145"/>
        <v>-</v>
      </c>
      <c r="P2982" s="185" t="str">
        <f t="shared" si="146"/>
        <v>-</v>
      </c>
      <c r="Q2982" s="214">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6"/>
      <c r="N2983" s="186"/>
      <c r="O2983" s="185" t="str">
        <f t="shared" si="145"/>
        <v>-</v>
      </c>
      <c r="P2983" s="185" t="str">
        <f t="shared" si="146"/>
        <v>-</v>
      </c>
      <c r="Q2983" s="214">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6"/>
      <c r="N2984" s="186"/>
      <c r="O2984" s="185" t="str">
        <f t="shared" si="145"/>
        <v>-</v>
      </c>
      <c r="P2984" s="185" t="str">
        <f t="shared" si="146"/>
        <v>-</v>
      </c>
      <c r="Q2984" s="214">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6"/>
      <c r="N2985" s="186"/>
      <c r="O2985" s="185" t="str">
        <f t="shared" si="145"/>
        <v>-</v>
      </c>
      <c r="P2985" s="185" t="str">
        <f t="shared" si="146"/>
        <v>-</v>
      </c>
      <c r="Q2985" s="214">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6"/>
      <c r="N2986" s="186"/>
      <c r="O2986" s="185" t="str">
        <f t="shared" si="145"/>
        <v>-</v>
      </c>
      <c r="P2986" s="185" t="str">
        <f t="shared" si="146"/>
        <v>-</v>
      </c>
      <c r="Q2986" s="214">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6"/>
      <c r="N2987" s="186"/>
      <c r="O2987" s="185" t="str">
        <f t="shared" si="145"/>
        <v>-</v>
      </c>
      <c r="P2987" s="185" t="str">
        <f t="shared" si="146"/>
        <v>-</v>
      </c>
      <c r="Q2987" s="214">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6"/>
      <c r="N2988" s="186"/>
      <c r="O2988" s="185" t="str">
        <f t="shared" si="145"/>
        <v>-</v>
      </c>
      <c r="P2988" s="185" t="str">
        <f t="shared" si="146"/>
        <v>-</v>
      </c>
      <c r="Q2988" s="214">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6"/>
      <c r="N2989" s="186"/>
      <c r="O2989" s="185" t="str">
        <f t="shared" si="145"/>
        <v>-</v>
      </c>
      <c r="P2989" s="185" t="str">
        <f t="shared" si="146"/>
        <v>-</v>
      </c>
      <c r="Q2989" s="214">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6"/>
      <c r="N2990" s="186"/>
      <c r="O2990" s="185" t="str">
        <f t="shared" si="145"/>
        <v>-</v>
      </c>
      <c r="P2990" s="185" t="str">
        <f t="shared" si="146"/>
        <v>-</v>
      </c>
      <c r="Q2990" s="214">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6"/>
      <c r="N2991" s="186"/>
      <c r="O2991" s="185" t="str">
        <f t="shared" si="145"/>
        <v>-</v>
      </c>
      <c r="P2991" s="185" t="str">
        <f t="shared" si="146"/>
        <v>-</v>
      </c>
      <c r="Q2991" s="214">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6"/>
      <c r="N2992" s="186"/>
      <c r="O2992" s="185" t="str">
        <f t="shared" si="145"/>
        <v>-</v>
      </c>
      <c r="P2992" s="185" t="str">
        <f t="shared" si="146"/>
        <v>-</v>
      </c>
      <c r="Q2992" s="214">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6"/>
      <c r="N2993" s="186"/>
      <c r="O2993" s="185" t="str">
        <f t="shared" si="145"/>
        <v>-</v>
      </c>
      <c r="P2993" s="185" t="str">
        <f t="shared" si="146"/>
        <v>-</v>
      </c>
      <c r="Q2993" s="214">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6"/>
      <c r="N2994" s="186"/>
      <c r="O2994" s="185" t="str">
        <f t="shared" si="145"/>
        <v>-</v>
      </c>
      <c r="P2994" s="185" t="str">
        <f t="shared" si="146"/>
        <v>-</v>
      </c>
      <c r="Q2994" s="214">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6"/>
      <c r="N2995" s="186"/>
      <c r="O2995" s="185" t="str">
        <f t="shared" si="145"/>
        <v>-</v>
      </c>
      <c r="P2995" s="185" t="str">
        <f t="shared" si="146"/>
        <v>-</v>
      </c>
      <c r="Q2995" s="214">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6"/>
      <c r="N2996" s="186"/>
      <c r="O2996" s="185" t="str">
        <f t="shared" si="145"/>
        <v>-</v>
      </c>
      <c r="P2996" s="185" t="str">
        <f t="shared" si="146"/>
        <v>-</v>
      </c>
      <c r="Q2996" s="214">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6"/>
      <c r="N2997" s="186"/>
      <c r="O2997" s="185" t="str">
        <f t="shared" si="145"/>
        <v>-</v>
      </c>
      <c r="P2997" s="185" t="str">
        <f t="shared" si="146"/>
        <v>-</v>
      </c>
      <c r="Q2997" s="214">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6"/>
      <c r="N2998" s="186"/>
      <c r="O2998" s="185" t="str">
        <f t="shared" si="145"/>
        <v>-</v>
      </c>
      <c r="P2998" s="185" t="str">
        <f t="shared" si="146"/>
        <v>-</v>
      </c>
      <c r="Q2998" s="214">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6"/>
      <c r="N2999" s="186"/>
      <c r="O2999" s="185" t="str">
        <f t="shared" si="145"/>
        <v>-</v>
      </c>
      <c r="P2999" s="185" t="str">
        <f t="shared" si="146"/>
        <v>-</v>
      </c>
      <c r="Q2999" s="214">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6"/>
      <c r="N3000" s="186"/>
      <c r="O3000" s="185" t="str">
        <f t="shared" si="145"/>
        <v>-</v>
      </c>
      <c r="P3000" s="185" t="str">
        <f t="shared" si="146"/>
        <v>-</v>
      </c>
      <c r="Q3000" s="214">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6"/>
      <c r="N3001" s="186"/>
      <c r="O3001" s="185" t="str">
        <f t="shared" si="145"/>
        <v>-</v>
      </c>
      <c r="P3001" s="185" t="str">
        <f t="shared" si="146"/>
        <v>-</v>
      </c>
      <c r="Q3001" s="214">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6"/>
      <c r="N3002" s="186"/>
      <c r="O3002" s="185" t="str">
        <f t="shared" si="145"/>
        <v>-</v>
      </c>
      <c r="P3002" s="185" t="str">
        <f t="shared" si="146"/>
        <v>-</v>
      </c>
      <c r="Q3002" s="214">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6"/>
      <c r="N3003" s="186"/>
      <c r="O3003" s="185" t="str">
        <f t="shared" si="145"/>
        <v>-</v>
      </c>
      <c r="P3003" s="185" t="str">
        <f t="shared" si="146"/>
        <v>-</v>
      </c>
      <c r="Q3003" s="214">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6"/>
      <c r="N3004" s="186"/>
      <c r="O3004" s="185" t="str">
        <f t="shared" si="145"/>
        <v>-</v>
      </c>
      <c r="P3004" s="185" t="str">
        <f t="shared" si="146"/>
        <v>-</v>
      </c>
      <c r="Q3004" s="214">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6"/>
      <c r="N3005" s="186"/>
      <c r="O3005" s="185" t="str">
        <f t="shared" si="145"/>
        <v>-</v>
      </c>
      <c r="P3005" s="185" t="str">
        <f t="shared" si="146"/>
        <v>-</v>
      </c>
      <c r="Q3005" s="214">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6"/>
      <c r="N3006" s="186"/>
      <c r="O3006" s="185" t="str">
        <f t="shared" si="145"/>
        <v>-</v>
      </c>
      <c r="P3006" s="185" t="str">
        <f t="shared" si="146"/>
        <v>-</v>
      </c>
      <c r="Q3006" s="214">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6"/>
      <c r="N3007" s="186"/>
      <c r="O3007" s="185" t="str">
        <f t="shared" si="145"/>
        <v>-</v>
      </c>
      <c r="P3007" s="185" t="str">
        <f t="shared" si="146"/>
        <v>-</v>
      </c>
      <c r="Q3007" s="214">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6"/>
      <c r="N3008" s="186"/>
      <c r="O3008" s="185" t="str">
        <f t="shared" si="145"/>
        <v>-</v>
      </c>
      <c r="P3008" s="185" t="str">
        <f t="shared" si="146"/>
        <v>-</v>
      </c>
      <c r="Q3008" s="214">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6"/>
      <c r="N3009" s="186"/>
      <c r="O3009" s="185" t="str">
        <f t="shared" si="145"/>
        <v>-</v>
      </c>
      <c r="P3009" s="185" t="str">
        <f t="shared" si="146"/>
        <v>-</v>
      </c>
      <c r="Q3009" s="214">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6"/>
      <c r="N3010" s="186"/>
      <c r="O3010" s="185" t="str">
        <f t="shared" ref="O3010:O3073" si="148">IF(N3010="","-",L3010*N3010)</f>
        <v>-</v>
      </c>
      <c r="P3010" s="185" t="str">
        <f t="shared" ref="P3010:P3073" si="149">IF(O3010="-","-",IF(OR(E3010&lt;$E$15,E3010&gt;$E$16),0,O3010*J3010))</f>
        <v>-</v>
      </c>
      <c r="Q3010" s="214">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6"/>
      <c r="N3011" s="186"/>
      <c r="O3011" s="185" t="str">
        <f t="shared" si="148"/>
        <v>-</v>
      </c>
      <c r="P3011" s="185" t="str">
        <f t="shared" si="149"/>
        <v>-</v>
      </c>
      <c r="Q3011" s="214">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6"/>
      <c r="N3012" s="186"/>
      <c r="O3012" s="185" t="str">
        <f t="shared" si="148"/>
        <v>-</v>
      </c>
      <c r="P3012" s="185" t="str">
        <f t="shared" si="149"/>
        <v>-</v>
      </c>
      <c r="Q3012" s="214">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6"/>
      <c r="N3013" s="186"/>
      <c r="O3013" s="185" t="str">
        <f t="shared" si="148"/>
        <v>-</v>
      </c>
      <c r="P3013" s="185" t="str">
        <f t="shared" si="149"/>
        <v>-</v>
      </c>
      <c r="Q3013" s="214">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6"/>
      <c r="N3014" s="186"/>
      <c r="O3014" s="185" t="str">
        <f t="shared" si="148"/>
        <v>-</v>
      </c>
      <c r="P3014" s="185" t="str">
        <f t="shared" si="149"/>
        <v>-</v>
      </c>
      <c r="Q3014" s="214">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6"/>
      <c r="N3015" s="186"/>
      <c r="O3015" s="185" t="str">
        <f t="shared" si="148"/>
        <v>-</v>
      </c>
      <c r="P3015" s="185" t="str">
        <f t="shared" si="149"/>
        <v>-</v>
      </c>
      <c r="Q3015" s="214">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6"/>
      <c r="N3016" s="186"/>
      <c r="O3016" s="185" t="str">
        <f t="shared" si="148"/>
        <v>-</v>
      </c>
      <c r="P3016" s="185" t="str">
        <f t="shared" si="149"/>
        <v>-</v>
      </c>
      <c r="Q3016" s="214">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6"/>
      <c r="N3017" s="186"/>
      <c r="O3017" s="185" t="str">
        <f t="shared" si="148"/>
        <v>-</v>
      </c>
      <c r="P3017" s="185" t="str">
        <f t="shared" si="149"/>
        <v>-</v>
      </c>
      <c r="Q3017" s="214">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6"/>
      <c r="N3018" s="186"/>
      <c r="O3018" s="185" t="str">
        <f t="shared" si="148"/>
        <v>-</v>
      </c>
      <c r="P3018" s="185" t="str">
        <f t="shared" si="149"/>
        <v>-</v>
      </c>
      <c r="Q3018" s="214">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6"/>
      <c r="N3019" s="186"/>
      <c r="O3019" s="185" t="str">
        <f t="shared" si="148"/>
        <v>-</v>
      </c>
      <c r="P3019" s="185" t="str">
        <f t="shared" si="149"/>
        <v>-</v>
      </c>
      <c r="Q3019" s="214">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6"/>
      <c r="N3020" s="186"/>
      <c r="O3020" s="185" t="str">
        <f t="shared" si="148"/>
        <v>-</v>
      </c>
      <c r="P3020" s="185" t="str">
        <f t="shared" si="149"/>
        <v>-</v>
      </c>
      <c r="Q3020" s="214">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6"/>
      <c r="N3021" s="186"/>
      <c r="O3021" s="185" t="str">
        <f t="shared" si="148"/>
        <v>-</v>
      </c>
      <c r="P3021" s="185" t="str">
        <f t="shared" si="149"/>
        <v>-</v>
      </c>
      <c r="Q3021" s="214">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6"/>
      <c r="N3022" s="186"/>
      <c r="O3022" s="185" t="str">
        <f t="shared" si="148"/>
        <v>-</v>
      </c>
      <c r="P3022" s="185" t="str">
        <f t="shared" si="149"/>
        <v>-</v>
      </c>
      <c r="Q3022" s="214">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6"/>
      <c r="N3023" s="186"/>
      <c r="O3023" s="185" t="str">
        <f t="shared" si="148"/>
        <v>-</v>
      </c>
      <c r="P3023" s="185" t="str">
        <f t="shared" si="149"/>
        <v>-</v>
      </c>
      <c r="Q3023" s="214">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6"/>
      <c r="N3024" s="186"/>
      <c r="O3024" s="185" t="str">
        <f t="shared" si="148"/>
        <v>-</v>
      </c>
      <c r="P3024" s="185" t="str">
        <f t="shared" si="149"/>
        <v>-</v>
      </c>
      <c r="Q3024" s="214">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6"/>
      <c r="N3025" s="186"/>
      <c r="O3025" s="185" t="str">
        <f t="shared" si="148"/>
        <v>-</v>
      </c>
      <c r="P3025" s="185" t="str">
        <f t="shared" si="149"/>
        <v>-</v>
      </c>
      <c r="Q3025" s="214">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6"/>
      <c r="N3026" s="186"/>
      <c r="O3026" s="185" t="str">
        <f t="shared" si="148"/>
        <v>-</v>
      </c>
      <c r="P3026" s="185" t="str">
        <f t="shared" si="149"/>
        <v>-</v>
      </c>
      <c r="Q3026" s="214">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6"/>
      <c r="N3027" s="186"/>
      <c r="O3027" s="185" t="str">
        <f t="shared" si="148"/>
        <v>-</v>
      </c>
      <c r="P3027" s="185" t="str">
        <f t="shared" si="149"/>
        <v>-</v>
      </c>
      <c r="Q3027" s="214">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6"/>
      <c r="N3028" s="186"/>
      <c r="O3028" s="185" t="str">
        <f t="shared" si="148"/>
        <v>-</v>
      </c>
      <c r="P3028" s="185" t="str">
        <f t="shared" si="149"/>
        <v>-</v>
      </c>
      <c r="Q3028" s="214">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6"/>
      <c r="N3029" s="186"/>
      <c r="O3029" s="185" t="str">
        <f t="shared" si="148"/>
        <v>-</v>
      </c>
      <c r="P3029" s="185" t="str">
        <f t="shared" si="149"/>
        <v>-</v>
      </c>
      <c r="Q3029" s="214">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6"/>
      <c r="N3030" s="186"/>
      <c r="O3030" s="185" t="str">
        <f t="shared" si="148"/>
        <v>-</v>
      </c>
      <c r="P3030" s="185" t="str">
        <f t="shared" si="149"/>
        <v>-</v>
      </c>
      <c r="Q3030" s="214">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6"/>
      <c r="N3031" s="186"/>
      <c r="O3031" s="185" t="str">
        <f t="shared" si="148"/>
        <v>-</v>
      </c>
      <c r="P3031" s="185" t="str">
        <f t="shared" si="149"/>
        <v>-</v>
      </c>
      <c r="Q3031" s="214">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6"/>
      <c r="N3032" s="186"/>
      <c r="O3032" s="185" t="str">
        <f t="shared" si="148"/>
        <v>-</v>
      </c>
      <c r="P3032" s="185" t="str">
        <f t="shared" si="149"/>
        <v>-</v>
      </c>
      <c r="Q3032" s="214">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6"/>
      <c r="N3033" s="186"/>
      <c r="O3033" s="185" t="str">
        <f t="shared" si="148"/>
        <v>-</v>
      </c>
      <c r="P3033" s="185" t="str">
        <f t="shared" si="149"/>
        <v>-</v>
      </c>
      <c r="Q3033" s="214">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6"/>
      <c r="N3034" s="186"/>
      <c r="O3034" s="185" t="str">
        <f t="shared" si="148"/>
        <v>-</v>
      </c>
      <c r="P3034" s="185" t="str">
        <f t="shared" si="149"/>
        <v>-</v>
      </c>
      <c r="Q3034" s="214">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6"/>
      <c r="N3035" s="186"/>
      <c r="O3035" s="185" t="str">
        <f t="shared" si="148"/>
        <v>-</v>
      </c>
      <c r="P3035" s="185" t="str">
        <f t="shared" si="149"/>
        <v>-</v>
      </c>
      <c r="Q3035" s="214">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6"/>
      <c r="N3036" s="186"/>
      <c r="O3036" s="185" t="str">
        <f t="shared" si="148"/>
        <v>-</v>
      </c>
      <c r="P3036" s="185" t="str">
        <f t="shared" si="149"/>
        <v>-</v>
      </c>
      <c r="Q3036" s="214">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6"/>
      <c r="N3037" s="186"/>
      <c r="O3037" s="185" t="str">
        <f t="shared" si="148"/>
        <v>-</v>
      </c>
      <c r="P3037" s="185" t="str">
        <f t="shared" si="149"/>
        <v>-</v>
      </c>
      <c r="Q3037" s="214">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6"/>
      <c r="N3038" s="186"/>
      <c r="O3038" s="185" t="str">
        <f t="shared" si="148"/>
        <v>-</v>
      </c>
      <c r="P3038" s="185" t="str">
        <f t="shared" si="149"/>
        <v>-</v>
      </c>
      <c r="Q3038" s="214">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6"/>
      <c r="N3039" s="186"/>
      <c r="O3039" s="185" t="str">
        <f t="shared" si="148"/>
        <v>-</v>
      </c>
      <c r="P3039" s="185" t="str">
        <f t="shared" si="149"/>
        <v>-</v>
      </c>
      <c r="Q3039" s="214">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6"/>
      <c r="N3040" s="186"/>
      <c r="O3040" s="185" t="str">
        <f t="shared" si="148"/>
        <v>-</v>
      </c>
      <c r="P3040" s="185" t="str">
        <f t="shared" si="149"/>
        <v>-</v>
      </c>
      <c r="Q3040" s="214">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6"/>
      <c r="N3041" s="186"/>
      <c r="O3041" s="185" t="str">
        <f t="shared" si="148"/>
        <v>-</v>
      </c>
      <c r="P3041" s="185" t="str">
        <f t="shared" si="149"/>
        <v>-</v>
      </c>
      <c r="Q3041" s="214">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6"/>
      <c r="N3042" s="186"/>
      <c r="O3042" s="185" t="str">
        <f t="shared" si="148"/>
        <v>-</v>
      </c>
      <c r="P3042" s="185" t="str">
        <f t="shared" si="149"/>
        <v>-</v>
      </c>
      <c r="Q3042" s="214">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6"/>
      <c r="N3043" s="186"/>
      <c r="O3043" s="185" t="str">
        <f t="shared" si="148"/>
        <v>-</v>
      </c>
      <c r="P3043" s="185" t="str">
        <f t="shared" si="149"/>
        <v>-</v>
      </c>
      <c r="Q3043" s="214">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6"/>
      <c r="N3044" s="186"/>
      <c r="O3044" s="185" t="str">
        <f t="shared" si="148"/>
        <v>-</v>
      </c>
      <c r="P3044" s="185" t="str">
        <f t="shared" si="149"/>
        <v>-</v>
      </c>
      <c r="Q3044" s="214">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6"/>
      <c r="N3045" s="186"/>
      <c r="O3045" s="185" t="str">
        <f t="shared" si="148"/>
        <v>-</v>
      </c>
      <c r="P3045" s="185" t="str">
        <f t="shared" si="149"/>
        <v>-</v>
      </c>
      <c r="Q3045" s="214">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6"/>
      <c r="N3046" s="186"/>
      <c r="O3046" s="185" t="str">
        <f t="shared" si="148"/>
        <v>-</v>
      </c>
      <c r="P3046" s="185" t="str">
        <f t="shared" si="149"/>
        <v>-</v>
      </c>
      <c r="Q3046" s="214">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6"/>
      <c r="N3047" s="186"/>
      <c r="O3047" s="185" t="str">
        <f t="shared" si="148"/>
        <v>-</v>
      </c>
      <c r="P3047" s="185" t="str">
        <f t="shared" si="149"/>
        <v>-</v>
      </c>
      <c r="Q3047" s="214">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6"/>
      <c r="N3048" s="186"/>
      <c r="O3048" s="185" t="str">
        <f t="shared" si="148"/>
        <v>-</v>
      </c>
      <c r="P3048" s="185" t="str">
        <f t="shared" si="149"/>
        <v>-</v>
      </c>
      <c r="Q3048" s="214">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6"/>
      <c r="N3049" s="186"/>
      <c r="O3049" s="185" t="str">
        <f t="shared" si="148"/>
        <v>-</v>
      </c>
      <c r="P3049" s="185" t="str">
        <f t="shared" si="149"/>
        <v>-</v>
      </c>
      <c r="Q3049" s="214">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6"/>
      <c r="N3050" s="186"/>
      <c r="O3050" s="185" t="str">
        <f t="shared" si="148"/>
        <v>-</v>
      </c>
      <c r="P3050" s="185" t="str">
        <f t="shared" si="149"/>
        <v>-</v>
      </c>
      <c r="Q3050" s="214">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6"/>
      <c r="N3051" s="186"/>
      <c r="O3051" s="185" t="str">
        <f t="shared" si="148"/>
        <v>-</v>
      </c>
      <c r="P3051" s="185" t="str">
        <f t="shared" si="149"/>
        <v>-</v>
      </c>
      <c r="Q3051" s="214">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6"/>
      <c r="N3052" s="186"/>
      <c r="O3052" s="185" t="str">
        <f t="shared" si="148"/>
        <v>-</v>
      </c>
      <c r="P3052" s="185" t="str">
        <f t="shared" si="149"/>
        <v>-</v>
      </c>
      <c r="Q3052" s="214">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6"/>
      <c r="N3053" s="186"/>
      <c r="O3053" s="185" t="str">
        <f t="shared" si="148"/>
        <v>-</v>
      </c>
      <c r="P3053" s="185" t="str">
        <f t="shared" si="149"/>
        <v>-</v>
      </c>
      <c r="Q3053" s="214">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6"/>
      <c r="N3054" s="186"/>
      <c r="O3054" s="185" t="str">
        <f t="shared" si="148"/>
        <v>-</v>
      </c>
      <c r="P3054" s="185" t="str">
        <f t="shared" si="149"/>
        <v>-</v>
      </c>
      <c r="Q3054" s="214">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6"/>
      <c r="N3055" s="186"/>
      <c r="O3055" s="185" t="str">
        <f t="shared" si="148"/>
        <v>-</v>
      </c>
      <c r="P3055" s="185" t="str">
        <f t="shared" si="149"/>
        <v>-</v>
      </c>
      <c r="Q3055" s="214">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6"/>
      <c r="N3056" s="186"/>
      <c r="O3056" s="185" t="str">
        <f t="shared" si="148"/>
        <v>-</v>
      </c>
      <c r="P3056" s="185" t="str">
        <f t="shared" si="149"/>
        <v>-</v>
      </c>
      <c r="Q3056" s="214">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6"/>
      <c r="N3057" s="186"/>
      <c r="O3057" s="185" t="str">
        <f t="shared" si="148"/>
        <v>-</v>
      </c>
      <c r="P3057" s="185" t="str">
        <f t="shared" si="149"/>
        <v>-</v>
      </c>
      <c r="Q3057" s="214">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6"/>
      <c r="N3058" s="186"/>
      <c r="O3058" s="185" t="str">
        <f t="shared" si="148"/>
        <v>-</v>
      </c>
      <c r="P3058" s="185" t="str">
        <f t="shared" si="149"/>
        <v>-</v>
      </c>
      <c r="Q3058" s="214">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6"/>
      <c r="N3059" s="186"/>
      <c r="O3059" s="185" t="str">
        <f t="shared" si="148"/>
        <v>-</v>
      </c>
      <c r="P3059" s="185" t="str">
        <f t="shared" si="149"/>
        <v>-</v>
      </c>
      <c r="Q3059" s="214">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6"/>
      <c r="N3060" s="186"/>
      <c r="O3060" s="185" t="str">
        <f t="shared" si="148"/>
        <v>-</v>
      </c>
      <c r="P3060" s="185" t="str">
        <f t="shared" si="149"/>
        <v>-</v>
      </c>
      <c r="Q3060" s="214">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6"/>
      <c r="N3061" s="186"/>
      <c r="O3061" s="185" t="str">
        <f t="shared" si="148"/>
        <v>-</v>
      </c>
      <c r="P3061" s="185" t="str">
        <f t="shared" si="149"/>
        <v>-</v>
      </c>
      <c r="Q3061" s="214">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6"/>
      <c r="N3062" s="186"/>
      <c r="O3062" s="185" t="str">
        <f t="shared" si="148"/>
        <v>-</v>
      </c>
      <c r="P3062" s="185" t="str">
        <f t="shared" si="149"/>
        <v>-</v>
      </c>
      <c r="Q3062" s="214">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6"/>
      <c r="N3063" s="186"/>
      <c r="O3063" s="185" t="str">
        <f t="shared" si="148"/>
        <v>-</v>
      </c>
      <c r="P3063" s="185" t="str">
        <f t="shared" si="149"/>
        <v>-</v>
      </c>
      <c r="Q3063" s="214">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6"/>
      <c r="N3064" s="186"/>
      <c r="O3064" s="185" t="str">
        <f t="shared" si="148"/>
        <v>-</v>
      </c>
      <c r="P3064" s="185" t="str">
        <f t="shared" si="149"/>
        <v>-</v>
      </c>
      <c r="Q3064" s="214">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6"/>
      <c r="N3065" s="186"/>
      <c r="O3065" s="185" t="str">
        <f t="shared" si="148"/>
        <v>-</v>
      </c>
      <c r="P3065" s="185" t="str">
        <f t="shared" si="149"/>
        <v>-</v>
      </c>
      <c r="Q3065" s="214">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6"/>
      <c r="N3066" s="186"/>
      <c r="O3066" s="185" t="str">
        <f t="shared" si="148"/>
        <v>-</v>
      </c>
      <c r="P3066" s="185" t="str">
        <f t="shared" si="149"/>
        <v>-</v>
      </c>
      <c r="Q3066" s="214">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6"/>
      <c r="N3067" s="186"/>
      <c r="O3067" s="185" t="str">
        <f t="shared" si="148"/>
        <v>-</v>
      </c>
      <c r="P3067" s="185" t="str">
        <f t="shared" si="149"/>
        <v>-</v>
      </c>
      <c r="Q3067" s="214">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6"/>
      <c r="N3068" s="186"/>
      <c r="O3068" s="185" t="str">
        <f t="shared" si="148"/>
        <v>-</v>
      </c>
      <c r="P3068" s="185" t="str">
        <f t="shared" si="149"/>
        <v>-</v>
      </c>
      <c r="Q3068" s="214">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6"/>
      <c r="N3069" s="186"/>
      <c r="O3069" s="185" t="str">
        <f t="shared" si="148"/>
        <v>-</v>
      </c>
      <c r="P3069" s="185" t="str">
        <f t="shared" si="149"/>
        <v>-</v>
      </c>
      <c r="Q3069" s="214">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6"/>
      <c r="N3070" s="186"/>
      <c r="O3070" s="185" t="str">
        <f t="shared" si="148"/>
        <v>-</v>
      </c>
      <c r="P3070" s="185" t="str">
        <f t="shared" si="149"/>
        <v>-</v>
      </c>
      <c r="Q3070" s="214">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6"/>
      <c r="N3071" s="186"/>
      <c r="O3071" s="185" t="str">
        <f t="shared" si="148"/>
        <v>-</v>
      </c>
      <c r="P3071" s="185" t="str">
        <f t="shared" si="149"/>
        <v>-</v>
      </c>
      <c r="Q3071" s="214">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6"/>
      <c r="N3072" s="186"/>
      <c r="O3072" s="185" t="str">
        <f t="shared" si="148"/>
        <v>-</v>
      </c>
      <c r="P3072" s="185" t="str">
        <f t="shared" si="149"/>
        <v>-</v>
      </c>
      <c r="Q3072" s="214">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6"/>
      <c r="N3073" s="186"/>
      <c r="O3073" s="185" t="str">
        <f t="shared" si="148"/>
        <v>-</v>
      </c>
      <c r="P3073" s="185" t="str">
        <f t="shared" si="149"/>
        <v>-</v>
      </c>
      <c r="Q3073" s="214">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6"/>
      <c r="N3074" s="186"/>
      <c r="O3074" s="185" t="str">
        <f t="shared" ref="O3074:O3101" si="151">IF(N3074="","-",L3074*N3074)</f>
        <v>-</v>
      </c>
      <c r="P3074" s="185" t="str">
        <f t="shared" ref="P3074:P3101" si="152">IF(O3074="-","-",IF(OR(E3074&lt;$E$15,E3074&gt;$E$16),0,O3074*J3074))</f>
        <v>-</v>
      </c>
      <c r="Q3074" s="214">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6"/>
      <c r="N3075" s="186"/>
      <c r="O3075" s="185" t="str">
        <f t="shared" si="151"/>
        <v>-</v>
      </c>
      <c r="P3075" s="185" t="str">
        <f t="shared" si="152"/>
        <v>-</v>
      </c>
      <c r="Q3075" s="214">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6"/>
      <c r="N3076" s="186"/>
      <c r="O3076" s="185" t="str">
        <f t="shared" si="151"/>
        <v>-</v>
      </c>
      <c r="P3076" s="185" t="str">
        <f t="shared" si="152"/>
        <v>-</v>
      </c>
      <c r="Q3076" s="214">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6"/>
      <c r="N3077" s="186"/>
      <c r="O3077" s="185" t="str">
        <f t="shared" si="151"/>
        <v>-</v>
      </c>
      <c r="P3077" s="185" t="str">
        <f t="shared" si="152"/>
        <v>-</v>
      </c>
      <c r="Q3077" s="214">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6"/>
      <c r="N3078" s="186"/>
      <c r="O3078" s="185" t="str">
        <f t="shared" si="151"/>
        <v>-</v>
      </c>
      <c r="P3078" s="185" t="str">
        <f t="shared" si="152"/>
        <v>-</v>
      </c>
      <c r="Q3078" s="214">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6"/>
      <c r="N3079" s="186"/>
      <c r="O3079" s="185" t="str">
        <f t="shared" si="151"/>
        <v>-</v>
      </c>
      <c r="P3079" s="185" t="str">
        <f t="shared" si="152"/>
        <v>-</v>
      </c>
      <c r="Q3079" s="214">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6"/>
      <c r="N3080" s="186"/>
      <c r="O3080" s="185" t="str">
        <f t="shared" si="151"/>
        <v>-</v>
      </c>
      <c r="P3080" s="185" t="str">
        <f t="shared" si="152"/>
        <v>-</v>
      </c>
      <c r="Q3080" s="214">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6"/>
      <c r="N3081" s="186"/>
      <c r="O3081" s="185" t="str">
        <f t="shared" si="151"/>
        <v>-</v>
      </c>
      <c r="P3081" s="185" t="str">
        <f t="shared" si="152"/>
        <v>-</v>
      </c>
      <c r="Q3081" s="214">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6"/>
      <c r="N3082" s="186"/>
      <c r="O3082" s="185" t="str">
        <f t="shared" si="151"/>
        <v>-</v>
      </c>
      <c r="P3082" s="185" t="str">
        <f t="shared" si="152"/>
        <v>-</v>
      </c>
      <c r="Q3082" s="214">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6"/>
      <c r="N3083" s="186"/>
      <c r="O3083" s="185" t="str">
        <f t="shared" si="151"/>
        <v>-</v>
      </c>
      <c r="P3083" s="185" t="str">
        <f t="shared" si="152"/>
        <v>-</v>
      </c>
      <c r="Q3083" s="214">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6"/>
      <c r="N3084" s="186"/>
      <c r="O3084" s="185" t="str">
        <f t="shared" si="151"/>
        <v>-</v>
      </c>
      <c r="P3084" s="185" t="str">
        <f t="shared" si="152"/>
        <v>-</v>
      </c>
      <c r="Q3084" s="214">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6"/>
      <c r="N3085" s="186"/>
      <c r="O3085" s="185" t="str">
        <f t="shared" si="151"/>
        <v>-</v>
      </c>
      <c r="P3085" s="185" t="str">
        <f t="shared" si="152"/>
        <v>-</v>
      </c>
      <c r="Q3085" s="214">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6"/>
      <c r="N3086" s="186"/>
      <c r="O3086" s="185" t="str">
        <f t="shared" si="151"/>
        <v>-</v>
      </c>
      <c r="P3086" s="185" t="str">
        <f t="shared" si="152"/>
        <v>-</v>
      </c>
      <c r="Q3086" s="214">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6"/>
      <c r="N3087" s="186"/>
      <c r="O3087" s="185" t="str">
        <f t="shared" si="151"/>
        <v>-</v>
      </c>
      <c r="P3087" s="185" t="str">
        <f t="shared" si="152"/>
        <v>-</v>
      </c>
      <c r="Q3087" s="214">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6"/>
      <c r="N3088" s="186"/>
      <c r="O3088" s="185" t="str">
        <f t="shared" si="151"/>
        <v>-</v>
      </c>
      <c r="P3088" s="185" t="str">
        <f t="shared" si="152"/>
        <v>-</v>
      </c>
      <c r="Q3088" s="214">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6"/>
      <c r="N3089" s="186"/>
      <c r="O3089" s="185" t="str">
        <f t="shared" si="151"/>
        <v>-</v>
      </c>
      <c r="P3089" s="185" t="str">
        <f t="shared" si="152"/>
        <v>-</v>
      </c>
      <c r="Q3089" s="214">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6"/>
      <c r="N3090" s="186"/>
      <c r="O3090" s="185" t="str">
        <f t="shared" si="151"/>
        <v>-</v>
      </c>
      <c r="P3090" s="185" t="str">
        <f t="shared" si="152"/>
        <v>-</v>
      </c>
      <c r="Q3090" s="214">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6"/>
      <c r="N3091" s="186"/>
      <c r="O3091" s="185" t="str">
        <f t="shared" si="151"/>
        <v>-</v>
      </c>
      <c r="P3091" s="185" t="str">
        <f t="shared" si="152"/>
        <v>-</v>
      </c>
      <c r="Q3091" s="214">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6"/>
      <c r="N3092" s="186"/>
      <c r="O3092" s="185" t="str">
        <f t="shared" si="151"/>
        <v>-</v>
      </c>
      <c r="P3092" s="185" t="str">
        <f t="shared" si="152"/>
        <v>-</v>
      </c>
      <c r="Q3092" s="214">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6"/>
      <c r="N3093" s="186"/>
      <c r="O3093" s="185" t="str">
        <f t="shared" si="151"/>
        <v>-</v>
      </c>
      <c r="P3093" s="185" t="str">
        <f t="shared" si="152"/>
        <v>-</v>
      </c>
      <c r="Q3093" s="214">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6"/>
      <c r="N3094" s="186"/>
      <c r="O3094" s="185" t="str">
        <f t="shared" si="151"/>
        <v>-</v>
      </c>
      <c r="P3094" s="185" t="str">
        <f t="shared" si="152"/>
        <v>-</v>
      </c>
      <c r="Q3094" s="214">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6"/>
      <c r="N3095" s="186"/>
      <c r="O3095" s="185" t="str">
        <f t="shared" si="151"/>
        <v>-</v>
      </c>
      <c r="P3095" s="185" t="str">
        <f t="shared" si="152"/>
        <v>-</v>
      </c>
      <c r="Q3095" s="214">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6"/>
      <c r="N3096" s="186"/>
      <c r="O3096" s="185" t="str">
        <f t="shared" si="151"/>
        <v>-</v>
      </c>
      <c r="P3096" s="185" t="str">
        <f t="shared" si="152"/>
        <v>-</v>
      </c>
      <c r="Q3096" s="214">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6"/>
      <c r="N3097" s="186"/>
      <c r="O3097" s="185" t="str">
        <f t="shared" si="151"/>
        <v>-</v>
      </c>
      <c r="P3097" s="185" t="str">
        <f t="shared" si="152"/>
        <v>-</v>
      </c>
      <c r="Q3097" s="214">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6"/>
      <c r="N3098" s="186"/>
      <c r="O3098" s="185" t="str">
        <f t="shared" si="151"/>
        <v>-</v>
      </c>
      <c r="P3098" s="185" t="str">
        <f t="shared" si="152"/>
        <v>-</v>
      </c>
      <c r="Q3098" s="214">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6"/>
      <c r="N3099" s="186"/>
      <c r="O3099" s="185" t="str">
        <f t="shared" si="151"/>
        <v>-</v>
      </c>
      <c r="P3099" s="185" t="str">
        <f t="shared" si="152"/>
        <v>-</v>
      </c>
      <c r="Q3099" s="214">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6"/>
      <c r="N3100" s="186"/>
      <c r="O3100" s="185" t="str">
        <f t="shared" si="151"/>
        <v>-</v>
      </c>
      <c r="P3100" s="185" t="str">
        <f t="shared" si="152"/>
        <v>-</v>
      </c>
      <c r="Q3100" s="214">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6"/>
      <c r="N3101" s="186"/>
      <c r="O3101" s="185" t="str">
        <f t="shared" si="151"/>
        <v>-</v>
      </c>
      <c r="P3101" s="185" t="str">
        <f t="shared" si="152"/>
        <v>-</v>
      </c>
      <c r="Q3101" s="214">
        <f>IF(P3101="-",0,P3101/(1+'General inputs'!$H$30)^'MP Calculations'!$C$40)</f>
        <v>0</v>
      </c>
    </row>
    <row r="3102" spans="3:17" x14ac:dyDescent="0.2">
      <c r="C3102" s="160"/>
      <c r="D3102" s="210"/>
      <c r="E3102" s="218"/>
      <c r="F3102" s="170" t="str">
        <f t="shared" ref="F3102" si="153">IF(E3102="","-",IF(OR(E3102&lt;$E$15,E3102&gt;$E$16),"ERROR - date outside of range","Date check - OK"))</f>
        <v>-</v>
      </c>
      <c r="G3102" s="216"/>
      <c r="H3102" s="218"/>
      <c r="I3102" s="206"/>
      <c r="J3102" s="171" t="str">
        <f>IFERROR(MIN('MP Calculations'!$E$30/I3102,1),"-")</f>
        <v>-</v>
      </c>
      <c r="K3102" s="217"/>
      <c r="L3102" s="160"/>
      <c r="M3102" s="208"/>
      <c r="N3102" s="208"/>
      <c r="O3102" s="205" t="str">
        <f t="shared" ref="O3102" si="154">IF(N3102="","-",L3102*N3102)</f>
        <v>-</v>
      </c>
      <c r="P3102" s="205" t="str">
        <f t="shared" ref="P3102" si="155">IF(O3102="-","-",IF(OR(E3102&lt;$E$15,E3102&gt;$E$16),0,O3102*J3102))</f>
        <v>-</v>
      </c>
      <c r="Q3102" s="215">
        <f>IF(P3102="-",0,P3102/(1+'General inputs'!$H$30)^'MP Calculations'!$C$40)</f>
        <v>0</v>
      </c>
    </row>
    <row r="3103" spans="3:17" x14ac:dyDescent="0.2">
      <c r="O3103" s="6" t="s">
        <v>19</v>
      </c>
      <c r="P3103" s="207">
        <f>SUM(P22:P3102)</f>
        <v>432919</v>
      </c>
      <c r="Q3103" s="207">
        <f>SUM(Q22:Q3102)</f>
        <v>961638.21500242618</v>
      </c>
    </row>
    <row r="3105" spans="16:17" x14ac:dyDescent="0.2">
      <c r="P3105" s="233" t="s">
        <v>278</v>
      </c>
      <c r="Q3105" s="232">
        <f>Q3103/J22</f>
        <v>961638.21500242618</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H17" sqref="H17"/>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1"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c r="E22" s="161"/>
      <c r="F22" s="172" t="str">
        <f t="shared" ref="F22:F85" si="0">IF(E22="","-",IF(OR(E22&lt;$E$15,E22&gt;$E$16),"ERROR - date outside of range",IF(MONTH(E22)&gt;=7,YEAR(E22)&amp;"-"&amp;IF(YEAR(E22)=1999,"00",IF(AND(YEAR(E22)&gt;=2000,YEAR(E22)&lt;2009),"0","")&amp;RIGHT(YEAR(E22),2)+1),RIGHT(YEAR(E22),4)-1&amp;"-"&amp;RIGHT(YEAR(E22),2))))</f>
        <v>-</v>
      </c>
      <c r="G22" s="68"/>
      <c r="H22" s="167"/>
      <c r="I22" s="173"/>
      <c r="J22" s="168" t="str">
        <f>IFERROR(MIN('MP Calculations'!$E$30/I22,1),"-")</f>
        <v>-</v>
      </c>
      <c r="K22" s="12"/>
      <c r="L22" s="159"/>
      <c r="M22" s="159"/>
      <c r="N22" s="159"/>
      <c r="O22" s="184" t="str">
        <f t="shared" ref="O22:O85" si="1">IF(N22="","-",L22*N22)</f>
        <v>-</v>
      </c>
      <c r="P22" s="214" t="str">
        <f t="shared" ref="P22" si="2">IF(O22="-","-",IF(OR(E22&lt;$E$15,E22&gt;$E$16),0,O22*J22))</f>
        <v>-</v>
      </c>
      <c r="Q22" s="214" cm="1">
        <f t="array" ref="Q22">IF(P22="-",0,P22/(1+'General inputs'!$H$32)^IFERROR(INDEX('MP Calculations'!$C$40:$C$130,MATCH(F22,'MP Calculations'!$D$40:$D$130,0),0),-1))</f>
        <v>0</v>
      </c>
      <c r="R22" s="200"/>
      <c r="S22" s="199"/>
    </row>
    <row r="23" spans="3:19" x14ac:dyDescent="0.2">
      <c r="C23" s="159"/>
      <c r="D23" s="165"/>
      <c r="E23" s="161"/>
      <c r="F23" s="172" t="str">
        <f t="shared" si="0"/>
        <v>-</v>
      </c>
      <c r="G23" s="68"/>
      <c r="H23" s="167"/>
      <c r="I23" s="173"/>
      <c r="J23" s="168" t="str">
        <f>IFERROR(MIN('MP Calculations'!$E$30/I23,1),"-")</f>
        <v>-</v>
      </c>
      <c r="K23" s="12"/>
      <c r="L23" s="159"/>
      <c r="M23" s="159"/>
      <c r="N23" s="159"/>
      <c r="O23" s="184" t="str">
        <f t="shared" si="1"/>
        <v>-</v>
      </c>
      <c r="P23" s="214" t="str">
        <f t="shared" ref="P23:P86" si="3">IF(O23="-","-",IF(OR(E23&lt;$E$15,E23&gt;$E$16),0,O23*J23))</f>
        <v>-</v>
      </c>
      <c r="Q23" s="214" cm="1">
        <f t="array" ref="Q23">IF(P23="-",0,P23/(1+'General inputs'!$H$32)^IFERROR(INDEX('MP Calculations'!$C$40:$C$130,MATCH(F23,'MP Calculations'!$D$40:$D$130,0),0),-1))</f>
        <v>0</v>
      </c>
    </row>
    <row r="24" spans="3:19" x14ac:dyDescent="0.2">
      <c r="C24" s="159"/>
      <c r="D24" s="165"/>
      <c r="E24" s="161"/>
      <c r="F24" s="172" t="str">
        <f t="shared" si="0"/>
        <v>-</v>
      </c>
      <c r="G24" s="68"/>
      <c r="H24" s="167"/>
      <c r="I24" s="173"/>
      <c r="J24" s="168" t="str">
        <f>IFERROR(MIN('MP Calculations'!$E$30/I24,1),"-")</f>
        <v>-</v>
      </c>
      <c r="K24" s="12"/>
      <c r="L24" s="159"/>
      <c r="M24" s="159"/>
      <c r="N24" s="159"/>
      <c r="O24" s="184" t="str">
        <f t="shared" si="1"/>
        <v>-</v>
      </c>
      <c r="P24" s="214" t="str">
        <f t="shared" si="3"/>
        <v>-</v>
      </c>
      <c r="Q24" s="214" cm="1">
        <f t="array" ref="Q24">IF(P24="-",0,P24/(1+'General inputs'!$H$32)^IFERROR(INDEX('MP Calculations'!$C$40:$C$130,MATCH(F24,'MP Calculations'!$D$40:$D$130,0),0),-1))</f>
        <v>0</v>
      </c>
    </row>
    <row r="25" spans="3:19" x14ac:dyDescent="0.2">
      <c r="C25" s="159"/>
      <c r="D25" s="165"/>
      <c r="E25" s="161"/>
      <c r="F25" s="172" t="str">
        <f t="shared" si="0"/>
        <v>-</v>
      </c>
      <c r="G25" s="68"/>
      <c r="H25" s="167"/>
      <c r="I25" s="173"/>
      <c r="J25" s="168" t="str">
        <f>IFERROR(MIN('MP Calculations'!$E$30/I25,1),"-")</f>
        <v>-</v>
      </c>
      <c r="K25" s="12"/>
      <c r="L25" s="159"/>
      <c r="M25" s="159"/>
      <c r="N25" s="159"/>
      <c r="O25" s="184" t="str">
        <f t="shared" si="1"/>
        <v>-</v>
      </c>
      <c r="P25" s="214" t="str">
        <f t="shared" si="3"/>
        <v>-</v>
      </c>
      <c r="Q25" s="214" cm="1">
        <f t="array" ref="Q25">IF(P25="-",0,P25/(1+'General inputs'!$H$32)^IFERROR(INDEX('MP Calculations'!$C$40:$C$130,MATCH(F25,'MP Calculations'!$D$40:$D$130,0),0),-1))</f>
        <v>0</v>
      </c>
    </row>
    <row r="26" spans="3:19" x14ac:dyDescent="0.2">
      <c r="C26" s="159"/>
      <c r="D26" s="165"/>
      <c r="E26" s="161"/>
      <c r="F26" s="172" t="str">
        <f t="shared" si="0"/>
        <v>-</v>
      </c>
      <c r="G26" s="68"/>
      <c r="H26" s="167"/>
      <c r="I26" s="173"/>
      <c r="J26" s="168" t="str">
        <f>IFERROR(MIN('MP Calculations'!$E$30/I26,1),"-")</f>
        <v>-</v>
      </c>
      <c r="K26" s="12"/>
      <c r="L26" s="159"/>
      <c r="M26" s="159"/>
      <c r="N26" s="159"/>
      <c r="O26" s="184" t="str">
        <f t="shared" si="1"/>
        <v>-</v>
      </c>
      <c r="P26" s="214" t="str">
        <f t="shared" si="3"/>
        <v>-</v>
      </c>
      <c r="Q26" s="214" cm="1">
        <f t="array" ref="Q26">IF(P26="-",0,P26/(1+'General inputs'!$H$32)^IFERROR(INDEX('MP Calculations'!$C$40:$C$130,MATCH(F26,'MP Calculations'!$D$40:$D$130,0),0),-1))</f>
        <v>0</v>
      </c>
    </row>
    <row r="27" spans="3:19" x14ac:dyDescent="0.2">
      <c r="C27" s="159"/>
      <c r="D27" s="165"/>
      <c r="E27" s="161"/>
      <c r="F27" s="172" t="str">
        <f t="shared" si="0"/>
        <v>-</v>
      </c>
      <c r="G27" s="68"/>
      <c r="H27" s="167"/>
      <c r="I27" s="173"/>
      <c r="J27" s="168" t="str">
        <f>IFERROR(MIN('MP Calculations'!$E$30/I27,1),"-")</f>
        <v>-</v>
      </c>
      <c r="K27" s="12"/>
      <c r="L27" s="159"/>
      <c r="M27" s="159"/>
      <c r="N27" s="159"/>
      <c r="O27" s="184" t="str">
        <f t="shared" si="1"/>
        <v>-</v>
      </c>
      <c r="P27" s="214" t="str">
        <f t="shared" si="3"/>
        <v>-</v>
      </c>
      <c r="Q27" s="214" cm="1">
        <f t="array" ref="Q27">IF(P27="-",0,P27/(1+'General inputs'!$H$32)^IFERROR(INDEX('MP Calculations'!$C$40:$C$130,MATCH(F27,'MP Calculations'!$D$40:$D$130,0),0),-1))</f>
        <v>0</v>
      </c>
    </row>
    <row r="28" spans="3:19" x14ac:dyDescent="0.2">
      <c r="C28" s="159"/>
      <c r="D28" s="165"/>
      <c r="E28" s="161"/>
      <c r="F28" s="172" t="str">
        <f t="shared" si="0"/>
        <v>-</v>
      </c>
      <c r="G28" s="68"/>
      <c r="H28" s="167"/>
      <c r="I28" s="173"/>
      <c r="J28" s="168" t="str">
        <f>IFERROR(MIN('MP Calculations'!$E$30/I28,1),"-")</f>
        <v>-</v>
      </c>
      <c r="K28" s="12"/>
      <c r="L28" s="159"/>
      <c r="M28" s="159"/>
      <c r="N28" s="159"/>
      <c r="O28" s="184" t="str">
        <f t="shared" si="1"/>
        <v>-</v>
      </c>
      <c r="P28" s="214" t="str">
        <f t="shared" si="3"/>
        <v>-</v>
      </c>
      <c r="Q28" s="214" cm="1">
        <f t="array" ref="Q28">IF(P28="-",0,P28/(1+'General inputs'!$H$32)^IFERROR(INDEX('MP Calculations'!$C$40:$C$130,MATCH(F28,'MP Calculations'!$D$40:$D$130,0),0),-1))</f>
        <v>0</v>
      </c>
    </row>
    <row r="29" spans="3:19" x14ac:dyDescent="0.2">
      <c r="C29" s="159"/>
      <c r="D29" s="165"/>
      <c r="E29" s="161"/>
      <c r="F29" s="172" t="str">
        <f t="shared" si="0"/>
        <v>-</v>
      </c>
      <c r="G29" s="68"/>
      <c r="H29" s="167"/>
      <c r="I29" s="173"/>
      <c r="J29" s="168" t="str">
        <f>IFERROR(MIN('MP Calculations'!$E$30/I29,1),"-")</f>
        <v>-</v>
      </c>
      <c r="K29" s="12"/>
      <c r="L29" s="159"/>
      <c r="M29" s="159"/>
      <c r="N29" s="159"/>
      <c r="O29" s="184" t="str">
        <f t="shared" si="1"/>
        <v>-</v>
      </c>
      <c r="P29" s="214" t="str">
        <f t="shared" si="3"/>
        <v>-</v>
      </c>
      <c r="Q29" s="214" cm="1">
        <f t="array" ref="Q29">IF(P29="-",0,P29/(1+'General inputs'!$H$32)^IFERROR(INDEX('MP Calculations'!$C$40:$C$130,MATCH(F29,'MP Calculations'!$D$40:$D$130,0),0),-1))</f>
        <v>0</v>
      </c>
      <c r="R29" s="201"/>
    </row>
    <row r="30" spans="3:19" x14ac:dyDescent="0.2">
      <c r="C30" s="159"/>
      <c r="D30" s="165"/>
      <c r="E30" s="161"/>
      <c r="F30" s="172" t="str">
        <f t="shared" si="0"/>
        <v>-</v>
      </c>
      <c r="G30" s="68"/>
      <c r="H30" s="167"/>
      <c r="I30" s="173"/>
      <c r="J30" s="168" t="str">
        <f>IFERROR(MIN('MP Calculations'!$E$30/I30,1),"-")</f>
        <v>-</v>
      </c>
      <c r="K30" s="12"/>
      <c r="L30" s="159"/>
      <c r="M30" s="159"/>
      <c r="N30" s="159"/>
      <c r="O30" s="184" t="str">
        <f t="shared" si="1"/>
        <v>-</v>
      </c>
      <c r="P30" s="214" t="str">
        <f t="shared" si="3"/>
        <v>-</v>
      </c>
      <c r="Q30" s="214" cm="1">
        <f t="array" ref="Q30">IF(P30="-",0,P30/(1+'General inputs'!$H$32)^IFERROR(INDEX('MP Calculations'!$C$40:$C$130,MATCH(F30,'MP Calculations'!$D$40:$D$130,0),0),-1))</f>
        <v>0</v>
      </c>
    </row>
    <row r="31" spans="3:19" x14ac:dyDescent="0.2">
      <c r="C31" s="159"/>
      <c r="D31" s="165"/>
      <c r="E31" s="161"/>
      <c r="F31" s="172" t="str">
        <f t="shared" si="0"/>
        <v>-</v>
      </c>
      <c r="G31" s="68"/>
      <c r="H31" s="167"/>
      <c r="I31" s="173"/>
      <c r="J31" s="168" t="str">
        <f>IFERROR(MIN('MP Calculations'!$E$30/I31,1),"-")</f>
        <v>-</v>
      </c>
      <c r="K31" s="12"/>
      <c r="L31" s="159"/>
      <c r="M31" s="159"/>
      <c r="N31" s="159"/>
      <c r="O31" s="184" t="str">
        <f t="shared" si="1"/>
        <v>-</v>
      </c>
      <c r="P31" s="214" t="str">
        <f t="shared" si="3"/>
        <v>-</v>
      </c>
      <c r="Q31" s="214" cm="1">
        <f t="array" ref="Q31">IF(P31="-",0,P31/(1+'General inputs'!$H$32)^IFERROR(INDEX('MP Calculations'!$C$40:$C$130,MATCH(F31,'MP Calculations'!$D$40:$D$130,0),0),-1))</f>
        <v>0</v>
      </c>
    </row>
    <row r="32" spans="3:19" x14ac:dyDescent="0.2">
      <c r="C32" s="159"/>
      <c r="D32" s="165"/>
      <c r="E32" s="161"/>
      <c r="F32" s="172" t="str">
        <f t="shared" si="0"/>
        <v>-</v>
      </c>
      <c r="G32" s="68"/>
      <c r="H32" s="167"/>
      <c r="I32" s="173"/>
      <c r="J32" s="168" t="str">
        <f>IFERROR(MIN('MP Calculations'!$E$30/I32,1),"-")</f>
        <v>-</v>
      </c>
      <c r="K32" s="12"/>
      <c r="L32" s="159"/>
      <c r="M32" s="159"/>
      <c r="N32" s="159"/>
      <c r="O32" s="184" t="str">
        <f t="shared" si="1"/>
        <v>-</v>
      </c>
      <c r="P32" s="214" t="str">
        <f t="shared" si="3"/>
        <v>-</v>
      </c>
      <c r="Q32" s="214" cm="1">
        <f t="array" ref="Q32">IF(P32="-",0,P32/(1+'General inputs'!$H$32)^IFERROR(INDEX('MP Calculations'!$C$40:$C$130,MATCH(F32,'MP Calculations'!$D$40:$D$130,0),0),-1))</f>
        <v>0</v>
      </c>
    </row>
    <row r="33" spans="3:17" x14ac:dyDescent="0.2">
      <c r="C33" s="159"/>
      <c r="D33" s="165"/>
      <c r="E33" s="161"/>
      <c r="F33" s="172" t="str">
        <f t="shared" si="0"/>
        <v>-</v>
      </c>
      <c r="G33" s="68"/>
      <c r="H33" s="167"/>
      <c r="I33" s="173"/>
      <c r="J33" s="168" t="str">
        <f>IFERROR(MIN('MP Calculations'!$E$30/I33,1),"-")</f>
        <v>-</v>
      </c>
      <c r="K33" s="12"/>
      <c r="L33" s="159"/>
      <c r="M33" s="159"/>
      <c r="N33" s="159"/>
      <c r="O33" s="184" t="str">
        <f t="shared" si="1"/>
        <v>-</v>
      </c>
      <c r="P33" s="214" t="str">
        <f t="shared" si="3"/>
        <v>-</v>
      </c>
      <c r="Q33" s="214" cm="1">
        <f t="array" ref="Q33">IF(P33="-",0,P33/(1+'General inputs'!$H$32)^IFERROR(INDEX('MP Calculations'!$C$40:$C$130,MATCH(F33,'MP Calculations'!$D$40:$D$130,0),0),-1))</f>
        <v>0</v>
      </c>
    </row>
    <row r="34" spans="3:17" x14ac:dyDescent="0.2">
      <c r="C34" s="159"/>
      <c r="D34" s="165"/>
      <c r="E34" s="161"/>
      <c r="F34" s="172" t="str">
        <f t="shared" si="0"/>
        <v>-</v>
      </c>
      <c r="G34" s="68"/>
      <c r="H34" s="167"/>
      <c r="I34" s="173"/>
      <c r="J34" s="168" t="str">
        <f>IFERROR(MIN('MP Calculations'!$E$30/I34,1),"-")</f>
        <v>-</v>
      </c>
      <c r="K34" s="12"/>
      <c r="L34" s="159"/>
      <c r="M34" s="159"/>
      <c r="N34" s="159"/>
      <c r="O34" s="184" t="str">
        <f t="shared" si="1"/>
        <v>-</v>
      </c>
      <c r="P34" s="214" t="str">
        <f t="shared" si="3"/>
        <v>-</v>
      </c>
      <c r="Q34" s="214" cm="1">
        <f t="array" ref="Q34">IF(P34="-",0,P34/(1+'General inputs'!$H$32)^IFERROR(INDEX('MP Calculations'!$C$40:$C$130,MATCH(F34,'MP Calculations'!$D$40:$D$130,0),0),-1))</f>
        <v>0</v>
      </c>
    </row>
    <row r="35" spans="3:17" x14ac:dyDescent="0.2">
      <c r="C35" s="159"/>
      <c r="D35" s="165"/>
      <c r="E35" s="161"/>
      <c r="F35" s="172" t="str">
        <f t="shared" si="0"/>
        <v>-</v>
      </c>
      <c r="G35" s="68"/>
      <c r="H35" s="167"/>
      <c r="I35" s="173"/>
      <c r="J35" s="168" t="str">
        <f>IFERROR(MIN('MP Calculations'!$E$30/I35,1),"-")</f>
        <v>-</v>
      </c>
      <c r="K35" s="12"/>
      <c r="L35" s="159"/>
      <c r="M35" s="159"/>
      <c r="N35" s="159"/>
      <c r="O35" s="184" t="str">
        <f t="shared" si="1"/>
        <v>-</v>
      </c>
      <c r="P35" s="214" t="str">
        <f t="shared" si="3"/>
        <v>-</v>
      </c>
      <c r="Q35" s="214" cm="1">
        <f t="array" ref="Q35">IF(P35="-",0,P35/(1+'General inputs'!$H$32)^IFERROR(INDEX('MP Calculations'!$C$40:$C$130,MATCH(F35,'MP Calculations'!$D$40:$D$130,0),0),-1))</f>
        <v>0</v>
      </c>
    </row>
    <row r="36" spans="3:17" x14ac:dyDescent="0.2">
      <c r="C36" s="159"/>
      <c r="D36" s="165"/>
      <c r="E36" s="161"/>
      <c r="F36" s="172" t="str">
        <f t="shared" si="0"/>
        <v>-</v>
      </c>
      <c r="G36" s="68"/>
      <c r="H36" s="167"/>
      <c r="I36" s="173"/>
      <c r="J36" s="168" t="str">
        <f>IFERROR(MIN('MP Calculations'!$E$30/I36,1),"-")</f>
        <v>-</v>
      </c>
      <c r="K36" s="12"/>
      <c r="L36" s="159"/>
      <c r="M36" s="159"/>
      <c r="N36" s="159"/>
      <c r="O36" s="184" t="str">
        <f t="shared" si="1"/>
        <v>-</v>
      </c>
      <c r="P36" s="214" t="str">
        <f t="shared" si="3"/>
        <v>-</v>
      </c>
      <c r="Q36" s="214" cm="1">
        <f t="array" ref="Q36">IF(P36="-",0,P36/(1+'General inputs'!$H$32)^IFERROR(INDEX('MP Calculations'!$C$40:$C$130,MATCH(F36,'MP Calculations'!$D$40:$D$130,0),0),-1))</f>
        <v>0</v>
      </c>
    </row>
    <row r="37" spans="3:17" x14ac:dyDescent="0.2">
      <c r="C37" s="159"/>
      <c r="D37" s="165"/>
      <c r="E37" s="161"/>
      <c r="F37" s="172" t="str">
        <f t="shared" si="0"/>
        <v>-</v>
      </c>
      <c r="G37" s="68"/>
      <c r="H37" s="167"/>
      <c r="I37" s="173"/>
      <c r="J37" s="168" t="str">
        <f>IFERROR(MIN('MP Calculations'!$E$30/I37,1),"-")</f>
        <v>-</v>
      </c>
      <c r="K37" s="12"/>
      <c r="L37" s="159"/>
      <c r="M37" s="159"/>
      <c r="N37" s="159"/>
      <c r="O37" s="184" t="str">
        <f t="shared" si="1"/>
        <v>-</v>
      </c>
      <c r="P37" s="214" t="str">
        <f t="shared" si="3"/>
        <v>-</v>
      </c>
      <c r="Q37" s="214" cm="1">
        <f t="array" ref="Q37">IF(P37="-",0,P37/(1+'General inputs'!$H$32)^IFERROR(INDEX('MP Calculations'!$C$40:$C$130,MATCH(F37,'MP Calculations'!$D$40:$D$130,0),0),-1))</f>
        <v>0</v>
      </c>
    </row>
    <row r="38" spans="3:17" x14ac:dyDescent="0.2">
      <c r="C38" s="159"/>
      <c r="D38" s="165"/>
      <c r="E38" s="161"/>
      <c r="F38" s="172" t="str">
        <f t="shared" si="0"/>
        <v>-</v>
      </c>
      <c r="G38" s="68"/>
      <c r="H38" s="167"/>
      <c r="I38" s="173"/>
      <c r="J38" s="168" t="str">
        <f>IFERROR(MIN('MP Calculations'!$E$30/I38,1),"-")</f>
        <v>-</v>
      </c>
      <c r="K38" s="12"/>
      <c r="L38" s="159"/>
      <c r="M38" s="159"/>
      <c r="N38" s="159"/>
      <c r="O38" s="184" t="str">
        <f t="shared" si="1"/>
        <v>-</v>
      </c>
      <c r="P38" s="214" t="str">
        <f t="shared" si="3"/>
        <v>-</v>
      </c>
      <c r="Q38" s="214" cm="1">
        <f t="array" ref="Q38">IF(P38="-",0,P38/(1+'General inputs'!$H$32)^IFERROR(INDEX('MP Calculations'!$C$40:$C$130,MATCH(F38,'MP Calculations'!$D$40:$D$130,0),0),-1))</f>
        <v>0</v>
      </c>
    </row>
    <row r="39" spans="3:17" x14ac:dyDescent="0.2">
      <c r="C39" s="159"/>
      <c r="D39" s="165"/>
      <c r="E39" s="161"/>
      <c r="F39" s="172" t="str">
        <f t="shared" si="0"/>
        <v>-</v>
      </c>
      <c r="G39" s="68"/>
      <c r="H39" s="167"/>
      <c r="I39" s="173"/>
      <c r="J39" s="168" t="str">
        <f>IFERROR(MIN('MP Calculations'!$E$30/I39,1),"-")</f>
        <v>-</v>
      </c>
      <c r="K39" s="12"/>
      <c r="L39" s="159"/>
      <c r="M39" s="159"/>
      <c r="N39" s="159"/>
      <c r="O39" s="184" t="str">
        <f t="shared" si="1"/>
        <v>-</v>
      </c>
      <c r="P39" s="214" t="str">
        <f t="shared" si="3"/>
        <v>-</v>
      </c>
      <c r="Q39" s="214" cm="1">
        <f t="array" ref="Q39">IF(P39="-",0,P39/(1+'General inputs'!$H$32)^IFERROR(INDEX('MP Calculations'!$C$40:$C$130,MATCH(F39,'MP Calculations'!$D$40:$D$130,0),0),-1))</f>
        <v>0</v>
      </c>
    </row>
    <row r="40" spans="3:17" x14ac:dyDescent="0.2">
      <c r="C40" s="159"/>
      <c r="D40" s="165"/>
      <c r="E40" s="161"/>
      <c r="F40" s="172" t="str">
        <f t="shared" si="0"/>
        <v>-</v>
      </c>
      <c r="G40" s="68"/>
      <c r="H40" s="167"/>
      <c r="I40" s="173"/>
      <c r="J40" s="168" t="str">
        <f>IFERROR(MIN('MP Calculations'!$E$30/I40,1),"-")</f>
        <v>-</v>
      </c>
      <c r="K40" s="12"/>
      <c r="L40" s="159"/>
      <c r="M40" s="159"/>
      <c r="N40" s="159"/>
      <c r="O40" s="184" t="str">
        <f t="shared" si="1"/>
        <v>-</v>
      </c>
      <c r="P40" s="214" t="str">
        <f t="shared" si="3"/>
        <v>-</v>
      </c>
      <c r="Q40" s="214" cm="1">
        <f t="array" ref="Q40">IF(P40="-",0,P40/(1+'General inputs'!$H$32)^IFERROR(INDEX('MP Calculations'!$C$40:$C$130,MATCH(F40,'MP Calculations'!$D$40:$D$130,0),0),-1))</f>
        <v>0</v>
      </c>
    </row>
    <row r="41" spans="3:17" x14ac:dyDescent="0.2">
      <c r="C41" s="159"/>
      <c r="D41" s="165"/>
      <c r="E41" s="161"/>
      <c r="F41" s="172" t="str">
        <f t="shared" si="0"/>
        <v>-</v>
      </c>
      <c r="G41" s="68"/>
      <c r="H41" s="167"/>
      <c r="I41" s="173"/>
      <c r="J41" s="168" t="str">
        <f>IFERROR(MIN('MP Calculations'!$E$30/I41,1),"-")</f>
        <v>-</v>
      </c>
      <c r="K41" s="12"/>
      <c r="L41" s="159"/>
      <c r="M41" s="159"/>
      <c r="N41" s="159"/>
      <c r="O41" s="184" t="str">
        <f t="shared" si="1"/>
        <v>-</v>
      </c>
      <c r="P41" s="214" t="str">
        <f t="shared" si="3"/>
        <v>-</v>
      </c>
      <c r="Q41" s="214" cm="1">
        <f t="array" ref="Q41">IF(P41="-",0,P41/(1+'General inputs'!$H$32)^IFERROR(INDEX('MP Calculations'!$C$40:$C$130,MATCH(F41,'MP Calculations'!$D$40:$D$130,0),0),-1))</f>
        <v>0</v>
      </c>
    </row>
    <row r="42" spans="3:17" x14ac:dyDescent="0.2">
      <c r="C42" s="159"/>
      <c r="D42" s="165"/>
      <c r="E42" s="161"/>
      <c r="F42" s="172" t="str">
        <f t="shared" si="0"/>
        <v>-</v>
      </c>
      <c r="G42" s="68"/>
      <c r="H42" s="167"/>
      <c r="I42" s="173"/>
      <c r="J42" s="168" t="str">
        <f>IFERROR(MIN('MP Calculations'!$E$30/I42,1),"-")</f>
        <v>-</v>
      </c>
      <c r="K42" s="12"/>
      <c r="L42" s="159"/>
      <c r="M42" s="159"/>
      <c r="N42" s="159"/>
      <c r="O42" s="184" t="str">
        <f t="shared" si="1"/>
        <v>-</v>
      </c>
      <c r="P42" s="214" t="str">
        <f t="shared" si="3"/>
        <v>-</v>
      </c>
      <c r="Q42" s="214" cm="1">
        <f t="array" ref="Q42">IF(P42="-",0,P42/(1+'General inputs'!$H$32)^IFERROR(INDEX('MP Calculations'!$C$40:$C$130,MATCH(F42,'MP Calculations'!$D$40:$D$130,0),0),-1))</f>
        <v>0</v>
      </c>
    </row>
    <row r="43" spans="3:17" x14ac:dyDescent="0.2">
      <c r="C43" s="159"/>
      <c r="D43" s="165"/>
      <c r="E43" s="161"/>
      <c r="F43" s="172" t="str">
        <f t="shared" si="0"/>
        <v>-</v>
      </c>
      <c r="G43" s="68"/>
      <c r="H43" s="167"/>
      <c r="I43" s="173"/>
      <c r="J43" s="168" t="str">
        <f>IFERROR(MIN('MP Calculations'!$E$30/I43,1),"-")</f>
        <v>-</v>
      </c>
      <c r="K43" s="12"/>
      <c r="L43" s="159"/>
      <c r="M43" s="159"/>
      <c r="N43" s="159"/>
      <c r="O43" s="184" t="str">
        <f t="shared" si="1"/>
        <v>-</v>
      </c>
      <c r="P43" s="214" t="str">
        <f t="shared" si="3"/>
        <v>-</v>
      </c>
      <c r="Q43" s="214" cm="1">
        <f t="array" ref="Q43">IF(P43="-",0,P43/(1+'General inputs'!$H$32)^IFERROR(INDEX('MP Calculations'!$C$40:$C$130,MATCH(F43,'MP Calculations'!$D$40:$D$130,0),0),-1))</f>
        <v>0</v>
      </c>
    </row>
    <row r="44" spans="3:17" x14ac:dyDescent="0.2">
      <c r="C44" s="159"/>
      <c r="D44" s="165"/>
      <c r="E44" s="161"/>
      <c r="F44" s="172" t="str">
        <f t="shared" si="0"/>
        <v>-</v>
      </c>
      <c r="G44" s="68"/>
      <c r="H44" s="167"/>
      <c r="I44" s="173"/>
      <c r="J44" s="168" t="str">
        <f>IFERROR(MIN('MP Calculations'!$E$30/I44,1),"-")</f>
        <v>-</v>
      </c>
      <c r="K44" s="12"/>
      <c r="L44" s="159"/>
      <c r="M44" s="159"/>
      <c r="N44" s="159"/>
      <c r="O44" s="184" t="str">
        <f t="shared" si="1"/>
        <v>-</v>
      </c>
      <c r="P44" s="214" t="str">
        <f t="shared" si="3"/>
        <v>-</v>
      </c>
      <c r="Q44" s="214" cm="1">
        <f t="array" ref="Q44">IF(P44="-",0,P44/(1+'General inputs'!$H$32)^IFERROR(INDEX('MP Calculations'!$C$40:$C$130,MATCH(F44,'MP Calculations'!$D$40:$D$130,0),0),-1))</f>
        <v>0</v>
      </c>
    </row>
    <row r="45" spans="3:17" x14ac:dyDescent="0.2">
      <c r="C45" s="159"/>
      <c r="D45" s="165"/>
      <c r="E45" s="161"/>
      <c r="F45" s="172" t="str">
        <f t="shared" si="0"/>
        <v>-</v>
      </c>
      <c r="G45" s="68"/>
      <c r="H45" s="167"/>
      <c r="I45" s="173"/>
      <c r="J45" s="168" t="str">
        <f>IFERROR(MIN('MP Calculations'!$E$30/I45,1),"-")</f>
        <v>-</v>
      </c>
      <c r="K45" s="12"/>
      <c r="L45" s="159"/>
      <c r="M45" s="159"/>
      <c r="N45" s="159"/>
      <c r="O45" s="184" t="str">
        <f t="shared" si="1"/>
        <v>-</v>
      </c>
      <c r="P45" s="214" t="str">
        <f t="shared" si="3"/>
        <v>-</v>
      </c>
      <c r="Q45" s="214" cm="1">
        <f t="array" ref="Q45">IF(P45="-",0,P45/(1+'General inputs'!$H$32)^IFERROR(INDEX('MP Calculations'!$C$40:$C$130,MATCH(F45,'MP Calculations'!$D$40:$D$130,0),0),-1))</f>
        <v>0</v>
      </c>
    </row>
    <row r="46" spans="3:17" x14ac:dyDescent="0.2">
      <c r="C46" s="159"/>
      <c r="D46" s="165"/>
      <c r="E46" s="161"/>
      <c r="F46" s="172" t="str">
        <f t="shared" si="0"/>
        <v>-</v>
      </c>
      <c r="G46" s="68"/>
      <c r="H46" s="167"/>
      <c r="I46" s="173"/>
      <c r="J46" s="168" t="str">
        <f>IFERROR(MIN('MP Calculations'!$E$30/I46,1),"-")</f>
        <v>-</v>
      </c>
      <c r="K46" s="12"/>
      <c r="L46" s="159"/>
      <c r="M46" s="159"/>
      <c r="N46" s="159"/>
      <c r="O46" s="184" t="str">
        <f t="shared" si="1"/>
        <v>-</v>
      </c>
      <c r="P46" s="214" t="str">
        <f t="shared" si="3"/>
        <v>-</v>
      </c>
      <c r="Q46" s="214" cm="1">
        <f t="array" ref="Q46">IF(P46="-",0,P46/(1+'General inputs'!$H$32)^IFERROR(INDEX('MP Calculations'!$C$40:$C$130,MATCH(F46,'MP Calculations'!$D$40:$D$130,0),0),-1))</f>
        <v>0</v>
      </c>
    </row>
    <row r="47" spans="3:17" x14ac:dyDescent="0.2">
      <c r="C47" s="159"/>
      <c r="D47" s="165"/>
      <c r="E47" s="161"/>
      <c r="F47" s="172" t="str">
        <f t="shared" si="0"/>
        <v>-</v>
      </c>
      <c r="G47" s="68"/>
      <c r="H47" s="167"/>
      <c r="I47" s="173"/>
      <c r="J47" s="168" t="str">
        <f>IFERROR(MIN('MP Calculations'!$E$30/I47,1),"-")</f>
        <v>-</v>
      </c>
      <c r="K47" s="12"/>
      <c r="L47" s="159"/>
      <c r="M47" s="159"/>
      <c r="N47" s="159"/>
      <c r="O47" s="184" t="str">
        <f t="shared" si="1"/>
        <v>-</v>
      </c>
      <c r="P47" s="214" t="str">
        <f t="shared" si="3"/>
        <v>-</v>
      </c>
      <c r="Q47" s="214" cm="1">
        <f t="array" ref="Q47">IF(P47="-",0,P47/(1+'General inputs'!$H$32)^IFERROR(INDEX('MP Calculations'!$C$40:$C$130,MATCH(F47,'MP Calculations'!$D$40:$D$130,0),0),-1))</f>
        <v>0</v>
      </c>
    </row>
    <row r="48" spans="3:17" x14ac:dyDescent="0.2">
      <c r="C48" s="159"/>
      <c r="D48" s="165"/>
      <c r="E48" s="161"/>
      <c r="F48" s="172" t="str">
        <f t="shared" si="0"/>
        <v>-</v>
      </c>
      <c r="G48" s="68"/>
      <c r="H48" s="167"/>
      <c r="I48" s="173"/>
      <c r="J48" s="168" t="str">
        <f>IFERROR(MIN('MP Calculations'!$E$30/I48,1),"-")</f>
        <v>-</v>
      </c>
      <c r="K48" s="12"/>
      <c r="L48" s="159"/>
      <c r="M48" s="159"/>
      <c r="N48" s="159"/>
      <c r="O48" s="184" t="str">
        <f t="shared" si="1"/>
        <v>-</v>
      </c>
      <c r="P48" s="214" t="str">
        <f t="shared" si="3"/>
        <v>-</v>
      </c>
      <c r="Q48" s="214" cm="1">
        <f t="array" ref="Q48">IF(P48="-",0,P48/(1+'General inputs'!$H$32)^IFERROR(INDEX('MP Calculations'!$C$40:$C$130,MATCH(F48,'MP Calculations'!$D$40:$D$130,0),0),-1))</f>
        <v>0</v>
      </c>
    </row>
    <row r="49" spans="3:17" x14ac:dyDescent="0.2">
      <c r="C49" s="159"/>
      <c r="D49" s="165"/>
      <c r="E49" s="161"/>
      <c r="F49" s="172" t="str">
        <f t="shared" si="0"/>
        <v>-</v>
      </c>
      <c r="G49" s="68"/>
      <c r="H49" s="167"/>
      <c r="I49" s="173"/>
      <c r="J49" s="168" t="str">
        <f>IFERROR(MIN('MP Calculations'!$E$30/I49,1),"-")</f>
        <v>-</v>
      </c>
      <c r="K49" s="12"/>
      <c r="L49" s="159"/>
      <c r="M49" s="159"/>
      <c r="N49" s="159"/>
      <c r="O49" s="184" t="str">
        <f t="shared" si="1"/>
        <v>-</v>
      </c>
      <c r="P49" s="214" t="str">
        <f t="shared" si="3"/>
        <v>-</v>
      </c>
      <c r="Q49" s="214" cm="1">
        <f t="array" ref="Q49">IF(P49="-",0,P49/(1+'General inputs'!$H$32)^IFERROR(INDEX('MP Calculations'!$C$40:$C$130,MATCH(F49,'MP Calculations'!$D$40:$D$130,0),0),-1))</f>
        <v>0</v>
      </c>
    </row>
    <row r="50" spans="3:17" x14ac:dyDescent="0.2">
      <c r="C50" s="159"/>
      <c r="D50" s="165"/>
      <c r="E50" s="161"/>
      <c r="F50" s="172" t="str">
        <f t="shared" si="0"/>
        <v>-</v>
      </c>
      <c r="G50" s="68"/>
      <c r="H50" s="167"/>
      <c r="I50" s="173"/>
      <c r="J50" s="168" t="str">
        <f>IFERROR(MIN('MP Calculations'!$E$30/I50,1),"-")</f>
        <v>-</v>
      </c>
      <c r="K50" s="12"/>
      <c r="L50" s="159"/>
      <c r="M50" s="159"/>
      <c r="N50" s="159"/>
      <c r="O50" s="184" t="str">
        <f t="shared" si="1"/>
        <v>-</v>
      </c>
      <c r="P50" s="214" t="str">
        <f t="shared" si="3"/>
        <v>-</v>
      </c>
      <c r="Q50" s="214" cm="1">
        <f t="array" ref="Q50">IF(P50="-",0,P50/(1+'General inputs'!$H$32)^IFERROR(INDEX('MP Calculations'!$C$40:$C$130,MATCH(F50,'MP Calculations'!$D$40:$D$130,0),0),-1))</f>
        <v>0</v>
      </c>
    </row>
    <row r="51" spans="3:17" x14ac:dyDescent="0.2">
      <c r="C51" s="159"/>
      <c r="D51" s="165"/>
      <c r="E51" s="161"/>
      <c r="F51" s="172" t="str">
        <f t="shared" si="0"/>
        <v>-</v>
      </c>
      <c r="G51" s="68"/>
      <c r="H51" s="167"/>
      <c r="I51" s="173"/>
      <c r="J51" s="168" t="str">
        <f>IFERROR(MIN('MP Calculations'!$E$30/I51,1),"-")</f>
        <v>-</v>
      </c>
      <c r="K51" s="12"/>
      <c r="L51" s="159"/>
      <c r="M51" s="159"/>
      <c r="N51" s="159"/>
      <c r="O51" s="184" t="str">
        <f t="shared" si="1"/>
        <v>-</v>
      </c>
      <c r="P51" s="214" t="str">
        <f t="shared" si="3"/>
        <v>-</v>
      </c>
      <c r="Q51" s="214" cm="1">
        <f t="array" ref="Q51">IF(P51="-",0,P51/(1+'General inputs'!$H$32)^IFERROR(INDEX('MP Calculations'!$C$40:$C$130,MATCH(F51,'MP Calculations'!$D$40:$D$130,0),0),-1))</f>
        <v>0</v>
      </c>
    </row>
    <row r="52" spans="3:17" x14ac:dyDescent="0.2">
      <c r="C52" s="159"/>
      <c r="D52" s="165"/>
      <c r="E52" s="161"/>
      <c r="F52" s="172" t="str">
        <f t="shared" si="0"/>
        <v>-</v>
      </c>
      <c r="G52" s="68"/>
      <c r="H52" s="167"/>
      <c r="I52" s="173"/>
      <c r="J52" s="168" t="str">
        <f>IFERROR(MIN('MP Calculations'!$E$30/I52,1),"-")</f>
        <v>-</v>
      </c>
      <c r="K52" s="12"/>
      <c r="L52" s="159"/>
      <c r="M52" s="159"/>
      <c r="N52" s="159"/>
      <c r="O52" s="184" t="str">
        <f t="shared" si="1"/>
        <v>-</v>
      </c>
      <c r="P52" s="214" t="str">
        <f t="shared" si="3"/>
        <v>-</v>
      </c>
      <c r="Q52" s="214" cm="1">
        <f t="array" ref="Q52">IF(P52="-",0,P52/(1+'General inputs'!$H$32)^IFERROR(INDEX('MP Calculations'!$C$40:$C$130,MATCH(F52,'MP Calculations'!$D$40:$D$130,0),0),-1))</f>
        <v>0</v>
      </c>
    </row>
    <row r="53" spans="3:17" x14ac:dyDescent="0.2">
      <c r="C53" s="159"/>
      <c r="D53" s="165"/>
      <c r="E53" s="161"/>
      <c r="F53" s="172" t="str">
        <f t="shared" si="0"/>
        <v>-</v>
      </c>
      <c r="G53" s="68"/>
      <c r="H53" s="167"/>
      <c r="I53" s="173"/>
      <c r="J53" s="168" t="str">
        <f>IFERROR(MIN('MP Calculations'!$E$30/I53,1),"-")</f>
        <v>-</v>
      </c>
      <c r="K53" s="12"/>
      <c r="L53" s="159"/>
      <c r="M53" s="159"/>
      <c r="N53" s="159"/>
      <c r="O53" s="184" t="str">
        <f t="shared" si="1"/>
        <v>-</v>
      </c>
      <c r="P53" s="214" t="str">
        <f t="shared" si="3"/>
        <v>-</v>
      </c>
      <c r="Q53" s="214" cm="1">
        <f t="array" ref="Q53">IF(P53="-",0,P53/(1+'General inputs'!$H$32)^IFERROR(INDEX('MP Calculations'!$C$40:$C$130,MATCH(F53,'MP Calculations'!$D$40:$D$130,0),0),-1))</f>
        <v>0</v>
      </c>
    </row>
    <row r="54" spans="3:17" x14ac:dyDescent="0.2">
      <c r="C54" s="159"/>
      <c r="D54" s="165"/>
      <c r="E54" s="161"/>
      <c r="F54" s="172" t="str">
        <f t="shared" si="0"/>
        <v>-</v>
      </c>
      <c r="G54" s="68"/>
      <c r="H54" s="167"/>
      <c r="I54" s="173"/>
      <c r="J54" s="168" t="str">
        <f>IFERROR(MIN('MP Calculations'!$E$30/I54,1),"-")</f>
        <v>-</v>
      </c>
      <c r="K54" s="12"/>
      <c r="L54" s="159"/>
      <c r="M54" s="159"/>
      <c r="N54" s="159"/>
      <c r="O54" s="184" t="str">
        <f t="shared" si="1"/>
        <v>-</v>
      </c>
      <c r="P54" s="214" t="str">
        <f t="shared" si="3"/>
        <v>-</v>
      </c>
      <c r="Q54" s="214" cm="1">
        <f t="array" ref="Q54">IF(P54="-",0,P54/(1+'General inputs'!$H$32)^IFERROR(INDEX('MP Calculations'!$C$40:$C$130,MATCH(F54,'MP Calculations'!$D$40:$D$130,0),0),-1))</f>
        <v>0</v>
      </c>
    </row>
    <row r="55" spans="3:17" x14ac:dyDescent="0.2">
      <c r="C55" s="159"/>
      <c r="D55" s="165"/>
      <c r="E55" s="161"/>
      <c r="F55" s="172" t="str">
        <f t="shared" si="0"/>
        <v>-</v>
      </c>
      <c r="G55" s="68"/>
      <c r="H55" s="167"/>
      <c r="I55" s="173"/>
      <c r="J55" s="168" t="str">
        <f>IFERROR(MIN('MP Calculations'!$E$30/I55,1),"-")</f>
        <v>-</v>
      </c>
      <c r="K55" s="12"/>
      <c r="L55" s="159"/>
      <c r="M55" s="159"/>
      <c r="N55" s="159"/>
      <c r="O55" s="184" t="str">
        <f t="shared" si="1"/>
        <v>-</v>
      </c>
      <c r="P55" s="214" t="str">
        <f t="shared" si="3"/>
        <v>-</v>
      </c>
      <c r="Q55" s="214" cm="1">
        <f t="array" ref="Q55">IF(P55="-",0,P55/(1+'General inputs'!$H$32)^IFERROR(INDEX('MP Calculations'!$C$40:$C$130,MATCH(F55,'MP Calculations'!$D$40:$D$130,0),0),-1))</f>
        <v>0</v>
      </c>
    </row>
    <row r="56" spans="3:17" x14ac:dyDescent="0.2">
      <c r="C56" s="159"/>
      <c r="D56" s="165"/>
      <c r="E56" s="161"/>
      <c r="F56" s="172" t="str">
        <f t="shared" si="0"/>
        <v>-</v>
      </c>
      <c r="G56" s="68"/>
      <c r="H56" s="167"/>
      <c r="I56" s="173"/>
      <c r="J56" s="168" t="str">
        <f>IFERROR(MIN('MP Calculations'!$E$30/I56,1),"-")</f>
        <v>-</v>
      </c>
      <c r="K56" s="12"/>
      <c r="L56" s="159"/>
      <c r="M56" s="159"/>
      <c r="N56" s="159"/>
      <c r="O56" s="184" t="str">
        <f t="shared" si="1"/>
        <v>-</v>
      </c>
      <c r="P56" s="214" t="str">
        <f t="shared" si="3"/>
        <v>-</v>
      </c>
      <c r="Q56" s="214" cm="1">
        <f t="array" ref="Q56">IF(P56="-",0,P56/(1+'General inputs'!$H$32)^IFERROR(INDEX('MP Calculations'!$C$40:$C$130,MATCH(F56,'MP Calculations'!$D$40:$D$130,0),0),-1))</f>
        <v>0</v>
      </c>
    </row>
    <row r="57" spans="3:17" x14ac:dyDescent="0.2">
      <c r="C57" s="159"/>
      <c r="D57" s="165"/>
      <c r="E57" s="161"/>
      <c r="F57" s="172" t="str">
        <f t="shared" si="0"/>
        <v>-</v>
      </c>
      <c r="G57" s="68"/>
      <c r="H57" s="167"/>
      <c r="I57" s="173"/>
      <c r="J57" s="168" t="str">
        <f>IFERROR(MIN('MP Calculations'!$E$30/I57,1),"-")</f>
        <v>-</v>
      </c>
      <c r="K57" s="12"/>
      <c r="L57" s="159"/>
      <c r="M57" s="159"/>
      <c r="N57" s="159"/>
      <c r="O57" s="184" t="str">
        <f t="shared" si="1"/>
        <v>-</v>
      </c>
      <c r="P57" s="214" t="str">
        <f t="shared" si="3"/>
        <v>-</v>
      </c>
      <c r="Q57" s="214" cm="1">
        <f t="array" ref="Q57">IF(P57="-",0,P57/(1+'General inputs'!$H$32)^IFERROR(INDEX('MP Calculations'!$C$40:$C$130,MATCH(F57,'MP Calculations'!$D$40:$D$130,0),0),-1))</f>
        <v>0</v>
      </c>
    </row>
    <row r="58" spans="3:17" x14ac:dyDescent="0.2">
      <c r="C58" s="159"/>
      <c r="D58" s="165"/>
      <c r="E58" s="161"/>
      <c r="F58" s="172" t="str">
        <f t="shared" si="0"/>
        <v>-</v>
      </c>
      <c r="G58" s="68"/>
      <c r="H58" s="167"/>
      <c r="I58" s="173"/>
      <c r="J58" s="168" t="str">
        <f>IFERROR(MIN('MP Calculations'!$E$30/I58,1),"-")</f>
        <v>-</v>
      </c>
      <c r="K58" s="12"/>
      <c r="L58" s="159"/>
      <c r="M58" s="159"/>
      <c r="N58" s="159"/>
      <c r="O58" s="184" t="str">
        <f t="shared" si="1"/>
        <v>-</v>
      </c>
      <c r="P58" s="214" t="str">
        <f t="shared" si="3"/>
        <v>-</v>
      </c>
      <c r="Q58" s="214" cm="1">
        <f t="array" ref="Q58">IF(P58="-",0,P58/(1+'General inputs'!$H$32)^IFERROR(INDEX('MP Calculations'!$C$40:$C$130,MATCH(F58,'MP Calculations'!$D$40:$D$130,0),0),-1))</f>
        <v>0</v>
      </c>
    </row>
    <row r="59" spans="3:17" x14ac:dyDescent="0.2">
      <c r="C59" s="159"/>
      <c r="D59" s="165"/>
      <c r="E59" s="161"/>
      <c r="F59" s="172" t="str">
        <f t="shared" si="0"/>
        <v>-</v>
      </c>
      <c r="G59" s="68"/>
      <c r="H59" s="167"/>
      <c r="I59" s="173"/>
      <c r="J59" s="168" t="str">
        <f>IFERROR(MIN('MP Calculations'!$E$30/I59,1),"-")</f>
        <v>-</v>
      </c>
      <c r="K59" s="12"/>
      <c r="L59" s="159"/>
      <c r="M59" s="159"/>
      <c r="N59" s="159"/>
      <c r="O59" s="184" t="str">
        <f t="shared" si="1"/>
        <v>-</v>
      </c>
      <c r="P59" s="214" t="str">
        <f t="shared" si="3"/>
        <v>-</v>
      </c>
      <c r="Q59" s="214" cm="1">
        <f t="array" ref="Q59">IF(P59="-",0,P59/(1+'General inputs'!$H$32)^IFERROR(INDEX('MP Calculations'!$C$40:$C$130,MATCH(F59,'MP Calculations'!$D$40:$D$130,0),0),-1))</f>
        <v>0</v>
      </c>
    </row>
    <row r="60" spans="3:17" x14ac:dyDescent="0.2">
      <c r="C60" s="159"/>
      <c r="D60" s="165"/>
      <c r="E60" s="161"/>
      <c r="F60" s="172" t="str">
        <f t="shared" si="0"/>
        <v>-</v>
      </c>
      <c r="G60" s="68"/>
      <c r="H60" s="167"/>
      <c r="I60" s="173"/>
      <c r="J60" s="168" t="str">
        <f>IFERROR(MIN('MP Calculations'!$E$30/I60,1),"-")</f>
        <v>-</v>
      </c>
      <c r="K60" s="12"/>
      <c r="L60" s="159"/>
      <c r="M60" s="159"/>
      <c r="N60" s="159"/>
      <c r="O60" s="184" t="str">
        <f t="shared" si="1"/>
        <v>-</v>
      </c>
      <c r="P60" s="214" t="str">
        <f t="shared" si="3"/>
        <v>-</v>
      </c>
      <c r="Q60" s="214" cm="1">
        <f t="array" ref="Q60">IF(P60="-",0,P60/(1+'General inputs'!$H$32)^IFERROR(INDEX('MP Calculations'!$C$40:$C$130,MATCH(F60,'MP Calculations'!$D$40:$D$130,0),0),-1))</f>
        <v>0</v>
      </c>
    </row>
    <row r="61" spans="3:17" x14ac:dyDescent="0.2">
      <c r="C61" s="159"/>
      <c r="D61" s="165"/>
      <c r="E61" s="161"/>
      <c r="F61" s="172" t="str">
        <f t="shared" si="0"/>
        <v>-</v>
      </c>
      <c r="G61" s="68"/>
      <c r="H61" s="167"/>
      <c r="I61" s="173"/>
      <c r="J61" s="168" t="str">
        <f>IFERROR(MIN('MP Calculations'!$E$30/I61,1),"-")</f>
        <v>-</v>
      </c>
      <c r="K61" s="12"/>
      <c r="L61" s="159"/>
      <c r="M61" s="159"/>
      <c r="N61" s="159"/>
      <c r="O61" s="184" t="str">
        <f t="shared" si="1"/>
        <v>-</v>
      </c>
      <c r="P61" s="214" t="str">
        <f t="shared" si="3"/>
        <v>-</v>
      </c>
      <c r="Q61" s="214" cm="1">
        <f t="array" ref="Q61">IF(P61="-",0,P61/(1+'General inputs'!$H$32)^IFERROR(INDEX('MP Calculations'!$C$40:$C$130,MATCH(F61,'MP Calculations'!$D$40:$D$130,0),0),-1))</f>
        <v>0</v>
      </c>
    </row>
    <row r="62" spans="3:17" x14ac:dyDescent="0.2">
      <c r="C62" s="159"/>
      <c r="D62" s="165"/>
      <c r="E62" s="161"/>
      <c r="F62" s="172" t="str">
        <f t="shared" si="0"/>
        <v>-</v>
      </c>
      <c r="G62" s="68"/>
      <c r="H62" s="167"/>
      <c r="I62" s="173"/>
      <c r="J62" s="168" t="str">
        <f>IFERROR(MIN('MP Calculations'!$E$30/I62,1),"-")</f>
        <v>-</v>
      </c>
      <c r="K62" s="12"/>
      <c r="L62" s="159"/>
      <c r="M62" s="159"/>
      <c r="N62" s="159"/>
      <c r="O62" s="184" t="str">
        <f t="shared" si="1"/>
        <v>-</v>
      </c>
      <c r="P62" s="214" t="str">
        <f t="shared" si="3"/>
        <v>-</v>
      </c>
      <c r="Q62" s="214" cm="1">
        <f t="array" ref="Q62">IF(P62="-",0,P62/(1+'General inputs'!$H$32)^IFERROR(INDEX('MP Calculations'!$C$40:$C$130,MATCH(F62,'MP Calculations'!$D$40:$D$130,0),0),-1))</f>
        <v>0</v>
      </c>
    </row>
    <row r="63" spans="3:17" x14ac:dyDescent="0.2">
      <c r="C63" s="159"/>
      <c r="D63" s="165"/>
      <c r="E63" s="161"/>
      <c r="F63" s="172" t="str">
        <f t="shared" si="0"/>
        <v>-</v>
      </c>
      <c r="G63" s="68"/>
      <c r="H63" s="167"/>
      <c r="I63" s="173"/>
      <c r="J63" s="168" t="str">
        <f>IFERROR(MIN('MP Calculations'!$E$30/I63,1),"-")</f>
        <v>-</v>
      </c>
      <c r="K63" s="12"/>
      <c r="L63" s="159"/>
      <c r="M63" s="159"/>
      <c r="N63" s="159"/>
      <c r="O63" s="184" t="str">
        <f t="shared" si="1"/>
        <v>-</v>
      </c>
      <c r="P63" s="214" t="str">
        <f t="shared" si="3"/>
        <v>-</v>
      </c>
      <c r="Q63" s="214" cm="1">
        <f t="array" ref="Q63">IF(P63="-",0,P63/(1+'General inputs'!$H$32)^IFERROR(INDEX('MP Calculations'!$C$40:$C$130,MATCH(F63,'MP Calculations'!$D$40:$D$130,0),0),-1))</f>
        <v>0</v>
      </c>
    </row>
    <row r="64" spans="3:17" x14ac:dyDescent="0.2">
      <c r="C64" s="159"/>
      <c r="D64" s="165"/>
      <c r="E64" s="161"/>
      <c r="F64" s="172" t="str">
        <f t="shared" si="0"/>
        <v>-</v>
      </c>
      <c r="G64" s="68"/>
      <c r="H64" s="167"/>
      <c r="I64" s="173"/>
      <c r="J64" s="168" t="str">
        <f>IFERROR(MIN('MP Calculations'!$E$30/I64,1),"-")</f>
        <v>-</v>
      </c>
      <c r="K64" s="12"/>
      <c r="L64" s="159"/>
      <c r="M64" s="159"/>
      <c r="N64" s="159"/>
      <c r="O64" s="184" t="str">
        <f t="shared" si="1"/>
        <v>-</v>
      </c>
      <c r="P64" s="214" t="str">
        <f t="shared" si="3"/>
        <v>-</v>
      </c>
      <c r="Q64" s="214" cm="1">
        <f t="array" ref="Q64">IF(P64="-",0,P64/(1+'General inputs'!$H$32)^IFERROR(INDEX('MP Calculations'!$C$40:$C$130,MATCH(F64,'MP Calculations'!$D$40:$D$130,0),0),-1))</f>
        <v>0</v>
      </c>
    </row>
    <row r="65" spans="3:17" x14ac:dyDescent="0.2">
      <c r="C65" s="159"/>
      <c r="D65" s="165"/>
      <c r="E65" s="161"/>
      <c r="F65" s="172" t="str">
        <f t="shared" si="0"/>
        <v>-</v>
      </c>
      <c r="G65" s="68"/>
      <c r="H65" s="167"/>
      <c r="I65" s="173"/>
      <c r="J65" s="168" t="str">
        <f>IFERROR(MIN('MP Calculations'!$E$30/I65,1),"-")</f>
        <v>-</v>
      </c>
      <c r="K65" s="12"/>
      <c r="L65" s="159"/>
      <c r="M65" s="159"/>
      <c r="N65" s="159"/>
      <c r="O65" s="184" t="str">
        <f t="shared" si="1"/>
        <v>-</v>
      </c>
      <c r="P65" s="214" t="str">
        <f t="shared" si="3"/>
        <v>-</v>
      </c>
      <c r="Q65" s="214" cm="1">
        <f t="array" ref="Q65">IF(P65="-",0,P65/(1+'General inputs'!$H$32)^IFERROR(INDEX('MP Calculations'!$C$40:$C$130,MATCH(F65,'MP Calculations'!$D$40:$D$130,0),0),-1))</f>
        <v>0</v>
      </c>
    </row>
    <row r="66" spans="3:17" x14ac:dyDescent="0.2">
      <c r="C66" s="159"/>
      <c r="D66" s="165"/>
      <c r="E66" s="161"/>
      <c r="F66" s="172" t="str">
        <f t="shared" si="0"/>
        <v>-</v>
      </c>
      <c r="G66" s="68"/>
      <c r="H66" s="167"/>
      <c r="I66" s="173"/>
      <c r="J66" s="168" t="str">
        <f>IFERROR(MIN('MP Calculations'!$E$30/I66,1),"-")</f>
        <v>-</v>
      </c>
      <c r="K66" s="12"/>
      <c r="L66" s="159"/>
      <c r="M66" s="159"/>
      <c r="N66" s="159"/>
      <c r="O66" s="184" t="str">
        <f t="shared" si="1"/>
        <v>-</v>
      </c>
      <c r="P66" s="214" t="str">
        <f t="shared" si="3"/>
        <v>-</v>
      </c>
      <c r="Q66" s="214" cm="1">
        <f t="array" ref="Q66">IF(P66="-",0,P66/(1+'General inputs'!$H$32)^IFERROR(INDEX('MP Calculations'!$C$40:$C$130,MATCH(F66,'MP Calculations'!$D$40:$D$130,0),0),-1))</f>
        <v>0</v>
      </c>
    </row>
    <row r="67" spans="3:17" x14ac:dyDescent="0.2">
      <c r="C67" s="159"/>
      <c r="D67" s="165"/>
      <c r="E67" s="161"/>
      <c r="F67" s="172" t="str">
        <f t="shared" si="0"/>
        <v>-</v>
      </c>
      <c r="G67" s="68"/>
      <c r="H67" s="167"/>
      <c r="I67" s="173"/>
      <c r="J67" s="168" t="str">
        <f>IFERROR(MIN('MP Calculations'!$E$30/I67,1),"-")</f>
        <v>-</v>
      </c>
      <c r="K67" s="12"/>
      <c r="L67" s="159"/>
      <c r="M67" s="159"/>
      <c r="N67" s="159"/>
      <c r="O67" s="184" t="str">
        <f t="shared" si="1"/>
        <v>-</v>
      </c>
      <c r="P67" s="214" t="str">
        <f t="shared" si="3"/>
        <v>-</v>
      </c>
      <c r="Q67" s="214" cm="1">
        <f t="array" ref="Q67">IF(P67="-",0,P67/(1+'General inputs'!$H$32)^IFERROR(INDEX('MP Calculations'!$C$40:$C$130,MATCH(F67,'MP Calculations'!$D$40:$D$130,0),0),-1))</f>
        <v>0</v>
      </c>
    </row>
    <row r="68" spans="3:17" x14ac:dyDescent="0.2">
      <c r="C68" s="159"/>
      <c r="D68" s="165"/>
      <c r="E68" s="161"/>
      <c r="F68" s="172" t="str">
        <f t="shared" si="0"/>
        <v>-</v>
      </c>
      <c r="G68" s="68"/>
      <c r="H68" s="167"/>
      <c r="I68" s="173"/>
      <c r="J68" s="168" t="str">
        <f>IFERROR(MIN('MP Calculations'!$E$30/I68,1),"-")</f>
        <v>-</v>
      </c>
      <c r="K68" s="12"/>
      <c r="L68" s="159"/>
      <c r="M68" s="159"/>
      <c r="N68" s="159"/>
      <c r="O68" s="184" t="str">
        <f t="shared" si="1"/>
        <v>-</v>
      </c>
      <c r="P68" s="214" t="str">
        <f t="shared" si="3"/>
        <v>-</v>
      </c>
      <c r="Q68" s="214" cm="1">
        <f t="array" ref="Q68">IF(P68="-",0,P68/(1+'General inputs'!$H$32)^IFERROR(INDEX('MP Calculations'!$C$40:$C$130,MATCH(F68,'MP Calculations'!$D$40:$D$130,0),0),-1))</f>
        <v>0</v>
      </c>
    </row>
    <row r="69" spans="3:17" x14ac:dyDescent="0.2">
      <c r="C69" s="159"/>
      <c r="D69" s="165"/>
      <c r="E69" s="161"/>
      <c r="F69" s="172" t="str">
        <f t="shared" si="0"/>
        <v>-</v>
      </c>
      <c r="G69" s="68"/>
      <c r="H69" s="167"/>
      <c r="I69" s="173"/>
      <c r="J69" s="168" t="str">
        <f>IFERROR(MIN('MP Calculations'!$E$30/I69,1),"-")</f>
        <v>-</v>
      </c>
      <c r="K69" s="12"/>
      <c r="L69" s="159"/>
      <c r="M69" s="159"/>
      <c r="N69" s="159"/>
      <c r="O69" s="184" t="str">
        <f t="shared" si="1"/>
        <v>-</v>
      </c>
      <c r="P69" s="214" t="str">
        <f t="shared" si="3"/>
        <v>-</v>
      </c>
      <c r="Q69" s="214" cm="1">
        <f t="array" ref="Q69">IF(P69="-",0,P69/(1+'General inputs'!$H$32)^IFERROR(INDEX('MP Calculations'!$C$40:$C$130,MATCH(F69,'MP Calculations'!$D$40:$D$130,0),0),-1))</f>
        <v>0</v>
      </c>
    </row>
    <row r="70" spans="3:17" x14ac:dyDescent="0.2">
      <c r="C70" s="159"/>
      <c r="D70" s="165"/>
      <c r="E70" s="161"/>
      <c r="F70" s="172" t="str">
        <f t="shared" si="0"/>
        <v>-</v>
      </c>
      <c r="G70" s="68"/>
      <c r="H70" s="167"/>
      <c r="I70" s="173"/>
      <c r="J70" s="168" t="str">
        <f>IFERROR(MIN('MP Calculations'!$E$30/I70,1),"-")</f>
        <v>-</v>
      </c>
      <c r="K70" s="12"/>
      <c r="L70" s="159"/>
      <c r="M70" s="159"/>
      <c r="N70" s="159"/>
      <c r="O70" s="184" t="str">
        <f t="shared" si="1"/>
        <v>-</v>
      </c>
      <c r="P70" s="214" t="str">
        <f t="shared" si="3"/>
        <v>-</v>
      </c>
      <c r="Q70" s="214" cm="1">
        <f t="array" ref="Q70">IF(P70="-",0,P70/(1+'General inputs'!$H$32)^IFERROR(INDEX('MP Calculations'!$C$40:$C$130,MATCH(F70,'MP Calculations'!$D$40:$D$130,0),0),-1))</f>
        <v>0</v>
      </c>
    </row>
    <row r="71" spans="3:17" x14ac:dyDescent="0.2">
      <c r="C71" s="159"/>
      <c r="D71" s="165"/>
      <c r="E71" s="161"/>
      <c r="F71" s="172" t="str">
        <f t="shared" si="0"/>
        <v>-</v>
      </c>
      <c r="G71" s="68"/>
      <c r="H71" s="167"/>
      <c r="I71" s="173"/>
      <c r="J71" s="168" t="str">
        <f>IFERROR(MIN('MP Calculations'!$E$30/I71,1),"-")</f>
        <v>-</v>
      </c>
      <c r="K71" s="12"/>
      <c r="L71" s="159"/>
      <c r="M71" s="159"/>
      <c r="N71" s="159"/>
      <c r="O71" s="184" t="str">
        <f t="shared" si="1"/>
        <v>-</v>
      </c>
      <c r="P71" s="214" t="str">
        <f t="shared" si="3"/>
        <v>-</v>
      </c>
      <c r="Q71" s="214" cm="1">
        <f t="array" ref="Q71">IF(P71="-",0,P71/(1+'General inputs'!$H$32)^IFERROR(INDEX('MP Calculations'!$C$40:$C$130,MATCH(F71,'MP Calculations'!$D$40:$D$130,0),0),-1))</f>
        <v>0</v>
      </c>
    </row>
    <row r="72" spans="3:17" x14ac:dyDescent="0.2">
      <c r="C72" s="159"/>
      <c r="D72" s="165"/>
      <c r="E72" s="161"/>
      <c r="F72" s="172" t="str">
        <f t="shared" si="0"/>
        <v>-</v>
      </c>
      <c r="G72" s="68"/>
      <c r="H72" s="167"/>
      <c r="I72" s="173"/>
      <c r="J72" s="168" t="str">
        <f>IFERROR(MIN('MP Calculations'!$E$30/I72,1),"-")</f>
        <v>-</v>
      </c>
      <c r="K72" s="12"/>
      <c r="L72" s="159"/>
      <c r="M72" s="159"/>
      <c r="N72" s="159"/>
      <c r="O72" s="184" t="str">
        <f t="shared" si="1"/>
        <v>-</v>
      </c>
      <c r="P72" s="214" t="str">
        <f t="shared" si="3"/>
        <v>-</v>
      </c>
      <c r="Q72" s="214" cm="1">
        <f t="array" ref="Q72">IF(P72="-",0,P72/(1+'General inputs'!$H$32)^IFERROR(INDEX('MP Calculations'!$C$40:$C$130,MATCH(F72,'MP Calculations'!$D$40:$D$130,0),0),-1))</f>
        <v>0</v>
      </c>
    </row>
    <row r="73" spans="3:17" x14ac:dyDescent="0.2">
      <c r="C73" s="159"/>
      <c r="D73" s="165"/>
      <c r="E73" s="161"/>
      <c r="F73" s="172" t="str">
        <f t="shared" si="0"/>
        <v>-</v>
      </c>
      <c r="G73" s="68"/>
      <c r="H73" s="167"/>
      <c r="I73" s="173"/>
      <c r="J73" s="168" t="str">
        <f>IFERROR(MIN('MP Calculations'!$E$30/I73,1),"-")</f>
        <v>-</v>
      </c>
      <c r="K73" s="12"/>
      <c r="L73" s="159"/>
      <c r="M73" s="159"/>
      <c r="N73" s="159"/>
      <c r="O73" s="184" t="str">
        <f t="shared" si="1"/>
        <v>-</v>
      </c>
      <c r="P73" s="214" t="str">
        <f t="shared" si="3"/>
        <v>-</v>
      </c>
      <c r="Q73" s="214" cm="1">
        <f t="array" ref="Q73">IF(P73="-",0,P73/(1+'General inputs'!$H$32)^IFERROR(INDEX('MP Calculations'!$C$40:$C$130,MATCH(F73,'MP Calculations'!$D$40:$D$130,0),0),-1))</f>
        <v>0</v>
      </c>
    </row>
    <row r="74" spans="3:17" x14ac:dyDescent="0.2">
      <c r="C74" s="159"/>
      <c r="D74" s="165"/>
      <c r="E74" s="161"/>
      <c r="F74" s="172" t="str">
        <f t="shared" si="0"/>
        <v>-</v>
      </c>
      <c r="G74" s="68"/>
      <c r="H74" s="167"/>
      <c r="I74" s="173"/>
      <c r="J74" s="168" t="str">
        <f>IFERROR(MIN('MP Calculations'!$E$30/I74,1),"-")</f>
        <v>-</v>
      </c>
      <c r="K74" s="12"/>
      <c r="L74" s="159"/>
      <c r="M74" s="159"/>
      <c r="N74" s="159"/>
      <c r="O74" s="184" t="str">
        <f t="shared" si="1"/>
        <v>-</v>
      </c>
      <c r="P74" s="214" t="str">
        <f t="shared" si="3"/>
        <v>-</v>
      </c>
      <c r="Q74" s="214" cm="1">
        <f t="array" ref="Q74">IF(P74="-",0,P74/(1+'General inputs'!$H$32)^IFERROR(INDEX('MP Calculations'!$C$40:$C$130,MATCH(F74,'MP Calculations'!$D$40:$D$130,0),0),-1))</f>
        <v>0</v>
      </c>
    </row>
    <row r="75" spans="3:17" x14ac:dyDescent="0.2">
      <c r="C75" s="159"/>
      <c r="D75" s="165"/>
      <c r="E75" s="161"/>
      <c r="F75" s="172" t="str">
        <f t="shared" si="0"/>
        <v>-</v>
      </c>
      <c r="G75" s="68"/>
      <c r="H75" s="167"/>
      <c r="I75" s="173"/>
      <c r="J75" s="168" t="str">
        <f>IFERROR(MIN('MP Calculations'!$E$30/I75,1),"-")</f>
        <v>-</v>
      </c>
      <c r="K75" s="12"/>
      <c r="L75" s="159"/>
      <c r="M75" s="159"/>
      <c r="N75" s="159"/>
      <c r="O75" s="184" t="str">
        <f t="shared" si="1"/>
        <v>-</v>
      </c>
      <c r="P75" s="214" t="str">
        <f t="shared" si="3"/>
        <v>-</v>
      </c>
      <c r="Q75" s="214" cm="1">
        <f t="array" ref="Q75">IF(P75="-",0,P75/(1+'General inputs'!$H$32)^IFERROR(INDEX('MP Calculations'!$C$40:$C$130,MATCH(F75,'MP Calculations'!$D$40:$D$130,0),0),-1))</f>
        <v>0</v>
      </c>
    </row>
    <row r="76" spans="3:17" x14ac:dyDescent="0.2">
      <c r="C76" s="159"/>
      <c r="D76" s="165"/>
      <c r="E76" s="161"/>
      <c r="F76" s="172" t="str">
        <f t="shared" si="0"/>
        <v>-</v>
      </c>
      <c r="G76" s="68"/>
      <c r="H76" s="167"/>
      <c r="I76" s="173"/>
      <c r="J76" s="168" t="str">
        <f>IFERROR(MIN('MP Calculations'!$E$30/I76,1),"-")</f>
        <v>-</v>
      </c>
      <c r="K76" s="12"/>
      <c r="L76" s="159"/>
      <c r="M76" s="159"/>
      <c r="N76" s="159"/>
      <c r="O76" s="184" t="str">
        <f t="shared" si="1"/>
        <v>-</v>
      </c>
      <c r="P76" s="214" t="str">
        <f t="shared" si="3"/>
        <v>-</v>
      </c>
      <c r="Q76" s="214" cm="1">
        <f t="array" ref="Q76">IF(P76="-",0,P76/(1+'General inputs'!$H$32)^IFERROR(INDEX('MP Calculations'!$C$40:$C$130,MATCH(F76,'MP Calculations'!$D$40:$D$130,0),0),-1))</f>
        <v>0</v>
      </c>
    </row>
    <row r="77" spans="3:17" x14ac:dyDescent="0.2">
      <c r="C77" s="159"/>
      <c r="D77" s="165"/>
      <c r="E77" s="161"/>
      <c r="F77" s="172" t="str">
        <f t="shared" si="0"/>
        <v>-</v>
      </c>
      <c r="G77" s="68"/>
      <c r="H77" s="167"/>
      <c r="I77" s="173"/>
      <c r="J77" s="168" t="str">
        <f>IFERROR(MIN('MP Calculations'!$E$30/I77,1),"-")</f>
        <v>-</v>
      </c>
      <c r="K77" s="12"/>
      <c r="L77" s="159"/>
      <c r="M77" s="159"/>
      <c r="N77" s="159"/>
      <c r="O77" s="184" t="str">
        <f t="shared" si="1"/>
        <v>-</v>
      </c>
      <c r="P77" s="214" t="str">
        <f t="shared" si="3"/>
        <v>-</v>
      </c>
      <c r="Q77" s="214" cm="1">
        <f t="array" ref="Q77">IF(P77="-",0,P77/(1+'General inputs'!$H$32)^IFERROR(INDEX('MP Calculations'!$C$40:$C$130,MATCH(F77,'MP Calculations'!$D$40:$D$130,0),0),-1))</f>
        <v>0</v>
      </c>
    </row>
    <row r="78" spans="3:17" x14ac:dyDescent="0.2">
      <c r="C78" s="159"/>
      <c r="D78" s="165"/>
      <c r="E78" s="161"/>
      <c r="F78" s="172" t="str">
        <f t="shared" si="0"/>
        <v>-</v>
      </c>
      <c r="G78" s="68"/>
      <c r="H78" s="167"/>
      <c r="I78" s="173"/>
      <c r="J78" s="168" t="str">
        <f>IFERROR(MIN('MP Calculations'!$E$30/I78,1),"-")</f>
        <v>-</v>
      </c>
      <c r="K78" s="12"/>
      <c r="L78" s="159"/>
      <c r="M78" s="159"/>
      <c r="N78" s="159"/>
      <c r="O78" s="184" t="str">
        <f t="shared" si="1"/>
        <v>-</v>
      </c>
      <c r="P78" s="214" t="str">
        <f t="shared" si="3"/>
        <v>-</v>
      </c>
      <c r="Q78" s="214" cm="1">
        <f t="array" ref="Q78">IF(P78="-",0,P78/(1+'General inputs'!$H$32)^IFERROR(INDEX('MP Calculations'!$C$40:$C$130,MATCH(F78,'MP Calculations'!$D$40:$D$130,0),0),-1))</f>
        <v>0</v>
      </c>
    </row>
    <row r="79" spans="3:17" x14ac:dyDescent="0.2">
      <c r="C79" s="159"/>
      <c r="D79" s="165"/>
      <c r="E79" s="161"/>
      <c r="F79" s="172" t="str">
        <f t="shared" si="0"/>
        <v>-</v>
      </c>
      <c r="G79" s="68"/>
      <c r="H79" s="167"/>
      <c r="I79" s="173"/>
      <c r="J79" s="168" t="str">
        <f>IFERROR(MIN('MP Calculations'!$E$30/I79,1),"-")</f>
        <v>-</v>
      </c>
      <c r="K79" s="12"/>
      <c r="L79" s="159"/>
      <c r="M79" s="159"/>
      <c r="N79" s="159"/>
      <c r="O79" s="184" t="str">
        <f t="shared" si="1"/>
        <v>-</v>
      </c>
      <c r="P79" s="214" t="str">
        <f t="shared" si="3"/>
        <v>-</v>
      </c>
      <c r="Q79" s="214" cm="1">
        <f t="array" ref="Q79">IF(P79="-",0,P79/(1+'General inputs'!$H$32)^IFERROR(INDEX('MP Calculations'!$C$40:$C$130,MATCH(F79,'MP Calculations'!$D$40:$D$130,0),0),-1))</f>
        <v>0</v>
      </c>
    </row>
    <row r="80" spans="3:17" x14ac:dyDescent="0.2">
      <c r="C80" s="159"/>
      <c r="D80" s="165"/>
      <c r="E80" s="161"/>
      <c r="F80" s="172" t="str">
        <f t="shared" si="0"/>
        <v>-</v>
      </c>
      <c r="G80" s="68"/>
      <c r="H80" s="167"/>
      <c r="I80" s="173"/>
      <c r="J80" s="168" t="str">
        <f>IFERROR(MIN('MP Calculations'!$E$30/I80,1),"-")</f>
        <v>-</v>
      </c>
      <c r="K80" s="12"/>
      <c r="L80" s="159"/>
      <c r="M80" s="159"/>
      <c r="N80" s="159"/>
      <c r="O80" s="184" t="str">
        <f t="shared" si="1"/>
        <v>-</v>
      </c>
      <c r="P80" s="214" t="str">
        <f t="shared" si="3"/>
        <v>-</v>
      </c>
      <c r="Q80" s="214" cm="1">
        <f t="array" ref="Q80">IF(P80="-",0,P80/(1+'General inputs'!$H$32)^IFERROR(INDEX('MP Calculations'!$C$40:$C$130,MATCH(F80,'MP Calculations'!$D$40:$D$130,0),0),-1))</f>
        <v>0</v>
      </c>
    </row>
    <row r="81" spans="3:17" x14ac:dyDescent="0.2">
      <c r="C81" s="159"/>
      <c r="D81" s="165"/>
      <c r="E81" s="161"/>
      <c r="F81" s="172" t="str">
        <f t="shared" si="0"/>
        <v>-</v>
      </c>
      <c r="G81" s="68"/>
      <c r="H81" s="167"/>
      <c r="I81" s="173"/>
      <c r="J81" s="168" t="str">
        <f>IFERROR(MIN('MP Calculations'!$E$30/I81,1),"-")</f>
        <v>-</v>
      </c>
      <c r="K81" s="12"/>
      <c r="L81" s="159"/>
      <c r="M81" s="159"/>
      <c r="N81" s="159"/>
      <c r="O81" s="184" t="str">
        <f t="shared" si="1"/>
        <v>-</v>
      </c>
      <c r="P81" s="214" t="str">
        <f t="shared" si="3"/>
        <v>-</v>
      </c>
      <c r="Q81" s="214" cm="1">
        <f t="array" ref="Q81">IF(P81="-",0,P81/(1+'General inputs'!$H$32)^IFERROR(INDEX('MP Calculations'!$C$40:$C$130,MATCH(F81,'MP Calculations'!$D$40:$D$130,0),0),-1))</f>
        <v>0</v>
      </c>
    </row>
    <row r="82" spans="3:17" x14ac:dyDescent="0.2">
      <c r="C82" s="159"/>
      <c r="D82" s="165"/>
      <c r="E82" s="161"/>
      <c r="F82" s="172" t="str">
        <f t="shared" si="0"/>
        <v>-</v>
      </c>
      <c r="G82" s="68"/>
      <c r="H82" s="167"/>
      <c r="I82" s="173"/>
      <c r="J82" s="168" t="str">
        <f>IFERROR(MIN('MP Calculations'!$E$30/I82,1),"-")</f>
        <v>-</v>
      </c>
      <c r="K82" s="12"/>
      <c r="L82" s="159"/>
      <c r="M82" s="159"/>
      <c r="N82" s="159"/>
      <c r="O82" s="184" t="str">
        <f t="shared" si="1"/>
        <v>-</v>
      </c>
      <c r="P82" s="214" t="str">
        <f t="shared" si="3"/>
        <v>-</v>
      </c>
      <c r="Q82" s="214" cm="1">
        <f t="array" ref="Q82">IF(P82="-",0,P82/(1+'General inputs'!$H$32)^IFERROR(INDEX('MP Calculations'!$C$40:$C$130,MATCH(F82,'MP Calculations'!$D$40:$D$130,0),0),-1))</f>
        <v>0</v>
      </c>
    </row>
    <row r="83" spans="3:17" x14ac:dyDescent="0.2">
      <c r="C83" s="159"/>
      <c r="D83" s="165"/>
      <c r="E83" s="161"/>
      <c r="F83" s="172" t="str">
        <f t="shared" si="0"/>
        <v>-</v>
      </c>
      <c r="G83" s="68"/>
      <c r="H83" s="167"/>
      <c r="I83" s="173"/>
      <c r="J83" s="168" t="str">
        <f>IFERROR(MIN('MP Calculations'!$E$30/I83,1),"-")</f>
        <v>-</v>
      </c>
      <c r="K83" s="12"/>
      <c r="L83" s="159"/>
      <c r="M83" s="159"/>
      <c r="N83" s="159"/>
      <c r="O83" s="184" t="str">
        <f t="shared" si="1"/>
        <v>-</v>
      </c>
      <c r="P83" s="214" t="str">
        <f t="shared" si="3"/>
        <v>-</v>
      </c>
      <c r="Q83" s="214" cm="1">
        <f t="array" ref="Q83">IF(P83="-",0,P83/(1+'General inputs'!$H$32)^IFERROR(INDEX('MP Calculations'!$C$40:$C$130,MATCH(F83,'MP Calculations'!$D$40:$D$130,0),0),-1))</f>
        <v>0</v>
      </c>
    </row>
    <row r="84" spans="3:17" x14ac:dyDescent="0.2">
      <c r="C84" s="159"/>
      <c r="D84" s="165"/>
      <c r="E84" s="161"/>
      <c r="F84" s="172" t="str">
        <f t="shared" si="0"/>
        <v>-</v>
      </c>
      <c r="G84" s="68"/>
      <c r="H84" s="167"/>
      <c r="I84" s="173"/>
      <c r="J84" s="168" t="str">
        <f>IFERROR(MIN('MP Calculations'!$E$30/I84,1),"-")</f>
        <v>-</v>
      </c>
      <c r="K84" s="12"/>
      <c r="L84" s="159"/>
      <c r="M84" s="159"/>
      <c r="N84" s="159"/>
      <c r="O84" s="184" t="str">
        <f t="shared" si="1"/>
        <v>-</v>
      </c>
      <c r="P84" s="214" t="str">
        <f t="shared" si="3"/>
        <v>-</v>
      </c>
      <c r="Q84" s="214" cm="1">
        <f t="array" ref="Q84">IF(P84="-",0,P84/(1+'General inputs'!$H$32)^IFERROR(INDEX('MP Calculations'!$C$40:$C$130,MATCH(F84,'MP Calculations'!$D$40:$D$130,0),0),-1))</f>
        <v>0</v>
      </c>
    </row>
    <row r="85" spans="3:17" x14ac:dyDescent="0.2">
      <c r="C85" s="159"/>
      <c r="D85" s="165"/>
      <c r="E85" s="161"/>
      <c r="F85" s="172" t="str">
        <f t="shared" si="0"/>
        <v>-</v>
      </c>
      <c r="G85" s="68"/>
      <c r="H85" s="167"/>
      <c r="I85" s="173"/>
      <c r="J85" s="168" t="str">
        <f>IFERROR(MIN('MP Calculations'!$E$30/I85,1),"-")</f>
        <v>-</v>
      </c>
      <c r="K85" s="12"/>
      <c r="L85" s="159"/>
      <c r="M85" s="159"/>
      <c r="N85" s="159"/>
      <c r="O85" s="184" t="str">
        <f t="shared" si="1"/>
        <v>-</v>
      </c>
      <c r="P85" s="214" t="str">
        <f t="shared" si="3"/>
        <v>-</v>
      </c>
      <c r="Q85" s="214" cm="1">
        <f t="array" ref="Q85">IF(P85="-",0,P85/(1+'General inputs'!$H$32)^IFERROR(INDEX('MP Calculations'!$C$40:$C$130,MATCH(F85,'MP Calculations'!$D$40:$D$130,0),0),-1))</f>
        <v>0</v>
      </c>
    </row>
    <row r="86" spans="3:17" x14ac:dyDescent="0.2">
      <c r="C86" s="159"/>
      <c r="D86" s="165"/>
      <c r="E86" s="161"/>
      <c r="F86" s="172" t="str">
        <f t="shared" ref="F86:F149" si="4">IF(E86="","-",IF(OR(E86&lt;$E$15,E86&gt;$E$16),"ERROR - date outside of range",IF(MONTH(E86)&gt;=7,YEAR(E86)&amp;"-"&amp;IF(YEAR(E86)=1999,"00",IF(AND(YEAR(E86)&gt;=2000,YEAR(E86)&lt;2009),"0","")&amp;RIGHT(YEAR(E86),2)+1),RIGHT(YEAR(E86),4)-1&amp;"-"&amp;RIGHT(YEAR(E86),2))))</f>
        <v>-</v>
      </c>
      <c r="G86" s="68"/>
      <c r="H86" s="167"/>
      <c r="I86" s="173"/>
      <c r="J86" s="168" t="str">
        <f>IFERROR(MIN('MP Calculations'!$E$30/I86,1),"-")</f>
        <v>-</v>
      </c>
      <c r="K86" s="12"/>
      <c r="L86" s="159"/>
      <c r="M86" s="159"/>
      <c r="N86" s="159"/>
      <c r="O86" s="184" t="str">
        <f t="shared" ref="O86:O127" si="5">IF(N86="","-",L86*N86)</f>
        <v>-</v>
      </c>
      <c r="P86" s="214" t="str">
        <f t="shared" si="3"/>
        <v>-</v>
      </c>
      <c r="Q86" s="214" cm="1">
        <f t="array" ref="Q86">IF(P86="-",0,P86/(1+'General inputs'!$H$32)^IFERROR(INDEX('MP Calculations'!$C$40:$C$130,MATCH(F86,'MP Calculations'!$D$40:$D$130,0),0),-1))</f>
        <v>0</v>
      </c>
    </row>
    <row r="87" spans="3:17" x14ac:dyDescent="0.2">
      <c r="C87" s="159"/>
      <c r="D87" s="165"/>
      <c r="E87" s="161"/>
      <c r="F87" s="172" t="str">
        <f t="shared" si="4"/>
        <v>-</v>
      </c>
      <c r="G87" s="68"/>
      <c r="H87" s="167"/>
      <c r="I87" s="173"/>
      <c r="J87" s="168" t="str">
        <f>IFERROR(MIN('MP Calculations'!$E$30/I87,1),"-")</f>
        <v>-</v>
      </c>
      <c r="K87" s="12"/>
      <c r="L87" s="159"/>
      <c r="M87" s="159"/>
      <c r="N87" s="159"/>
      <c r="O87" s="184" t="str">
        <f t="shared" si="5"/>
        <v>-</v>
      </c>
      <c r="P87" s="214" t="str">
        <f t="shared" ref="P87:P150" si="6">IF(O87="-","-",IF(OR(E87&lt;$E$15,E87&gt;$E$16),0,O87*J87))</f>
        <v>-</v>
      </c>
      <c r="Q87" s="214" cm="1">
        <f t="array" ref="Q87">IF(P87="-",0,P87/(1+'General inputs'!$H$32)^IFERROR(INDEX('MP Calculations'!$C$40:$C$130,MATCH(F87,'MP Calculations'!$D$40:$D$130,0),0),-1))</f>
        <v>0</v>
      </c>
    </row>
    <row r="88" spans="3:17" x14ac:dyDescent="0.2">
      <c r="C88" s="159"/>
      <c r="D88" s="165"/>
      <c r="E88" s="161"/>
      <c r="F88" s="172" t="str">
        <f t="shared" si="4"/>
        <v>-</v>
      </c>
      <c r="G88" s="68"/>
      <c r="H88" s="167"/>
      <c r="I88" s="173"/>
      <c r="J88" s="168" t="str">
        <f>IFERROR(MIN('MP Calculations'!$E$30/I88,1),"-")</f>
        <v>-</v>
      </c>
      <c r="K88" s="12"/>
      <c r="L88" s="159"/>
      <c r="M88" s="159"/>
      <c r="N88" s="159"/>
      <c r="O88" s="184" t="str">
        <f t="shared" si="5"/>
        <v>-</v>
      </c>
      <c r="P88" s="214" t="str">
        <f t="shared" si="6"/>
        <v>-</v>
      </c>
      <c r="Q88" s="214" cm="1">
        <f t="array" ref="Q88">IF(P88="-",0,P88/(1+'General inputs'!$H$32)^IFERROR(INDEX('MP Calculations'!$C$40:$C$130,MATCH(F88,'MP Calculations'!$D$40:$D$130,0),0),-1))</f>
        <v>0</v>
      </c>
    </row>
    <row r="89" spans="3:17" x14ac:dyDescent="0.2">
      <c r="C89" s="159"/>
      <c r="D89" s="165"/>
      <c r="E89" s="161"/>
      <c r="F89" s="172" t="str">
        <f t="shared" si="4"/>
        <v>-</v>
      </c>
      <c r="G89" s="68"/>
      <c r="H89" s="167"/>
      <c r="I89" s="173"/>
      <c r="J89" s="168" t="str">
        <f>IFERROR(MIN('MP Calculations'!$E$30/I89,1),"-")</f>
        <v>-</v>
      </c>
      <c r="K89" s="12"/>
      <c r="L89" s="159"/>
      <c r="M89" s="159"/>
      <c r="N89" s="159"/>
      <c r="O89" s="184" t="str">
        <f t="shared" si="5"/>
        <v>-</v>
      </c>
      <c r="P89" s="214" t="str">
        <f t="shared" si="6"/>
        <v>-</v>
      </c>
      <c r="Q89" s="214" cm="1">
        <f t="array" ref="Q89">IF(P89="-",0,P89/(1+'General inputs'!$H$32)^IFERROR(INDEX('MP Calculations'!$C$40:$C$130,MATCH(F89,'MP Calculations'!$D$40:$D$130,0),0),-1))</f>
        <v>0</v>
      </c>
    </row>
    <row r="90" spans="3:17" x14ac:dyDescent="0.2">
      <c r="C90" s="159"/>
      <c r="D90" s="165"/>
      <c r="E90" s="161"/>
      <c r="F90" s="172" t="str">
        <f t="shared" si="4"/>
        <v>-</v>
      </c>
      <c r="G90" s="68"/>
      <c r="H90" s="167"/>
      <c r="I90" s="173"/>
      <c r="J90" s="168" t="str">
        <f>IFERROR(MIN('MP Calculations'!$E$30/I90,1),"-")</f>
        <v>-</v>
      </c>
      <c r="K90" s="12"/>
      <c r="L90" s="159"/>
      <c r="M90" s="159"/>
      <c r="N90" s="159"/>
      <c r="O90" s="184" t="str">
        <f t="shared" si="5"/>
        <v>-</v>
      </c>
      <c r="P90" s="214" t="str">
        <f t="shared" si="6"/>
        <v>-</v>
      </c>
      <c r="Q90" s="214" cm="1">
        <f t="array" ref="Q90">IF(P90="-",0,P90/(1+'General inputs'!$H$32)^IFERROR(INDEX('MP Calculations'!$C$40:$C$130,MATCH(F90,'MP Calculations'!$D$40:$D$130,0),0),-1))</f>
        <v>0</v>
      </c>
    </row>
    <row r="91" spans="3:17" x14ac:dyDescent="0.2">
      <c r="C91" s="159"/>
      <c r="D91" s="165"/>
      <c r="E91" s="161"/>
      <c r="F91" s="172" t="str">
        <f t="shared" si="4"/>
        <v>-</v>
      </c>
      <c r="G91" s="68"/>
      <c r="H91" s="167"/>
      <c r="I91" s="173"/>
      <c r="J91" s="168" t="str">
        <f>IFERROR(MIN('MP Calculations'!$E$30/I91,1),"-")</f>
        <v>-</v>
      </c>
      <c r="K91" s="12"/>
      <c r="L91" s="159"/>
      <c r="M91" s="159"/>
      <c r="N91" s="159"/>
      <c r="O91" s="184" t="str">
        <f t="shared" si="5"/>
        <v>-</v>
      </c>
      <c r="P91" s="214" t="str">
        <f t="shared" si="6"/>
        <v>-</v>
      </c>
      <c r="Q91" s="214" cm="1">
        <f t="array" ref="Q91">IF(P91="-",0,P91/(1+'General inputs'!$H$32)^IFERROR(INDEX('MP Calculations'!$C$40:$C$130,MATCH(F91,'MP Calculations'!$D$40:$D$130,0),0),-1))</f>
        <v>0</v>
      </c>
    </row>
    <row r="92" spans="3:17" x14ac:dyDescent="0.2">
      <c r="C92" s="159"/>
      <c r="D92" s="165"/>
      <c r="E92" s="161"/>
      <c r="F92" s="172" t="str">
        <f t="shared" si="4"/>
        <v>-</v>
      </c>
      <c r="G92" s="68"/>
      <c r="H92" s="167"/>
      <c r="I92" s="173"/>
      <c r="J92" s="168" t="str">
        <f>IFERROR(MIN('MP Calculations'!$E$30/I92,1),"-")</f>
        <v>-</v>
      </c>
      <c r="K92" s="12"/>
      <c r="L92" s="159"/>
      <c r="M92" s="159"/>
      <c r="N92" s="159"/>
      <c r="O92" s="184" t="str">
        <f t="shared" si="5"/>
        <v>-</v>
      </c>
      <c r="P92" s="214" t="str">
        <f t="shared" si="6"/>
        <v>-</v>
      </c>
      <c r="Q92" s="214" cm="1">
        <f t="array" ref="Q92">IF(P92="-",0,P92/(1+'General inputs'!$H$32)^IFERROR(INDEX('MP Calculations'!$C$40:$C$130,MATCH(F92,'MP Calculations'!$D$40:$D$130,0),0),-1))</f>
        <v>0</v>
      </c>
    </row>
    <row r="93" spans="3:17" x14ac:dyDescent="0.2">
      <c r="C93" s="159"/>
      <c r="D93" s="165"/>
      <c r="E93" s="161"/>
      <c r="F93" s="172" t="str">
        <f t="shared" si="4"/>
        <v>-</v>
      </c>
      <c r="G93" s="68"/>
      <c r="H93" s="167"/>
      <c r="I93" s="173"/>
      <c r="J93" s="168" t="str">
        <f>IFERROR(MIN('MP Calculations'!$E$30/I93,1),"-")</f>
        <v>-</v>
      </c>
      <c r="K93" s="12"/>
      <c r="L93" s="159"/>
      <c r="M93" s="159"/>
      <c r="N93" s="159"/>
      <c r="O93" s="184" t="str">
        <f t="shared" si="5"/>
        <v>-</v>
      </c>
      <c r="P93" s="214" t="str">
        <f t="shared" si="6"/>
        <v>-</v>
      </c>
      <c r="Q93" s="214" cm="1">
        <f t="array" ref="Q93">IF(P93="-",0,P93/(1+'General inputs'!$H$32)^IFERROR(INDEX('MP Calculations'!$C$40:$C$130,MATCH(F93,'MP Calculations'!$D$40:$D$130,0),0),-1))</f>
        <v>0</v>
      </c>
    </row>
    <row r="94" spans="3:17" x14ac:dyDescent="0.2">
      <c r="C94" s="159"/>
      <c r="D94" s="165"/>
      <c r="E94" s="161"/>
      <c r="F94" s="172" t="str">
        <f t="shared" si="4"/>
        <v>-</v>
      </c>
      <c r="G94" s="68"/>
      <c r="H94" s="167"/>
      <c r="I94" s="173"/>
      <c r="J94" s="168" t="str">
        <f>IFERROR(MIN('MP Calculations'!$E$30/I94,1),"-")</f>
        <v>-</v>
      </c>
      <c r="K94" s="12"/>
      <c r="L94" s="159"/>
      <c r="M94" s="159"/>
      <c r="N94" s="159"/>
      <c r="O94" s="184" t="str">
        <f t="shared" si="5"/>
        <v>-</v>
      </c>
      <c r="P94" s="214" t="str">
        <f t="shared" si="6"/>
        <v>-</v>
      </c>
      <c r="Q94" s="214" cm="1">
        <f t="array" ref="Q94">IF(P94="-",0,P94/(1+'General inputs'!$H$32)^IFERROR(INDEX('MP Calculations'!$C$40:$C$130,MATCH(F94,'MP Calculations'!$D$40:$D$130,0),0),-1))</f>
        <v>0</v>
      </c>
    </row>
    <row r="95" spans="3:17" x14ac:dyDescent="0.2">
      <c r="C95" s="159"/>
      <c r="D95" s="165"/>
      <c r="E95" s="161"/>
      <c r="F95" s="172" t="str">
        <f t="shared" si="4"/>
        <v>-</v>
      </c>
      <c r="G95" s="68"/>
      <c r="H95" s="167"/>
      <c r="I95" s="173"/>
      <c r="J95" s="168" t="str">
        <f>IFERROR(MIN('MP Calculations'!$E$30/I95,1),"-")</f>
        <v>-</v>
      </c>
      <c r="K95" s="12"/>
      <c r="L95" s="159"/>
      <c r="M95" s="159"/>
      <c r="N95" s="159"/>
      <c r="O95" s="184" t="str">
        <f t="shared" si="5"/>
        <v>-</v>
      </c>
      <c r="P95" s="214" t="str">
        <f t="shared" si="6"/>
        <v>-</v>
      </c>
      <c r="Q95" s="214" cm="1">
        <f t="array" ref="Q95">IF(P95="-",0,P95/(1+'General inputs'!$H$32)^IFERROR(INDEX('MP Calculations'!$C$40:$C$130,MATCH(F95,'MP Calculations'!$D$40:$D$130,0),0),-1))</f>
        <v>0</v>
      </c>
    </row>
    <row r="96" spans="3:17" x14ac:dyDescent="0.2">
      <c r="C96" s="159"/>
      <c r="D96" s="165"/>
      <c r="E96" s="161"/>
      <c r="F96" s="172" t="str">
        <f t="shared" si="4"/>
        <v>-</v>
      </c>
      <c r="G96" s="68"/>
      <c r="H96" s="167"/>
      <c r="I96" s="173"/>
      <c r="J96" s="168" t="str">
        <f>IFERROR(MIN('MP Calculations'!$E$30/I96,1),"-")</f>
        <v>-</v>
      </c>
      <c r="K96" s="12"/>
      <c r="L96" s="159"/>
      <c r="M96" s="159"/>
      <c r="N96" s="159"/>
      <c r="O96" s="184" t="str">
        <f t="shared" si="5"/>
        <v>-</v>
      </c>
      <c r="P96" s="214" t="str">
        <f t="shared" si="6"/>
        <v>-</v>
      </c>
      <c r="Q96" s="214" cm="1">
        <f t="array" ref="Q96">IF(P96="-",0,P96/(1+'General inputs'!$H$32)^IFERROR(INDEX('MP Calculations'!$C$40:$C$130,MATCH(F96,'MP Calculations'!$D$40:$D$130,0),0),-1))</f>
        <v>0</v>
      </c>
    </row>
    <row r="97" spans="3:17" x14ac:dyDescent="0.2">
      <c r="C97" s="159"/>
      <c r="D97" s="165"/>
      <c r="E97" s="161"/>
      <c r="F97" s="172" t="str">
        <f t="shared" si="4"/>
        <v>-</v>
      </c>
      <c r="G97" s="68"/>
      <c r="H97" s="167"/>
      <c r="I97" s="173"/>
      <c r="J97" s="168" t="str">
        <f>IFERROR(MIN('MP Calculations'!$E$30/I97,1),"-")</f>
        <v>-</v>
      </c>
      <c r="K97" s="12"/>
      <c r="L97" s="159"/>
      <c r="M97" s="159"/>
      <c r="N97" s="159"/>
      <c r="O97" s="184" t="str">
        <f t="shared" si="5"/>
        <v>-</v>
      </c>
      <c r="P97" s="214" t="str">
        <f t="shared" si="6"/>
        <v>-</v>
      </c>
      <c r="Q97" s="214" cm="1">
        <f t="array" ref="Q97">IF(P97="-",0,P97/(1+'General inputs'!$H$32)^IFERROR(INDEX('MP Calculations'!$C$40:$C$130,MATCH(F97,'MP Calculations'!$D$40:$D$130,0),0),-1))</f>
        <v>0</v>
      </c>
    </row>
    <row r="98" spans="3:17" x14ac:dyDescent="0.2">
      <c r="C98" s="159"/>
      <c r="D98" s="165"/>
      <c r="E98" s="161"/>
      <c r="F98" s="172" t="str">
        <f t="shared" si="4"/>
        <v>-</v>
      </c>
      <c r="G98" s="68"/>
      <c r="H98" s="167"/>
      <c r="I98" s="173"/>
      <c r="J98" s="168" t="str">
        <f>IFERROR(MIN('MP Calculations'!$E$30/I98,1),"-")</f>
        <v>-</v>
      </c>
      <c r="K98" s="12"/>
      <c r="L98" s="159"/>
      <c r="M98" s="159"/>
      <c r="N98" s="159"/>
      <c r="O98" s="184" t="str">
        <f t="shared" si="5"/>
        <v>-</v>
      </c>
      <c r="P98" s="214" t="str">
        <f t="shared" si="6"/>
        <v>-</v>
      </c>
      <c r="Q98" s="214" cm="1">
        <f t="array" ref="Q98">IF(P98="-",0,P98/(1+'General inputs'!$H$32)^IFERROR(INDEX('MP Calculations'!$C$40:$C$130,MATCH(F98,'MP Calculations'!$D$40:$D$130,0),0),-1))</f>
        <v>0</v>
      </c>
    </row>
    <row r="99" spans="3:17" x14ac:dyDescent="0.2">
      <c r="C99" s="159"/>
      <c r="D99" s="165"/>
      <c r="E99" s="161"/>
      <c r="F99" s="172" t="str">
        <f t="shared" si="4"/>
        <v>-</v>
      </c>
      <c r="G99" s="68"/>
      <c r="H99" s="167"/>
      <c r="I99" s="173"/>
      <c r="J99" s="168" t="str">
        <f>IFERROR(MIN('MP Calculations'!$E$30/I99,1),"-")</f>
        <v>-</v>
      </c>
      <c r="K99" s="12"/>
      <c r="L99" s="159"/>
      <c r="M99" s="159"/>
      <c r="N99" s="159"/>
      <c r="O99" s="184" t="str">
        <f t="shared" si="5"/>
        <v>-</v>
      </c>
      <c r="P99" s="214" t="str">
        <f t="shared" si="6"/>
        <v>-</v>
      </c>
      <c r="Q99" s="214" cm="1">
        <f t="array" ref="Q99">IF(P99="-",0,P99/(1+'General inputs'!$H$32)^IFERROR(INDEX('MP Calculations'!$C$40:$C$130,MATCH(F99,'MP Calculations'!$D$40:$D$130,0),0),-1))</f>
        <v>0</v>
      </c>
    </row>
    <row r="100" spans="3:17" x14ac:dyDescent="0.2">
      <c r="C100" s="159"/>
      <c r="D100" s="165"/>
      <c r="E100" s="161"/>
      <c r="F100" s="172" t="str">
        <f t="shared" si="4"/>
        <v>-</v>
      </c>
      <c r="G100" s="68"/>
      <c r="H100" s="167"/>
      <c r="I100" s="173"/>
      <c r="J100" s="168" t="str">
        <f>IFERROR(MIN('MP Calculations'!$E$30/I100,1),"-")</f>
        <v>-</v>
      </c>
      <c r="K100" s="12"/>
      <c r="L100" s="159"/>
      <c r="M100" s="159"/>
      <c r="N100" s="159"/>
      <c r="O100" s="184" t="str">
        <f t="shared" si="5"/>
        <v>-</v>
      </c>
      <c r="P100" s="214" t="str">
        <f t="shared" si="6"/>
        <v>-</v>
      </c>
      <c r="Q100" s="214" cm="1">
        <f t="array" ref="Q100">IF(P100="-",0,P100/(1+'General inputs'!$H$32)^IFERROR(INDEX('MP Calculations'!$C$40:$C$130,MATCH(F100,'MP Calculations'!$D$40:$D$130,0),0),-1))</f>
        <v>0</v>
      </c>
    </row>
    <row r="101" spans="3:17" x14ac:dyDescent="0.2">
      <c r="C101" s="159"/>
      <c r="D101" s="165"/>
      <c r="E101" s="161"/>
      <c r="F101" s="172" t="str">
        <f t="shared" si="4"/>
        <v>-</v>
      </c>
      <c r="G101" s="68"/>
      <c r="H101" s="167"/>
      <c r="I101" s="173"/>
      <c r="J101" s="168" t="str">
        <f>IFERROR(MIN('MP Calculations'!$E$30/I101,1),"-")</f>
        <v>-</v>
      </c>
      <c r="K101" s="12"/>
      <c r="L101" s="159"/>
      <c r="M101" s="159"/>
      <c r="N101" s="159"/>
      <c r="O101" s="184" t="str">
        <f t="shared" si="5"/>
        <v>-</v>
      </c>
      <c r="P101" s="214" t="str">
        <f t="shared" si="6"/>
        <v>-</v>
      </c>
      <c r="Q101" s="214" cm="1">
        <f t="array" ref="Q101">IF(P101="-",0,P101/(1+'General inputs'!$H$32)^IFERROR(INDEX('MP Calculations'!$C$40:$C$130,MATCH(F101,'MP Calculations'!$D$40:$D$130,0),0),-1))</f>
        <v>0</v>
      </c>
    </row>
    <row r="102" spans="3:17" x14ac:dyDescent="0.2">
      <c r="C102" s="159"/>
      <c r="D102" s="165"/>
      <c r="E102" s="161"/>
      <c r="F102" s="172" t="str">
        <f t="shared" si="4"/>
        <v>-</v>
      </c>
      <c r="G102" s="68"/>
      <c r="H102" s="167"/>
      <c r="I102" s="173"/>
      <c r="J102" s="168" t="str">
        <f>IFERROR(MIN('MP Calculations'!$E$30/I102,1),"-")</f>
        <v>-</v>
      </c>
      <c r="K102" s="12"/>
      <c r="L102" s="159"/>
      <c r="M102" s="159"/>
      <c r="N102" s="159"/>
      <c r="O102" s="184" t="str">
        <f t="shared" si="5"/>
        <v>-</v>
      </c>
      <c r="P102" s="214" t="str">
        <f t="shared" si="6"/>
        <v>-</v>
      </c>
      <c r="Q102" s="214" cm="1">
        <f t="array" ref="Q102">IF(P102="-",0,P102/(1+'General inputs'!$H$32)^IFERROR(INDEX('MP Calculations'!$C$40:$C$130,MATCH(F102,'MP Calculations'!$D$40:$D$130,0),0),-1))</f>
        <v>0</v>
      </c>
    </row>
    <row r="103" spans="3:17" x14ac:dyDescent="0.2">
      <c r="C103" s="159"/>
      <c r="D103" s="165"/>
      <c r="E103" s="161"/>
      <c r="F103" s="172" t="str">
        <f t="shared" si="4"/>
        <v>-</v>
      </c>
      <c r="G103" s="68"/>
      <c r="H103" s="167"/>
      <c r="I103" s="173"/>
      <c r="J103" s="168" t="str">
        <f>IFERROR(MIN('MP Calculations'!$E$30/I103,1),"-")</f>
        <v>-</v>
      </c>
      <c r="K103" s="12"/>
      <c r="L103" s="159"/>
      <c r="M103" s="159"/>
      <c r="N103" s="159"/>
      <c r="O103" s="184" t="str">
        <f t="shared" si="5"/>
        <v>-</v>
      </c>
      <c r="P103" s="214" t="str">
        <f t="shared" si="6"/>
        <v>-</v>
      </c>
      <c r="Q103" s="214" cm="1">
        <f t="array" ref="Q103">IF(P103="-",0,P103/(1+'General inputs'!$H$32)^IFERROR(INDEX('MP Calculations'!$C$40:$C$130,MATCH(F103,'MP Calculations'!$D$40:$D$130,0),0),-1))</f>
        <v>0</v>
      </c>
    </row>
    <row r="104" spans="3:17" x14ac:dyDescent="0.2">
      <c r="C104" s="159"/>
      <c r="D104" s="165"/>
      <c r="E104" s="161"/>
      <c r="F104" s="172" t="str">
        <f t="shared" si="4"/>
        <v>-</v>
      </c>
      <c r="G104" s="68"/>
      <c r="H104" s="167"/>
      <c r="I104" s="173"/>
      <c r="J104" s="168" t="str">
        <f>IFERROR(MIN('MP Calculations'!$E$30/I104,1),"-")</f>
        <v>-</v>
      </c>
      <c r="K104" s="12"/>
      <c r="L104" s="159"/>
      <c r="M104" s="159"/>
      <c r="N104" s="159"/>
      <c r="O104" s="184" t="str">
        <f t="shared" si="5"/>
        <v>-</v>
      </c>
      <c r="P104" s="214" t="str">
        <f t="shared" si="6"/>
        <v>-</v>
      </c>
      <c r="Q104" s="214" cm="1">
        <f t="array" ref="Q104">IF(P104="-",0,P104/(1+'General inputs'!$H$32)^IFERROR(INDEX('MP Calculations'!$C$40:$C$130,MATCH(F104,'MP Calculations'!$D$40:$D$130,0),0),-1))</f>
        <v>0</v>
      </c>
    </row>
    <row r="105" spans="3:17" x14ac:dyDescent="0.2">
      <c r="C105" s="159"/>
      <c r="D105" s="165"/>
      <c r="E105" s="161"/>
      <c r="F105" s="172" t="str">
        <f t="shared" si="4"/>
        <v>-</v>
      </c>
      <c r="G105" s="68"/>
      <c r="H105" s="167"/>
      <c r="I105" s="173"/>
      <c r="J105" s="168" t="str">
        <f>IFERROR(MIN('MP Calculations'!$E$30/I105,1),"-")</f>
        <v>-</v>
      </c>
      <c r="K105" s="12"/>
      <c r="L105" s="159"/>
      <c r="M105" s="159"/>
      <c r="N105" s="159"/>
      <c r="O105" s="184" t="str">
        <f t="shared" si="5"/>
        <v>-</v>
      </c>
      <c r="P105" s="214" t="str">
        <f t="shared" si="6"/>
        <v>-</v>
      </c>
      <c r="Q105" s="214" cm="1">
        <f t="array" ref="Q105">IF(P105="-",0,P105/(1+'General inputs'!$H$32)^IFERROR(INDEX('MP Calculations'!$C$40:$C$130,MATCH(F105,'MP Calculations'!$D$40:$D$130,0),0),-1))</f>
        <v>0</v>
      </c>
    </row>
    <row r="106" spans="3:17" x14ac:dyDescent="0.2">
      <c r="C106" s="159"/>
      <c r="D106" s="165"/>
      <c r="E106" s="161"/>
      <c r="F106" s="172" t="str">
        <f t="shared" si="4"/>
        <v>-</v>
      </c>
      <c r="G106" s="68"/>
      <c r="H106" s="167"/>
      <c r="I106" s="173"/>
      <c r="J106" s="168" t="str">
        <f>IFERROR(MIN('MP Calculations'!$E$30/I106,1),"-")</f>
        <v>-</v>
      </c>
      <c r="K106" s="12"/>
      <c r="L106" s="159"/>
      <c r="M106" s="159"/>
      <c r="N106" s="159"/>
      <c r="O106" s="184" t="str">
        <f t="shared" si="5"/>
        <v>-</v>
      </c>
      <c r="P106" s="214" t="str">
        <f t="shared" si="6"/>
        <v>-</v>
      </c>
      <c r="Q106" s="214" cm="1">
        <f t="array" ref="Q106">IF(P106="-",0,P106/(1+'General inputs'!$H$32)^IFERROR(INDEX('MP Calculations'!$C$40:$C$130,MATCH(F106,'MP Calculations'!$D$40:$D$130,0),0),-1))</f>
        <v>0</v>
      </c>
    </row>
    <row r="107" spans="3:17" x14ac:dyDescent="0.2">
      <c r="C107" s="159"/>
      <c r="D107" s="165"/>
      <c r="E107" s="161"/>
      <c r="F107" s="172" t="str">
        <f t="shared" si="4"/>
        <v>-</v>
      </c>
      <c r="G107" s="68"/>
      <c r="H107" s="167"/>
      <c r="I107" s="173"/>
      <c r="J107" s="168" t="str">
        <f>IFERROR(MIN('MP Calculations'!$E$30/I107,1),"-")</f>
        <v>-</v>
      </c>
      <c r="K107" s="12"/>
      <c r="L107" s="159"/>
      <c r="M107" s="159"/>
      <c r="N107" s="159"/>
      <c r="O107" s="184" t="str">
        <f t="shared" si="5"/>
        <v>-</v>
      </c>
      <c r="P107" s="214" t="str">
        <f t="shared" si="6"/>
        <v>-</v>
      </c>
      <c r="Q107" s="214" cm="1">
        <f t="array" ref="Q107">IF(P107="-",0,P107/(1+'General inputs'!$H$32)^IFERROR(INDEX('MP Calculations'!$C$40:$C$130,MATCH(F107,'MP Calculations'!$D$40:$D$130,0),0),-1))</f>
        <v>0</v>
      </c>
    </row>
    <row r="108" spans="3:17" x14ac:dyDescent="0.2">
      <c r="C108" s="159"/>
      <c r="D108" s="165"/>
      <c r="E108" s="161"/>
      <c r="F108" s="172" t="str">
        <f t="shared" si="4"/>
        <v>-</v>
      </c>
      <c r="G108" s="68"/>
      <c r="H108" s="167"/>
      <c r="I108" s="173"/>
      <c r="J108" s="168" t="str">
        <f>IFERROR(MIN('MP Calculations'!$E$30/I108,1),"-")</f>
        <v>-</v>
      </c>
      <c r="K108" s="12"/>
      <c r="L108" s="159"/>
      <c r="M108" s="159"/>
      <c r="N108" s="159"/>
      <c r="O108" s="184" t="str">
        <f t="shared" si="5"/>
        <v>-</v>
      </c>
      <c r="P108" s="214" t="str">
        <f t="shared" si="6"/>
        <v>-</v>
      </c>
      <c r="Q108" s="214" cm="1">
        <f t="array" ref="Q108">IF(P108="-",0,P108/(1+'General inputs'!$H$32)^IFERROR(INDEX('MP Calculations'!$C$40:$C$130,MATCH(F108,'MP Calculations'!$D$40:$D$130,0),0),-1))</f>
        <v>0</v>
      </c>
    </row>
    <row r="109" spans="3:17" x14ac:dyDescent="0.2">
      <c r="C109" s="159"/>
      <c r="D109" s="165"/>
      <c r="E109" s="161"/>
      <c r="F109" s="172" t="str">
        <f t="shared" si="4"/>
        <v>-</v>
      </c>
      <c r="G109" s="68"/>
      <c r="H109" s="167"/>
      <c r="I109" s="173"/>
      <c r="J109" s="168" t="str">
        <f>IFERROR(MIN('MP Calculations'!$E$30/I109,1),"-")</f>
        <v>-</v>
      </c>
      <c r="K109" s="12"/>
      <c r="L109" s="159"/>
      <c r="M109" s="159"/>
      <c r="N109" s="159"/>
      <c r="O109" s="184" t="str">
        <f t="shared" si="5"/>
        <v>-</v>
      </c>
      <c r="P109" s="214" t="str">
        <f t="shared" si="6"/>
        <v>-</v>
      </c>
      <c r="Q109" s="214" cm="1">
        <f t="array" ref="Q109">IF(P109="-",0,P109/(1+'General inputs'!$H$32)^IFERROR(INDEX('MP Calculations'!$C$40:$C$130,MATCH(F109,'MP Calculations'!$D$40:$D$130,0),0),-1))</f>
        <v>0</v>
      </c>
    </row>
    <row r="110" spans="3:17" x14ac:dyDescent="0.2">
      <c r="C110" s="159"/>
      <c r="D110" s="165"/>
      <c r="E110" s="161"/>
      <c r="F110" s="172" t="str">
        <f t="shared" si="4"/>
        <v>-</v>
      </c>
      <c r="G110" s="68"/>
      <c r="H110" s="167"/>
      <c r="I110" s="173"/>
      <c r="J110" s="168" t="str">
        <f>IFERROR(MIN('MP Calculations'!$E$30/I110,1),"-")</f>
        <v>-</v>
      </c>
      <c r="K110" s="12"/>
      <c r="L110" s="159"/>
      <c r="M110" s="159"/>
      <c r="N110" s="159"/>
      <c r="O110" s="184" t="str">
        <f t="shared" si="5"/>
        <v>-</v>
      </c>
      <c r="P110" s="214" t="str">
        <f t="shared" si="6"/>
        <v>-</v>
      </c>
      <c r="Q110" s="214" cm="1">
        <f t="array" ref="Q110">IF(P110="-",0,P110/(1+'General inputs'!$H$32)^IFERROR(INDEX('MP Calculations'!$C$40:$C$130,MATCH(F110,'MP Calculations'!$D$40:$D$130,0),0),-1))</f>
        <v>0</v>
      </c>
    </row>
    <row r="111" spans="3:17" x14ac:dyDescent="0.2">
      <c r="C111" s="159"/>
      <c r="D111" s="165"/>
      <c r="E111" s="161"/>
      <c r="F111" s="172" t="str">
        <f t="shared" si="4"/>
        <v>-</v>
      </c>
      <c r="G111" s="68"/>
      <c r="H111" s="167"/>
      <c r="I111" s="173"/>
      <c r="J111" s="168" t="str">
        <f>IFERROR(MIN('MP Calculations'!$E$30/I111,1),"-")</f>
        <v>-</v>
      </c>
      <c r="K111" s="12"/>
      <c r="L111" s="159"/>
      <c r="M111" s="159"/>
      <c r="N111" s="159"/>
      <c r="O111" s="184" t="str">
        <f t="shared" si="5"/>
        <v>-</v>
      </c>
      <c r="P111" s="214" t="str">
        <f t="shared" si="6"/>
        <v>-</v>
      </c>
      <c r="Q111" s="214" cm="1">
        <f t="array" ref="Q111">IF(P111="-",0,P111/(1+'General inputs'!$H$32)^IFERROR(INDEX('MP Calculations'!$C$40:$C$130,MATCH(F111,'MP Calculations'!$D$40:$D$130,0),0),-1))</f>
        <v>0</v>
      </c>
    </row>
    <row r="112" spans="3:17" x14ac:dyDescent="0.2">
      <c r="C112" s="159"/>
      <c r="D112" s="165"/>
      <c r="E112" s="161"/>
      <c r="F112" s="172" t="str">
        <f t="shared" si="4"/>
        <v>-</v>
      </c>
      <c r="G112" s="68"/>
      <c r="H112" s="167"/>
      <c r="I112" s="173"/>
      <c r="J112" s="168" t="str">
        <f>IFERROR(MIN('MP Calculations'!$E$30/I112,1),"-")</f>
        <v>-</v>
      </c>
      <c r="K112" s="12"/>
      <c r="L112" s="159"/>
      <c r="M112" s="159"/>
      <c r="N112" s="159"/>
      <c r="O112" s="184" t="str">
        <f t="shared" si="5"/>
        <v>-</v>
      </c>
      <c r="P112" s="214" t="str">
        <f t="shared" si="6"/>
        <v>-</v>
      </c>
      <c r="Q112" s="214" cm="1">
        <f t="array" ref="Q112">IF(P112="-",0,P112/(1+'General inputs'!$H$32)^IFERROR(INDEX('MP Calculations'!$C$40:$C$130,MATCH(F112,'MP Calculations'!$D$40:$D$130,0),0),-1))</f>
        <v>0</v>
      </c>
    </row>
    <row r="113" spans="3:17" x14ac:dyDescent="0.2">
      <c r="C113" s="159"/>
      <c r="D113" s="165"/>
      <c r="E113" s="161"/>
      <c r="F113" s="172" t="str">
        <f t="shared" si="4"/>
        <v>-</v>
      </c>
      <c r="G113" s="68"/>
      <c r="H113" s="167"/>
      <c r="I113" s="173"/>
      <c r="J113" s="168" t="str">
        <f>IFERROR(MIN('MP Calculations'!$E$30/I113,1),"-")</f>
        <v>-</v>
      </c>
      <c r="K113" s="12"/>
      <c r="L113" s="159"/>
      <c r="M113" s="159"/>
      <c r="N113" s="159"/>
      <c r="O113" s="184" t="str">
        <f t="shared" si="5"/>
        <v>-</v>
      </c>
      <c r="P113" s="214" t="str">
        <f t="shared" si="6"/>
        <v>-</v>
      </c>
      <c r="Q113" s="214" cm="1">
        <f t="array" ref="Q113">IF(P113="-",0,P113/(1+'General inputs'!$H$32)^IFERROR(INDEX('MP Calculations'!$C$40:$C$130,MATCH(F113,'MP Calculations'!$D$40:$D$130,0),0),-1))</f>
        <v>0</v>
      </c>
    </row>
    <row r="114" spans="3:17" x14ac:dyDescent="0.2">
      <c r="C114" s="159"/>
      <c r="D114" s="165"/>
      <c r="E114" s="161"/>
      <c r="F114" s="172" t="str">
        <f t="shared" si="4"/>
        <v>-</v>
      </c>
      <c r="G114" s="68"/>
      <c r="H114" s="167"/>
      <c r="I114" s="173"/>
      <c r="J114" s="168" t="str">
        <f>IFERROR(MIN('MP Calculations'!$E$30/I114,1),"-")</f>
        <v>-</v>
      </c>
      <c r="K114" s="12"/>
      <c r="L114" s="159"/>
      <c r="M114" s="159"/>
      <c r="N114" s="159"/>
      <c r="O114" s="184" t="str">
        <f t="shared" si="5"/>
        <v>-</v>
      </c>
      <c r="P114" s="214" t="str">
        <f t="shared" si="6"/>
        <v>-</v>
      </c>
      <c r="Q114" s="214" cm="1">
        <f t="array" ref="Q114">IF(P114="-",0,P114/(1+'General inputs'!$H$32)^IFERROR(INDEX('MP Calculations'!$C$40:$C$130,MATCH(F114,'MP Calculations'!$D$40:$D$130,0),0),-1))</f>
        <v>0</v>
      </c>
    </row>
    <row r="115" spans="3:17" x14ac:dyDescent="0.2">
      <c r="C115" s="159"/>
      <c r="D115" s="165"/>
      <c r="E115" s="161"/>
      <c r="F115" s="172" t="str">
        <f t="shared" si="4"/>
        <v>-</v>
      </c>
      <c r="G115" s="68"/>
      <c r="H115" s="167"/>
      <c r="I115" s="173"/>
      <c r="J115" s="168" t="str">
        <f>IFERROR(MIN('MP Calculations'!$E$30/I115,1),"-")</f>
        <v>-</v>
      </c>
      <c r="K115" s="12"/>
      <c r="L115" s="159"/>
      <c r="M115" s="159"/>
      <c r="N115" s="159"/>
      <c r="O115" s="184" t="str">
        <f t="shared" si="5"/>
        <v>-</v>
      </c>
      <c r="P115" s="214" t="str">
        <f t="shared" si="6"/>
        <v>-</v>
      </c>
      <c r="Q115" s="214" cm="1">
        <f t="array" ref="Q115">IF(P115="-",0,P115/(1+'General inputs'!$H$32)^IFERROR(INDEX('MP Calculations'!$C$40:$C$130,MATCH(F115,'MP Calculations'!$D$40:$D$130,0),0),-1))</f>
        <v>0</v>
      </c>
    </row>
    <row r="116" spans="3:17" x14ac:dyDescent="0.2">
      <c r="C116" s="159"/>
      <c r="D116" s="165"/>
      <c r="E116" s="161"/>
      <c r="F116" s="172" t="str">
        <f t="shared" si="4"/>
        <v>-</v>
      </c>
      <c r="G116" s="68"/>
      <c r="H116" s="167"/>
      <c r="I116" s="173"/>
      <c r="J116" s="168" t="str">
        <f>IFERROR(MIN('MP Calculations'!$E$30/I116,1),"-")</f>
        <v>-</v>
      </c>
      <c r="K116" s="12"/>
      <c r="L116" s="159"/>
      <c r="M116" s="159"/>
      <c r="N116" s="159"/>
      <c r="O116" s="184" t="str">
        <f t="shared" si="5"/>
        <v>-</v>
      </c>
      <c r="P116" s="214" t="str">
        <f t="shared" si="6"/>
        <v>-</v>
      </c>
      <c r="Q116" s="214" cm="1">
        <f t="array" ref="Q116">IF(P116="-",0,P116/(1+'General inputs'!$H$32)^IFERROR(INDEX('MP Calculations'!$C$40:$C$130,MATCH(F116,'MP Calculations'!$D$40:$D$130,0),0),-1))</f>
        <v>0</v>
      </c>
    </row>
    <row r="117" spans="3:17" x14ac:dyDescent="0.2">
      <c r="C117" s="159"/>
      <c r="D117" s="165"/>
      <c r="E117" s="161"/>
      <c r="F117" s="172" t="str">
        <f t="shared" si="4"/>
        <v>-</v>
      </c>
      <c r="G117" s="68"/>
      <c r="H117" s="167"/>
      <c r="I117" s="173"/>
      <c r="J117" s="168" t="str">
        <f>IFERROR(MIN('MP Calculations'!$E$30/I117,1),"-")</f>
        <v>-</v>
      </c>
      <c r="K117" s="12"/>
      <c r="L117" s="159"/>
      <c r="M117" s="159"/>
      <c r="N117" s="159"/>
      <c r="O117" s="184" t="str">
        <f t="shared" si="5"/>
        <v>-</v>
      </c>
      <c r="P117" s="214" t="str">
        <f t="shared" si="6"/>
        <v>-</v>
      </c>
      <c r="Q117" s="214" cm="1">
        <f t="array" ref="Q117">IF(P117="-",0,P117/(1+'General inputs'!$H$32)^IFERROR(INDEX('MP Calculations'!$C$40:$C$130,MATCH(F117,'MP Calculations'!$D$40:$D$130,0),0),-1))</f>
        <v>0</v>
      </c>
    </row>
    <row r="118" spans="3:17" x14ac:dyDescent="0.2">
      <c r="C118" s="159"/>
      <c r="D118" s="165"/>
      <c r="E118" s="161"/>
      <c r="F118" s="172" t="str">
        <f t="shared" si="4"/>
        <v>-</v>
      </c>
      <c r="G118" s="68"/>
      <c r="H118" s="167"/>
      <c r="I118" s="173"/>
      <c r="J118" s="168" t="str">
        <f>IFERROR(MIN('MP Calculations'!$E$30/I118,1),"-")</f>
        <v>-</v>
      </c>
      <c r="K118" s="12"/>
      <c r="L118" s="159"/>
      <c r="M118" s="159"/>
      <c r="N118" s="159"/>
      <c r="O118" s="184" t="str">
        <f t="shared" si="5"/>
        <v>-</v>
      </c>
      <c r="P118" s="214" t="str">
        <f t="shared" si="6"/>
        <v>-</v>
      </c>
      <c r="Q118" s="214" cm="1">
        <f t="array" ref="Q118">IF(P118="-",0,P118/(1+'General inputs'!$H$32)^IFERROR(INDEX('MP Calculations'!$C$40:$C$130,MATCH(F118,'MP Calculations'!$D$40:$D$130,0),0),-1))</f>
        <v>0</v>
      </c>
    </row>
    <row r="119" spans="3:17" x14ac:dyDescent="0.2">
      <c r="C119" s="159"/>
      <c r="D119" s="165"/>
      <c r="E119" s="161"/>
      <c r="F119" s="172" t="str">
        <f t="shared" si="4"/>
        <v>-</v>
      </c>
      <c r="G119" s="68"/>
      <c r="H119" s="167"/>
      <c r="I119" s="173"/>
      <c r="J119" s="168" t="str">
        <f>IFERROR(MIN('MP Calculations'!$E$30/I119,1),"-")</f>
        <v>-</v>
      </c>
      <c r="K119" s="12"/>
      <c r="L119" s="159"/>
      <c r="M119" s="159"/>
      <c r="N119" s="159"/>
      <c r="O119" s="184" t="str">
        <f t="shared" si="5"/>
        <v>-</v>
      </c>
      <c r="P119" s="214" t="str">
        <f t="shared" si="6"/>
        <v>-</v>
      </c>
      <c r="Q119" s="214" cm="1">
        <f t="array" ref="Q119">IF(P119="-",0,P119/(1+'General inputs'!$H$32)^IFERROR(INDEX('MP Calculations'!$C$40:$C$130,MATCH(F119,'MP Calculations'!$D$40:$D$130,0),0),-1))</f>
        <v>0</v>
      </c>
    </row>
    <row r="120" spans="3:17" x14ac:dyDescent="0.2">
      <c r="C120" s="159"/>
      <c r="D120" s="165"/>
      <c r="E120" s="161"/>
      <c r="F120" s="172" t="str">
        <f t="shared" si="4"/>
        <v>-</v>
      </c>
      <c r="G120" s="68"/>
      <c r="H120" s="167"/>
      <c r="I120" s="173"/>
      <c r="J120" s="168" t="str">
        <f>IFERROR(MIN('MP Calculations'!$E$30/I120,1),"-")</f>
        <v>-</v>
      </c>
      <c r="K120" s="12"/>
      <c r="L120" s="159"/>
      <c r="M120" s="159"/>
      <c r="N120" s="159"/>
      <c r="O120" s="184" t="str">
        <f t="shared" si="5"/>
        <v>-</v>
      </c>
      <c r="P120" s="214" t="str">
        <f t="shared" si="6"/>
        <v>-</v>
      </c>
      <c r="Q120" s="214" cm="1">
        <f t="array" ref="Q120">IF(P120="-",0,P120/(1+'General inputs'!$H$32)^IFERROR(INDEX('MP Calculations'!$C$40:$C$130,MATCH(F120,'MP Calculations'!$D$40:$D$130,0),0),-1))</f>
        <v>0</v>
      </c>
    </row>
    <row r="121" spans="3:17" x14ac:dyDescent="0.2">
      <c r="C121" s="159"/>
      <c r="D121" s="165"/>
      <c r="E121" s="161"/>
      <c r="F121" s="172" t="str">
        <f t="shared" si="4"/>
        <v>-</v>
      </c>
      <c r="G121" s="68"/>
      <c r="H121" s="167"/>
      <c r="I121" s="173"/>
      <c r="J121" s="168" t="str">
        <f>IFERROR(MIN('MP Calculations'!$E$30/I121,1),"-")</f>
        <v>-</v>
      </c>
      <c r="K121" s="12"/>
      <c r="L121" s="159"/>
      <c r="M121" s="159"/>
      <c r="N121" s="159"/>
      <c r="O121" s="184" t="str">
        <f t="shared" si="5"/>
        <v>-</v>
      </c>
      <c r="P121" s="214" t="str">
        <f t="shared" si="6"/>
        <v>-</v>
      </c>
      <c r="Q121" s="214" cm="1">
        <f t="array" ref="Q121">IF(P121="-",0,P121/(1+'General inputs'!$H$32)^IFERROR(INDEX('MP Calculations'!$C$40:$C$130,MATCH(F121,'MP Calculations'!$D$40:$D$130,0),0),-1))</f>
        <v>0</v>
      </c>
    </row>
    <row r="122" spans="3:17" x14ac:dyDescent="0.2">
      <c r="C122" s="159"/>
      <c r="D122" s="165"/>
      <c r="E122" s="161"/>
      <c r="F122" s="172" t="str">
        <f t="shared" si="4"/>
        <v>-</v>
      </c>
      <c r="G122" s="68"/>
      <c r="H122" s="167"/>
      <c r="I122" s="173"/>
      <c r="J122" s="168" t="str">
        <f>IFERROR(MIN('MP Calculations'!$E$30/I122,1),"-")</f>
        <v>-</v>
      </c>
      <c r="K122" s="12"/>
      <c r="L122" s="159"/>
      <c r="M122" s="159"/>
      <c r="N122" s="159"/>
      <c r="O122" s="184" t="str">
        <f t="shared" si="5"/>
        <v>-</v>
      </c>
      <c r="P122" s="214" t="str">
        <f t="shared" si="6"/>
        <v>-</v>
      </c>
      <c r="Q122" s="214" cm="1">
        <f t="array" ref="Q122">IF(P122="-",0,P122/(1+'General inputs'!$H$32)^IFERROR(INDEX('MP Calculations'!$C$40:$C$130,MATCH(F122,'MP Calculations'!$D$40:$D$130,0),0),-1))</f>
        <v>0</v>
      </c>
    </row>
    <row r="123" spans="3:17" x14ac:dyDescent="0.2">
      <c r="C123" s="159"/>
      <c r="D123" s="165"/>
      <c r="E123" s="161"/>
      <c r="F123" s="172" t="str">
        <f t="shared" si="4"/>
        <v>-</v>
      </c>
      <c r="G123" s="68"/>
      <c r="H123" s="167"/>
      <c r="I123" s="173"/>
      <c r="J123" s="168" t="str">
        <f>IFERROR(MIN('MP Calculations'!$E$30/I123,1),"-")</f>
        <v>-</v>
      </c>
      <c r="K123" s="12"/>
      <c r="L123" s="159"/>
      <c r="M123" s="159"/>
      <c r="N123" s="159"/>
      <c r="O123" s="184" t="str">
        <f t="shared" si="5"/>
        <v>-</v>
      </c>
      <c r="P123" s="214" t="str">
        <f t="shared" si="6"/>
        <v>-</v>
      </c>
      <c r="Q123" s="214" cm="1">
        <f t="array" ref="Q123">IF(P123="-",0,P123/(1+'General inputs'!$H$32)^IFERROR(INDEX('MP Calculations'!$C$40:$C$130,MATCH(F123,'MP Calculations'!$D$40:$D$130,0),0),-1))</f>
        <v>0</v>
      </c>
    </row>
    <row r="124" spans="3:17" x14ac:dyDescent="0.2">
      <c r="C124" s="159"/>
      <c r="D124" s="165"/>
      <c r="E124" s="161"/>
      <c r="F124" s="172" t="str">
        <f t="shared" si="4"/>
        <v>-</v>
      </c>
      <c r="G124" s="68"/>
      <c r="H124" s="167"/>
      <c r="I124" s="173"/>
      <c r="J124" s="168" t="str">
        <f>IFERROR(MIN('MP Calculations'!$E$30/I124,1),"-")</f>
        <v>-</v>
      </c>
      <c r="K124" s="12"/>
      <c r="L124" s="159"/>
      <c r="M124" s="159"/>
      <c r="N124" s="159"/>
      <c r="O124" s="184" t="str">
        <f t="shared" si="5"/>
        <v>-</v>
      </c>
      <c r="P124" s="214" t="str">
        <f t="shared" si="6"/>
        <v>-</v>
      </c>
      <c r="Q124" s="214" cm="1">
        <f t="array" ref="Q124">IF(P124="-",0,P124/(1+'General inputs'!$H$32)^IFERROR(INDEX('MP Calculations'!$C$40:$C$130,MATCH(F124,'MP Calculations'!$D$40:$D$130,0),0),-1))</f>
        <v>0</v>
      </c>
    </row>
    <row r="125" spans="3:17" x14ac:dyDescent="0.2">
      <c r="C125" s="159"/>
      <c r="D125" s="165"/>
      <c r="E125" s="161"/>
      <c r="F125" s="172" t="str">
        <f t="shared" si="4"/>
        <v>-</v>
      </c>
      <c r="G125" s="68"/>
      <c r="H125" s="167"/>
      <c r="I125" s="173"/>
      <c r="J125" s="168" t="str">
        <f>IFERROR(MIN('MP Calculations'!$E$30/I125,1),"-")</f>
        <v>-</v>
      </c>
      <c r="K125" s="12"/>
      <c r="L125" s="159"/>
      <c r="M125" s="159"/>
      <c r="N125" s="159"/>
      <c r="O125" s="184" t="str">
        <f t="shared" si="5"/>
        <v>-</v>
      </c>
      <c r="P125" s="214" t="str">
        <f t="shared" si="6"/>
        <v>-</v>
      </c>
      <c r="Q125" s="214" cm="1">
        <f t="array" ref="Q125">IF(P125="-",0,P125/(1+'General inputs'!$H$32)^IFERROR(INDEX('MP Calculations'!$C$40:$C$130,MATCH(F125,'MP Calculations'!$D$40:$D$130,0),0),-1))</f>
        <v>0</v>
      </c>
    </row>
    <row r="126" spans="3:17" x14ac:dyDescent="0.2">
      <c r="C126" s="159"/>
      <c r="D126" s="165"/>
      <c r="E126" s="161"/>
      <c r="F126" s="172" t="str">
        <f t="shared" si="4"/>
        <v>-</v>
      </c>
      <c r="G126" s="68"/>
      <c r="H126" s="167"/>
      <c r="I126" s="173"/>
      <c r="J126" s="168" t="str">
        <f>IFERROR(MIN('MP Calculations'!$E$30/I126,1),"-")</f>
        <v>-</v>
      </c>
      <c r="K126" s="12"/>
      <c r="L126" s="159"/>
      <c r="M126" s="159"/>
      <c r="N126" s="159"/>
      <c r="O126" s="184" t="str">
        <f t="shared" si="5"/>
        <v>-</v>
      </c>
      <c r="P126" s="214" t="str">
        <f t="shared" si="6"/>
        <v>-</v>
      </c>
      <c r="Q126" s="214" cm="1">
        <f t="array" ref="Q126">IF(P126="-",0,P126/(1+'General inputs'!$H$32)^IFERROR(INDEX('MP Calculations'!$C$40:$C$130,MATCH(F126,'MP Calculations'!$D$40:$D$130,0),0),-1))</f>
        <v>0</v>
      </c>
    </row>
    <row r="127" spans="3:17" x14ac:dyDescent="0.2">
      <c r="C127" s="159"/>
      <c r="D127" s="165"/>
      <c r="E127" s="161"/>
      <c r="F127" s="172" t="str">
        <f t="shared" si="4"/>
        <v>-</v>
      </c>
      <c r="G127" s="68"/>
      <c r="H127" s="167"/>
      <c r="I127" s="173"/>
      <c r="J127" s="168" t="str">
        <f>IFERROR(MIN('MP Calculations'!$E$30/I127,1),"-")</f>
        <v>-</v>
      </c>
      <c r="K127" s="12"/>
      <c r="L127" s="159"/>
      <c r="M127" s="159"/>
      <c r="N127" s="159"/>
      <c r="O127" s="184" t="str">
        <f t="shared" si="5"/>
        <v>-</v>
      </c>
      <c r="P127" s="214" t="str">
        <f t="shared" si="6"/>
        <v>-</v>
      </c>
      <c r="Q127" s="214" cm="1">
        <f t="array" ref="Q127">IF(P127="-",0,P127/(1+'General inputs'!$H$32)^IFERROR(INDEX('MP Calculations'!$C$40:$C$130,MATCH(F127,'MP Calculations'!$D$40:$D$130,0),0),-1))</f>
        <v>0</v>
      </c>
    </row>
    <row r="128" spans="3:17" x14ac:dyDescent="0.2">
      <c r="C128" s="159"/>
      <c r="D128" s="165"/>
      <c r="E128" s="161"/>
      <c r="F128" s="172" t="str">
        <f t="shared" si="4"/>
        <v>-</v>
      </c>
      <c r="G128" s="68"/>
      <c r="H128" s="167"/>
      <c r="I128" s="173"/>
      <c r="J128" s="168" t="str">
        <f>IFERROR(MIN('MP Calculations'!$E$30/I128,1),"-")</f>
        <v>-</v>
      </c>
      <c r="K128" s="12"/>
      <c r="L128" s="159"/>
      <c r="M128" s="159"/>
      <c r="N128" s="159"/>
      <c r="O128" s="184" t="str">
        <f>IF(N128="","-",L128*N128)</f>
        <v>-</v>
      </c>
      <c r="P128" s="214" t="str">
        <f t="shared" si="6"/>
        <v>-</v>
      </c>
      <c r="Q128" s="214" cm="1">
        <f t="array" ref="Q128">IF(P128="-",0,P128/(1+'General inputs'!$H$32)^IFERROR(INDEX('MP Calculations'!$C$40:$C$130,MATCH(F128,'MP Calculations'!$D$40:$D$130,0),0),-1))</f>
        <v>0</v>
      </c>
    </row>
    <row r="129" spans="3:17" x14ac:dyDescent="0.2">
      <c r="C129" s="159"/>
      <c r="D129" s="165"/>
      <c r="E129" s="161"/>
      <c r="F129" s="172" t="str">
        <f t="shared" si="4"/>
        <v>-</v>
      </c>
      <c r="G129" s="68"/>
      <c r="H129" s="167"/>
      <c r="I129" s="173"/>
      <c r="J129" s="168" t="str">
        <f>IFERROR(MIN('MP Calculations'!$E$30/I129,1),"-")</f>
        <v>-</v>
      </c>
      <c r="K129" s="12"/>
      <c r="L129" s="159"/>
      <c r="M129" s="159"/>
      <c r="N129" s="159"/>
      <c r="O129" s="184" t="str">
        <f t="shared" ref="O129:O192" si="7">IF(N129="","-",L129*N129)</f>
        <v>-</v>
      </c>
      <c r="P129" s="214" t="str">
        <f t="shared" si="6"/>
        <v>-</v>
      </c>
      <c r="Q129" s="214" cm="1">
        <f t="array" ref="Q129">IF(P129="-",0,P129/(1+'General inputs'!$H$32)^IFERROR(INDEX('MP Calculations'!$C$40:$C$130,MATCH(F129,'MP Calculations'!$D$40:$D$130,0),0),-1))</f>
        <v>0</v>
      </c>
    </row>
    <row r="130" spans="3:17" x14ac:dyDescent="0.2">
      <c r="C130" s="159"/>
      <c r="D130" s="165"/>
      <c r="E130" s="161"/>
      <c r="F130" s="172" t="str">
        <f t="shared" si="4"/>
        <v>-</v>
      </c>
      <c r="G130" s="68"/>
      <c r="H130" s="167"/>
      <c r="I130" s="173"/>
      <c r="J130" s="168" t="str">
        <f>IFERROR(MIN('MP Calculations'!$E$30/I130,1),"-")</f>
        <v>-</v>
      </c>
      <c r="K130" s="12"/>
      <c r="L130" s="159"/>
      <c r="M130" s="159"/>
      <c r="N130" s="159"/>
      <c r="O130" s="184" t="str">
        <f t="shared" si="7"/>
        <v>-</v>
      </c>
      <c r="P130" s="214" t="str">
        <f t="shared" si="6"/>
        <v>-</v>
      </c>
      <c r="Q130" s="214" cm="1">
        <f t="array" ref="Q130">IF(P130="-",0,P130/(1+'General inputs'!$H$32)^IFERROR(INDEX('MP Calculations'!$C$40:$C$130,MATCH(F130,'MP Calculations'!$D$40:$D$130,0),0),-1))</f>
        <v>0</v>
      </c>
    </row>
    <row r="131" spans="3:17" x14ac:dyDescent="0.2">
      <c r="C131" s="159"/>
      <c r="D131" s="165"/>
      <c r="E131" s="161"/>
      <c r="F131" s="172" t="str">
        <f t="shared" si="4"/>
        <v>-</v>
      </c>
      <c r="G131" s="68"/>
      <c r="H131" s="167"/>
      <c r="I131" s="173"/>
      <c r="J131" s="168" t="str">
        <f>IFERROR(MIN('MP Calculations'!$E$30/I131,1),"-")</f>
        <v>-</v>
      </c>
      <c r="K131" s="12"/>
      <c r="L131" s="159"/>
      <c r="M131" s="159"/>
      <c r="N131" s="159"/>
      <c r="O131" s="184" t="str">
        <f t="shared" si="7"/>
        <v>-</v>
      </c>
      <c r="P131" s="214" t="str">
        <f t="shared" si="6"/>
        <v>-</v>
      </c>
      <c r="Q131" s="214" cm="1">
        <f t="array" ref="Q131">IF(P131="-",0,P131/(1+'General inputs'!$H$32)^IFERROR(INDEX('MP Calculations'!$C$40:$C$130,MATCH(F131,'MP Calculations'!$D$40:$D$130,0),0),-1))</f>
        <v>0</v>
      </c>
    </row>
    <row r="132" spans="3:17" x14ac:dyDescent="0.2">
      <c r="C132" s="159"/>
      <c r="D132" s="165"/>
      <c r="E132" s="161"/>
      <c r="F132" s="172" t="str">
        <f t="shared" si="4"/>
        <v>-</v>
      </c>
      <c r="G132" s="68"/>
      <c r="H132" s="167"/>
      <c r="I132" s="173"/>
      <c r="J132" s="168" t="str">
        <f>IFERROR(MIN('MP Calculations'!$E$30/I132,1),"-")</f>
        <v>-</v>
      </c>
      <c r="K132" s="12"/>
      <c r="L132" s="159"/>
      <c r="M132" s="159"/>
      <c r="N132" s="159"/>
      <c r="O132" s="184" t="str">
        <f t="shared" si="7"/>
        <v>-</v>
      </c>
      <c r="P132" s="214" t="str">
        <f t="shared" si="6"/>
        <v>-</v>
      </c>
      <c r="Q132" s="214" cm="1">
        <f t="array" ref="Q132">IF(P132="-",0,P132/(1+'General inputs'!$H$32)^IFERROR(INDEX('MP Calculations'!$C$40:$C$130,MATCH(F132,'MP Calculations'!$D$40:$D$130,0),0),-1))</f>
        <v>0</v>
      </c>
    </row>
    <row r="133" spans="3:17" x14ac:dyDescent="0.2">
      <c r="C133" s="159"/>
      <c r="D133" s="165"/>
      <c r="E133" s="161"/>
      <c r="F133" s="172" t="str">
        <f t="shared" si="4"/>
        <v>-</v>
      </c>
      <c r="G133" s="68"/>
      <c r="H133" s="167"/>
      <c r="I133" s="173"/>
      <c r="J133" s="168" t="str">
        <f>IFERROR(MIN('MP Calculations'!$E$30/I133,1),"-")</f>
        <v>-</v>
      </c>
      <c r="K133" s="12"/>
      <c r="L133" s="159"/>
      <c r="M133" s="159"/>
      <c r="N133" s="159"/>
      <c r="O133" s="184" t="str">
        <f t="shared" si="7"/>
        <v>-</v>
      </c>
      <c r="P133" s="214" t="str">
        <f t="shared" si="6"/>
        <v>-</v>
      </c>
      <c r="Q133" s="214" cm="1">
        <f t="array" ref="Q133">IF(P133="-",0,P133/(1+'General inputs'!$H$32)^IFERROR(INDEX('MP Calculations'!$C$40:$C$130,MATCH(F133,'MP Calculations'!$D$40:$D$130,0),0),-1))</f>
        <v>0</v>
      </c>
    </row>
    <row r="134" spans="3:17" x14ac:dyDescent="0.2">
      <c r="C134" s="159"/>
      <c r="D134" s="165"/>
      <c r="E134" s="161"/>
      <c r="F134" s="172" t="str">
        <f t="shared" si="4"/>
        <v>-</v>
      </c>
      <c r="G134" s="68"/>
      <c r="H134" s="167"/>
      <c r="I134" s="173"/>
      <c r="J134" s="168" t="str">
        <f>IFERROR(MIN('MP Calculations'!$E$30/I134,1),"-")</f>
        <v>-</v>
      </c>
      <c r="K134" s="12"/>
      <c r="L134" s="159"/>
      <c r="M134" s="159"/>
      <c r="N134" s="159"/>
      <c r="O134" s="184" t="str">
        <f t="shared" si="7"/>
        <v>-</v>
      </c>
      <c r="P134" s="214" t="str">
        <f t="shared" si="6"/>
        <v>-</v>
      </c>
      <c r="Q134" s="214" cm="1">
        <f t="array" ref="Q134">IF(P134="-",0,P134/(1+'General inputs'!$H$32)^IFERROR(INDEX('MP Calculations'!$C$40:$C$130,MATCH(F134,'MP Calculations'!$D$40:$D$130,0),0),-1))</f>
        <v>0</v>
      </c>
    </row>
    <row r="135" spans="3:17" x14ac:dyDescent="0.2">
      <c r="C135" s="159"/>
      <c r="D135" s="165"/>
      <c r="E135" s="161"/>
      <c r="F135" s="172" t="str">
        <f t="shared" si="4"/>
        <v>-</v>
      </c>
      <c r="G135" s="68"/>
      <c r="H135" s="167"/>
      <c r="I135" s="173"/>
      <c r="J135" s="168" t="str">
        <f>IFERROR(MIN('MP Calculations'!$E$30/I135,1),"-")</f>
        <v>-</v>
      </c>
      <c r="K135" s="12"/>
      <c r="L135" s="159"/>
      <c r="M135" s="159"/>
      <c r="N135" s="159"/>
      <c r="O135" s="184" t="str">
        <f t="shared" si="7"/>
        <v>-</v>
      </c>
      <c r="P135" s="214" t="str">
        <f t="shared" si="6"/>
        <v>-</v>
      </c>
      <c r="Q135" s="214" cm="1">
        <f t="array" ref="Q135">IF(P135="-",0,P135/(1+'General inputs'!$H$32)^IFERROR(INDEX('MP Calculations'!$C$40:$C$130,MATCH(F135,'MP Calculations'!$D$40:$D$130,0),0),-1))</f>
        <v>0</v>
      </c>
    </row>
    <row r="136" spans="3:17" x14ac:dyDescent="0.2">
      <c r="C136" s="159"/>
      <c r="D136" s="165"/>
      <c r="E136" s="161"/>
      <c r="F136" s="172" t="str">
        <f t="shared" si="4"/>
        <v>-</v>
      </c>
      <c r="G136" s="68"/>
      <c r="H136" s="167"/>
      <c r="I136" s="173"/>
      <c r="J136" s="168" t="str">
        <f>IFERROR(MIN('MP Calculations'!$E$30/I136,1),"-")</f>
        <v>-</v>
      </c>
      <c r="K136" s="12"/>
      <c r="L136" s="159"/>
      <c r="M136" s="159"/>
      <c r="N136" s="159"/>
      <c r="O136" s="184" t="str">
        <f t="shared" si="7"/>
        <v>-</v>
      </c>
      <c r="P136" s="214" t="str">
        <f t="shared" si="6"/>
        <v>-</v>
      </c>
      <c r="Q136" s="214" cm="1">
        <f t="array" ref="Q136">IF(P136="-",0,P136/(1+'General inputs'!$H$32)^IFERROR(INDEX('MP Calculations'!$C$40:$C$130,MATCH(F136,'MP Calculations'!$D$40:$D$130,0),0),-1))</f>
        <v>0</v>
      </c>
    </row>
    <row r="137" spans="3:17" x14ac:dyDescent="0.2">
      <c r="C137" s="159"/>
      <c r="D137" s="165"/>
      <c r="E137" s="161"/>
      <c r="F137" s="172" t="str">
        <f t="shared" si="4"/>
        <v>-</v>
      </c>
      <c r="G137" s="68"/>
      <c r="H137" s="167"/>
      <c r="I137" s="173"/>
      <c r="J137" s="168" t="str">
        <f>IFERROR(MIN('MP Calculations'!$E$30/I137,1),"-")</f>
        <v>-</v>
      </c>
      <c r="K137" s="12"/>
      <c r="L137" s="159"/>
      <c r="M137" s="159"/>
      <c r="N137" s="159"/>
      <c r="O137" s="184" t="str">
        <f t="shared" si="7"/>
        <v>-</v>
      </c>
      <c r="P137" s="214" t="str">
        <f t="shared" si="6"/>
        <v>-</v>
      </c>
      <c r="Q137" s="214" cm="1">
        <f t="array" ref="Q137">IF(P137="-",0,P137/(1+'General inputs'!$H$32)^IFERROR(INDEX('MP Calculations'!$C$40:$C$130,MATCH(F137,'MP Calculations'!$D$40:$D$130,0),0),-1))</f>
        <v>0</v>
      </c>
    </row>
    <row r="138" spans="3:17" x14ac:dyDescent="0.2">
      <c r="C138" s="159"/>
      <c r="D138" s="165"/>
      <c r="E138" s="161"/>
      <c r="F138" s="172" t="str">
        <f t="shared" si="4"/>
        <v>-</v>
      </c>
      <c r="G138" s="68"/>
      <c r="H138" s="167"/>
      <c r="I138" s="173"/>
      <c r="J138" s="168" t="str">
        <f>IFERROR(MIN('MP Calculations'!$E$30/I138,1),"-")</f>
        <v>-</v>
      </c>
      <c r="K138" s="12"/>
      <c r="L138" s="159"/>
      <c r="M138" s="159"/>
      <c r="N138" s="159"/>
      <c r="O138" s="184" t="str">
        <f t="shared" si="7"/>
        <v>-</v>
      </c>
      <c r="P138" s="214" t="str">
        <f t="shared" si="6"/>
        <v>-</v>
      </c>
      <c r="Q138" s="214" cm="1">
        <f t="array" ref="Q138">IF(P138="-",0,P138/(1+'General inputs'!$H$32)^IFERROR(INDEX('MP Calculations'!$C$40:$C$130,MATCH(F138,'MP Calculations'!$D$40:$D$130,0),0),-1))</f>
        <v>0</v>
      </c>
    </row>
    <row r="139" spans="3:17" x14ac:dyDescent="0.2">
      <c r="C139" s="159"/>
      <c r="D139" s="165"/>
      <c r="E139" s="161"/>
      <c r="F139" s="172" t="str">
        <f t="shared" si="4"/>
        <v>-</v>
      </c>
      <c r="G139" s="68"/>
      <c r="H139" s="167"/>
      <c r="I139" s="173"/>
      <c r="J139" s="168" t="str">
        <f>IFERROR(MIN('MP Calculations'!$E$30/I139,1),"-")</f>
        <v>-</v>
      </c>
      <c r="K139" s="12"/>
      <c r="L139" s="159"/>
      <c r="M139" s="159"/>
      <c r="N139" s="159"/>
      <c r="O139" s="184" t="str">
        <f t="shared" si="7"/>
        <v>-</v>
      </c>
      <c r="P139" s="214" t="str">
        <f t="shared" si="6"/>
        <v>-</v>
      </c>
      <c r="Q139" s="214" cm="1">
        <f t="array" ref="Q139">IF(P139="-",0,P139/(1+'General inputs'!$H$32)^IFERROR(INDEX('MP Calculations'!$C$40:$C$130,MATCH(F139,'MP Calculations'!$D$40:$D$130,0),0),-1))</f>
        <v>0</v>
      </c>
    </row>
    <row r="140" spans="3:17" x14ac:dyDescent="0.2">
      <c r="C140" s="159"/>
      <c r="D140" s="165"/>
      <c r="E140" s="161"/>
      <c r="F140" s="172" t="str">
        <f t="shared" si="4"/>
        <v>-</v>
      </c>
      <c r="G140" s="68"/>
      <c r="H140" s="167"/>
      <c r="I140" s="173"/>
      <c r="J140" s="168" t="str">
        <f>IFERROR(MIN('MP Calculations'!$E$30/I140,1),"-")</f>
        <v>-</v>
      </c>
      <c r="K140" s="12"/>
      <c r="L140" s="159"/>
      <c r="M140" s="159"/>
      <c r="N140" s="159"/>
      <c r="O140" s="184" t="str">
        <f t="shared" si="7"/>
        <v>-</v>
      </c>
      <c r="P140" s="214" t="str">
        <f t="shared" si="6"/>
        <v>-</v>
      </c>
      <c r="Q140" s="214" cm="1">
        <f t="array" ref="Q140">IF(P140="-",0,P140/(1+'General inputs'!$H$32)^IFERROR(INDEX('MP Calculations'!$C$40:$C$130,MATCH(F140,'MP Calculations'!$D$40:$D$130,0),0),-1))</f>
        <v>0</v>
      </c>
    </row>
    <row r="141" spans="3:17" x14ac:dyDescent="0.2">
      <c r="C141" s="159"/>
      <c r="D141" s="165"/>
      <c r="E141" s="161"/>
      <c r="F141" s="172" t="str">
        <f t="shared" si="4"/>
        <v>-</v>
      </c>
      <c r="G141" s="68"/>
      <c r="H141" s="167"/>
      <c r="I141" s="173"/>
      <c r="J141" s="168" t="str">
        <f>IFERROR(MIN('MP Calculations'!$E$30/I141,1),"-")</f>
        <v>-</v>
      </c>
      <c r="K141" s="12"/>
      <c r="L141" s="159"/>
      <c r="M141" s="159"/>
      <c r="N141" s="159"/>
      <c r="O141" s="184" t="str">
        <f t="shared" si="7"/>
        <v>-</v>
      </c>
      <c r="P141" s="214" t="str">
        <f t="shared" si="6"/>
        <v>-</v>
      </c>
      <c r="Q141" s="214" cm="1">
        <f t="array" ref="Q141">IF(P141="-",0,P141/(1+'General inputs'!$H$32)^IFERROR(INDEX('MP Calculations'!$C$40:$C$130,MATCH(F141,'MP Calculations'!$D$40:$D$130,0),0),-1))</f>
        <v>0</v>
      </c>
    </row>
    <row r="142" spans="3:17" x14ac:dyDescent="0.2">
      <c r="C142" s="159"/>
      <c r="D142" s="165"/>
      <c r="E142" s="161"/>
      <c r="F142" s="172" t="str">
        <f t="shared" si="4"/>
        <v>-</v>
      </c>
      <c r="G142" s="68"/>
      <c r="H142" s="167"/>
      <c r="I142" s="173"/>
      <c r="J142" s="168" t="str">
        <f>IFERROR(MIN('MP Calculations'!$E$30/I142,1),"-")</f>
        <v>-</v>
      </c>
      <c r="K142" s="12"/>
      <c r="L142" s="159"/>
      <c r="M142" s="159"/>
      <c r="N142" s="159"/>
      <c r="O142" s="184" t="str">
        <f t="shared" si="7"/>
        <v>-</v>
      </c>
      <c r="P142" s="214" t="str">
        <f t="shared" si="6"/>
        <v>-</v>
      </c>
      <c r="Q142" s="214" cm="1">
        <f t="array" ref="Q142">IF(P142="-",0,P142/(1+'General inputs'!$H$32)^IFERROR(INDEX('MP Calculations'!$C$40:$C$130,MATCH(F142,'MP Calculations'!$D$40:$D$130,0),0),-1))</f>
        <v>0</v>
      </c>
    </row>
    <row r="143" spans="3:17" x14ac:dyDescent="0.2">
      <c r="C143" s="159"/>
      <c r="D143" s="165"/>
      <c r="E143" s="161"/>
      <c r="F143" s="172" t="str">
        <f t="shared" si="4"/>
        <v>-</v>
      </c>
      <c r="G143" s="68"/>
      <c r="H143" s="167"/>
      <c r="I143" s="173"/>
      <c r="J143" s="168" t="str">
        <f>IFERROR(MIN('MP Calculations'!$E$30/I143,1),"-")</f>
        <v>-</v>
      </c>
      <c r="K143" s="12"/>
      <c r="L143" s="159"/>
      <c r="M143" s="159"/>
      <c r="N143" s="159"/>
      <c r="O143" s="184" t="str">
        <f t="shared" si="7"/>
        <v>-</v>
      </c>
      <c r="P143" s="214" t="str">
        <f t="shared" si="6"/>
        <v>-</v>
      </c>
      <c r="Q143" s="214" cm="1">
        <f t="array" ref="Q143">IF(P143="-",0,P143/(1+'General inputs'!$H$32)^IFERROR(INDEX('MP Calculations'!$C$40:$C$130,MATCH(F143,'MP Calculations'!$D$40:$D$130,0),0),-1))</f>
        <v>0</v>
      </c>
    </row>
    <row r="144" spans="3:17" x14ac:dyDescent="0.2">
      <c r="C144" s="159"/>
      <c r="D144" s="165"/>
      <c r="E144" s="161"/>
      <c r="F144" s="172" t="str">
        <f t="shared" si="4"/>
        <v>-</v>
      </c>
      <c r="G144" s="68"/>
      <c r="H144" s="167"/>
      <c r="I144" s="173"/>
      <c r="J144" s="168" t="str">
        <f>IFERROR(MIN('MP Calculations'!$E$30/I144,1),"-")</f>
        <v>-</v>
      </c>
      <c r="K144" s="12"/>
      <c r="L144" s="159"/>
      <c r="M144" s="159"/>
      <c r="N144" s="159"/>
      <c r="O144" s="184" t="str">
        <f t="shared" si="7"/>
        <v>-</v>
      </c>
      <c r="P144" s="214" t="str">
        <f t="shared" si="6"/>
        <v>-</v>
      </c>
      <c r="Q144" s="214" cm="1">
        <f t="array" ref="Q144">IF(P144="-",0,P144/(1+'General inputs'!$H$32)^IFERROR(INDEX('MP Calculations'!$C$40:$C$130,MATCH(F144,'MP Calculations'!$D$40:$D$130,0),0),-1))</f>
        <v>0</v>
      </c>
    </row>
    <row r="145" spans="3:17" x14ac:dyDescent="0.2">
      <c r="C145" s="159"/>
      <c r="D145" s="165"/>
      <c r="E145" s="161"/>
      <c r="F145" s="172" t="str">
        <f t="shared" si="4"/>
        <v>-</v>
      </c>
      <c r="G145" s="68"/>
      <c r="H145" s="167"/>
      <c r="I145" s="173"/>
      <c r="J145" s="168" t="str">
        <f>IFERROR(MIN('MP Calculations'!$E$30/I145,1),"-")</f>
        <v>-</v>
      </c>
      <c r="K145" s="12"/>
      <c r="L145" s="159"/>
      <c r="M145" s="159"/>
      <c r="N145" s="159"/>
      <c r="O145" s="184" t="str">
        <f t="shared" si="7"/>
        <v>-</v>
      </c>
      <c r="P145" s="214" t="str">
        <f t="shared" si="6"/>
        <v>-</v>
      </c>
      <c r="Q145" s="214" cm="1">
        <f t="array" ref="Q145">IF(P145="-",0,P145/(1+'General inputs'!$H$32)^IFERROR(INDEX('MP Calculations'!$C$40:$C$130,MATCH(F145,'MP Calculations'!$D$40:$D$130,0),0),-1))</f>
        <v>0</v>
      </c>
    </row>
    <row r="146" spans="3:17" x14ac:dyDescent="0.2">
      <c r="C146" s="159"/>
      <c r="D146" s="165"/>
      <c r="E146" s="161"/>
      <c r="F146" s="172" t="str">
        <f t="shared" si="4"/>
        <v>-</v>
      </c>
      <c r="G146" s="68"/>
      <c r="H146" s="167"/>
      <c r="I146" s="173"/>
      <c r="J146" s="168" t="str">
        <f>IFERROR(MIN('MP Calculations'!$E$30/I146,1),"-")</f>
        <v>-</v>
      </c>
      <c r="K146" s="12"/>
      <c r="L146" s="159"/>
      <c r="M146" s="159"/>
      <c r="N146" s="159"/>
      <c r="O146" s="184" t="str">
        <f t="shared" si="7"/>
        <v>-</v>
      </c>
      <c r="P146" s="214" t="str">
        <f t="shared" si="6"/>
        <v>-</v>
      </c>
      <c r="Q146" s="214" cm="1">
        <f t="array" ref="Q146">IF(P146="-",0,P146/(1+'General inputs'!$H$32)^IFERROR(INDEX('MP Calculations'!$C$40:$C$130,MATCH(F146,'MP Calculations'!$D$40:$D$130,0),0),-1))</f>
        <v>0</v>
      </c>
    </row>
    <row r="147" spans="3:17" x14ac:dyDescent="0.2">
      <c r="C147" s="159"/>
      <c r="D147" s="165"/>
      <c r="E147" s="161"/>
      <c r="F147" s="172" t="str">
        <f t="shared" si="4"/>
        <v>-</v>
      </c>
      <c r="G147" s="68"/>
      <c r="H147" s="167"/>
      <c r="I147" s="173"/>
      <c r="J147" s="168" t="str">
        <f>IFERROR(MIN('MP Calculations'!$E$30/I147,1),"-")</f>
        <v>-</v>
      </c>
      <c r="K147" s="12"/>
      <c r="L147" s="159"/>
      <c r="M147" s="159"/>
      <c r="N147" s="159"/>
      <c r="O147" s="184" t="str">
        <f t="shared" si="7"/>
        <v>-</v>
      </c>
      <c r="P147" s="214" t="str">
        <f t="shared" si="6"/>
        <v>-</v>
      </c>
      <c r="Q147" s="214" cm="1">
        <f t="array" ref="Q147">IF(P147="-",0,P147/(1+'General inputs'!$H$32)^IFERROR(INDEX('MP Calculations'!$C$40:$C$130,MATCH(F147,'MP Calculations'!$D$40:$D$130,0),0),-1))</f>
        <v>0</v>
      </c>
    </row>
    <row r="148" spans="3:17" x14ac:dyDescent="0.2">
      <c r="C148" s="159"/>
      <c r="D148" s="165"/>
      <c r="E148" s="161"/>
      <c r="F148" s="172" t="str">
        <f t="shared" si="4"/>
        <v>-</v>
      </c>
      <c r="G148" s="68"/>
      <c r="H148" s="167"/>
      <c r="I148" s="173"/>
      <c r="J148" s="168" t="str">
        <f>IFERROR(MIN('MP Calculations'!$E$30/I148,1),"-")</f>
        <v>-</v>
      </c>
      <c r="K148" s="12"/>
      <c r="L148" s="159"/>
      <c r="M148" s="159"/>
      <c r="N148" s="159"/>
      <c r="O148" s="184" t="str">
        <f t="shared" si="7"/>
        <v>-</v>
      </c>
      <c r="P148" s="214" t="str">
        <f t="shared" si="6"/>
        <v>-</v>
      </c>
      <c r="Q148" s="214" cm="1">
        <f t="array" ref="Q148">IF(P148="-",0,P148/(1+'General inputs'!$H$32)^IFERROR(INDEX('MP Calculations'!$C$40:$C$130,MATCH(F148,'MP Calculations'!$D$40:$D$130,0),0),-1))</f>
        <v>0</v>
      </c>
    </row>
    <row r="149" spans="3:17" x14ac:dyDescent="0.2">
      <c r="C149" s="159"/>
      <c r="D149" s="165"/>
      <c r="E149" s="161"/>
      <c r="F149" s="172" t="str">
        <f t="shared" si="4"/>
        <v>-</v>
      </c>
      <c r="G149" s="68"/>
      <c r="H149" s="167"/>
      <c r="I149" s="173"/>
      <c r="J149" s="168" t="str">
        <f>IFERROR(MIN('MP Calculations'!$E$30/I149,1),"-")</f>
        <v>-</v>
      </c>
      <c r="K149" s="12"/>
      <c r="L149" s="159"/>
      <c r="M149" s="159"/>
      <c r="N149" s="159"/>
      <c r="O149" s="184" t="str">
        <f t="shared" si="7"/>
        <v>-</v>
      </c>
      <c r="P149" s="214" t="str">
        <f t="shared" si="6"/>
        <v>-</v>
      </c>
      <c r="Q149" s="214" cm="1">
        <f t="array" ref="Q149">IF(P149="-",0,P149/(1+'General inputs'!$H$32)^IFERROR(INDEX('MP Calculations'!$C$40:$C$130,MATCH(F149,'MP Calculations'!$D$40:$D$130,0),0),-1))</f>
        <v>0</v>
      </c>
    </row>
    <row r="150" spans="3:17" x14ac:dyDescent="0.2">
      <c r="C150" s="159"/>
      <c r="D150" s="165"/>
      <c r="E150" s="161"/>
      <c r="F150" s="172" t="str">
        <f t="shared" ref="F150:F213" si="8">IF(E150="","-",IF(OR(E150&lt;$E$15,E150&gt;$E$16),"ERROR - date outside of range",IF(MONTH(E150)&gt;=7,YEAR(E150)&amp;"-"&amp;IF(YEAR(E150)=1999,"00",IF(AND(YEAR(E150)&gt;=2000,YEAR(E150)&lt;2009),"0","")&amp;RIGHT(YEAR(E150),2)+1),RIGHT(YEAR(E150),4)-1&amp;"-"&amp;RIGHT(YEAR(E150),2))))</f>
        <v>-</v>
      </c>
      <c r="G150" s="68"/>
      <c r="H150" s="167"/>
      <c r="I150" s="173"/>
      <c r="J150" s="168" t="str">
        <f>IFERROR(MIN('MP Calculations'!$E$30/I150,1),"-")</f>
        <v>-</v>
      </c>
      <c r="K150" s="12"/>
      <c r="L150" s="159"/>
      <c r="M150" s="159"/>
      <c r="N150" s="159"/>
      <c r="O150" s="184" t="str">
        <f t="shared" si="7"/>
        <v>-</v>
      </c>
      <c r="P150" s="214" t="str">
        <f t="shared" si="6"/>
        <v>-</v>
      </c>
      <c r="Q150" s="214" cm="1">
        <f t="array" ref="Q150">IF(P150="-",0,P150/(1+'General inputs'!$H$32)^IFERROR(INDEX('MP Calculations'!$C$40:$C$130,MATCH(F150,'MP Calculations'!$D$40:$D$130,0),0),-1))</f>
        <v>0</v>
      </c>
    </row>
    <row r="151" spans="3:17" x14ac:dyDescent="0.2">
      <c r="C151" s="159"/>
      <c r="D151" s="165"/>
      <c r="E151" s="161"/>
      <c r="F151" s="172" t="str">
        <f t="shared" si="8"/>
        <v>-</v>
      </c>
      <c r="G151" s="68"/>
      <c r="H151" s="167"/>
      <c r="I151" s="173"/>
      <c r="J151" s="168" t="str">
        <f>IFERROR(MIN('MP Calculations'!$E$30/I151,1),"-")</f>
        <v>-</v>
      </c>
      <c r="K151" s="12"/>
      <c r="L151" s="159"/>
      <c r="M151" s="159"/>
      <c r="N151" s="159"/>
      <c r="O151" s="184" t="str">
        <f t="shared" si="7"/>
        <v>-</v>
      </c>
      <c r="P151" s="214" t="str">
        <f t="shared" ref="P151:P214" si="9">IF(O151="-","-",IF(OR(E151&lt;$E$15,E151&gt;$E$16),0,O151*J151))</f>
        <v>-</v>
      </c>
      <c r="Q151" s="214" cm="1">
        <f t="array" ref="Q151">IF(P151="-",0,P151/(1+'General inputs'!$H$32)^IFERROR(INDEX('MP Calculations'!$C$40:$C$130,MATCH(F151,'MP Calculations'!$D$40:$D$130,0),0),-1))</f>
        <v>0</v>
      </c>
    </row>
    <row r="152" spans="3:17" x14ac:dyDescent="0.2">
      <c r="C152" s="159"/>
      <c r="D152" s="165"/>
      <c r="E152" s="161"/>
      <c r="F152" s="172" t="str">
        <f t="shared" si="8"/>
        <v>-</v>
      </c>
      <c r="G152" s="68"/>
      <c r="H152" s="167"/>
      <c r="I152" s="173"/>
      <c r="J152" s="168" t="str">
        <f>IFERROR(MIN('MP Calculations'!$E$30/I152,1),"-")</f>
        <v>-</v>
      </c>
      <c r="K152" s="12"/>
      <c r="L152" s="159"/>
      <c r="M152" s="159"/>
      <c r="N152" s="159"/>
      <c r="O152" s="184" t="str">
        <f t="shared" si="7"/>
        <v>-</v>
      </c>
      <c r="P152" s="214" t="str">
        <f t="shared" si="9"/>
        <v>-</v>
      </c>
      <c r="Q152" s="214" cm="1">
        <f t="array" ref="Q152">IF(P152="-",0,P152/(1+'General inputs'!$H$32)^IFERROR(INDEX('MP Calculations'!$C$40:$C$130,MATCH(F152,'MP Calculations'!$D$40:$D$130,0),0),-1))</f>
        <v>0</v>
      </c>
    </row>
    <row r="153" spans="3:17" x14ac:dyDescent="0.2">
      <c r="C153" s="159"/>
      <c r="D153" s="165"/>
      <c r="E153" s="161"/>
      <c r="F153" s="172" t="str">
        <f t="shared" si="8"/>
        <v>-</v>
      </c>
      <c r="G153" s="68"/>
      <c r="H153" s="167"/>
      <c r="I153" s="173"/>
      <c r="J153" s="168" t="str">
        <f>IFERROR(MIN('MP Calculations'!$E$30/I153,1),"-")</f>
        <v>-</v>
      </c>
      <c r="K153" s="12"/>
      <c r="L153" s="159"/>
      <c r="M153" s="159"/>
      <c r="N153" s="159"/>
      <c r="O153" s="184" t="str">
        <f t="shared" si="7"/>
        <v>-</v>
      </c>
      <c r="P153" s="214" t="str">
        <f t="shared" si="9"/>
        <v>-</v>
      </c>
      <c r="Q153" s="214" cm="1">
        <f t="array" ref="Q153">IF(P153="-",0,P153/(1+'General inputs'!$H$32)^IFERROR(INDEX('MP Calculations'!$C$40:$C$130,MATCH(F153,'MP Calculations'!$D$40:$D$130,0),0),-1))</f>
        <v>0</v>
      </c>
    </row>
    <row r="154" spans="3:17" x14ac:dyDescent="0.2">
      <c r="C154" s="159"/>
      <c r="D154" s="165"/>
      <c r="E154" s="161"/>
      <c r="F154" s="172" t="str">
        <f t="shared" si="8"/>
        <v>-</v>
      </c>
      <c r="G154" s="68"/>
      <c r="H154" s="167"/>
      <c r="I154" s="173"/>
      <c r="J154" s="168" t="str">
        <f>IFERROR(MIN('MP Calculations'!$E$30/I154,1),"-")</f>
        <v>-</v>
      </c>
      <c r="K154" s="12"/>
      <c r="L154" s="159"/>
      <c r="M154" s="159"/>
      <c r="N154" s="159"/>
      <c r="O154" s="184" t="str">
        <f t="shared" si="7"/>
        <v>-</v>
      </c>
      <c r="P154" s="214" t="str">
        <f t="shared" si="9"/>
        <v>-</v>
      </c>
      <c r="Q154" s="214" cm="1">
        <f t="array" ref="Q154">IF(P154="-",0,P154/(1+'General inputs'!$H$32)^IFERROR(INDEX('MP Calculations'!$C$40:$C$130,MATCH(F154,'MP Calculations'!$D$40:$D$130,0),0),-1))</f>
        <v>0</v>
      </c>
    </row>
    <row r="155" spans="3:17" x14ac:dyDescent="0.2">
      <c r="C155" s="159"/>
      <c r="D155" s="165"/>
      <c r="E155" s="161"/>
      <c r="F155" s="172" t="str">
        <f t="shared" si="8"/>
        <v>-</v>
      </c>
      <c r="G155" s="68"/>
      <c r="H155" s="167"/>
      <c r="I155" s="173"/>
      <c r="J155" s="168" t="str">
        <f>IFERROR(MIN('MP Calculations'!$E$30/I155,1),"-")</f>
        <v>-</v>
      </c>
      <c r="K155" s="12"/>
      <c r="L155" s="159"/>
      <c r="M155" s="159"/>
      <c r="N155" s="159"/>
      <c r="O155" s="184" t="str">
        <f t="shared" si="7"/>
        <v>-</v>
      </c>
      <c r="P155" s="214" t="str">
        <f t="shared" si="9"/>
        <v>-</v>
      </c>
      <c r="Q155" s="214" cm="1">
        <f t="array" ref="Q155">IF(P155="-",0,P155/(1+'General inputs'!$H$32)^IFERROR(INDEX('MP Calculations'!$C$40:$C$130,MATCH(F155,'MP Calculations'!$D$40:$D$130,0),0),-1))</f>
        <v>0</v>
      </c>
    </row>
    <row r="156" spans="3:17" x14ac:dyDescent="0.2">
      <c r="C156" s="159"/>
      <c r="D156" s="165"/>
      <c r="E156" s="161"/>
      <c r="F156" s="172" t="str">
        <f t="shared" si="8"/>
        <v>-</v>
      </c>
      <c r="G156" s="68"/>
      <c r="H156" s="167"/>
      <c r="I156" s="173"/>
      <c r="J156" s="168" t="str">
        <f>IFERROR(MIN('MP Calculations'!$E$30/I156,1),"-")</f>
        <v>-</v>
      </c>
      <c r="K156" s="12"/>
      <c r="L156" s="159"/>
      <c r="M156" s="159"/>
      <c r="N156" s="159"/>
      <c r="O156" s="184" t="str">
        <f t="shared" si="7"/>
        <v>-</v>
      </c>
      <c r="P156" s="214" t="str">
        <f t="shared" si="9"/>
        <v>-</v>
      </c>
      <c r="Q156" s="214" cm="1">
        <f t="array" ref="Q156">IF(P156="-",0,P156/(1+'General inputs'!$H$32)^IFERROR(INDEX('MP Calculations'!$C$40:$C$130,MATCH(F156,'MP Calculations'!$D$40:$D$130,0),0),-1))</f>
        <v>0</v>
      </c>
    </row>
    <row r="157" spans="3:17" x14ac:dyDescent="0.2">
      <c r="C157" s="159"/>
      <c r="D157" s="165"/>
      <c r="E157" s="161"/>
      <c r="F157" s="172" t="str">
        <f t="shared" si="8"/>
        <v>-</v>
      </c>
      <c r="G157" s="68"/>
      <c r="H157" s="167"/>
      <c r="I157" s="173"/>
      <c r="J157" s="168" t="str">
        <f>IFERROR(MIN('MP Calculations'!$E$30/I157,1),"-")</f>
        <v>-</v>
      </c>
      <c r="K157" s="12"/>
      <c r="L157" s="159"/>
      <c r="M157" s="159"/>
      <c r="N157" s="159"/>
      <c r="O157" s="184" t="str">
        <f t="shared" si="7"/>
        <v>-</v>
      </c>
      <c r="P157" s="214" t="str">
        <f t="shared" si="9"/>
        <v>-</v>
      </c>
      <c r="Q157" s="214" cm="1">
        <f t="array" ref="Q157">IF(P157="-",0,P157/(1+'General inputs'!$H$32)^IFERROR(INDEX('MP Calculations'!$C$40:$C$130,MATCH(F157,'MP Calculations'!$D$40:$D$130,0),0),-1))</f>
        <v>0</v>
      </c>
    </row>
    <row r="158" spans="3:17" x14ac:dyDescent="0.2">
      <c r="C158" s="159"/>
      <c r="D158" s="165"/>
      <c r="E158" s="161"/>
      <c r="F158" s="172" t="str">
        <f t="shared" si="8"/>
        <v>-</v>
      </c>
      <c r="G158" s="68"/>
      <c r="H158" s="167"/>
      <c r="I158" s="173"/>
      <c r="J158" s="168" t="str">
        <f>IFERROR(MIN('MP Calculations'!$E$30/I158,1),"-")</f>
        <v>-</v>
      </c>
      <c r="K158" s="12"/>
      <c r="L158" s="159"/>
      <c r="M158" s="159"/>
      <c r="N158" s="159"/>
      <c r="O158" s="184" t="str">
        <f t="shared" si="7"/>
        <v>-</v>
      </c>
      <c r="P158" s="214" t="str">
        <f t="shared" si="9"/>
        <v>-</v>
      </c>
      <c r="Q158" s="214" cm="1">
        <f t="array" ref="Q158">IF(P158="-",0,P158/(1+'General inputs'!$H$32)^IFERROR(INDEX('MP Calculations'!$C$40:$C$130,MATCH(F158,'MP Calculations'!$D$40:$D$130,0),0),-1))</f>
        <v>0</v>
      </c>
    </row>
    <row r="159" spans="3:17" x14ac:dyDescent="0.2">
      <c r="C159" s="159"/>
      <c r="D159" s="165"/>
      <c r="E159" s="161"/>
      <c r="F159" s="172" t="str">
        <f t="shared" si="8"/>
        <v>-</v>
      </c>
      <c r="G159" s="68"/>
      <c r="H159" s="167"/>
      <c r="I159" s="173"/>
      <c r="J159" s="168" t="str">
        <f>IFERROR(MIN('MP Calculations'!$E$30/I159,1),"-")</f>
        <v>-</v>
      </c>
      <c r="K159" s="12"/>
      <c r="L159" s="159"/>
      <c r="M159" s="159"/>
      <c r="N159" s="159"/>
      <c r="O159" s="184" t="str">
        <f t="shared" si="7"/>
        <v>-</v>
      </c>
      <c r="P159" s="214" t="str">
        <f t="shared" si="9"/>
        <v>-</v>
      </c>
      <c r="Q159" s="214" cm="1">
        <f t="array" ref="Q159">IF(P159="-",0,P159/(1+'General inputs'!$H$32)^IFERROR(INDEX('MP Calculations'!$C$40:$C$130,MATCH(F159,'MP Calculations'!$D$40:$D$130,0),0),-1))</f>
        <v>0</v>
      </c>
    </row>
    <row r="160" spans="3:17" x14ac:dyDescent="0.2">
      <c r="C160" s="159"/>
      <c r="D160" s="165"/>
      <c r="E160" s="161"/>
      <c r="F160" s="172" t="str">
        <f t="shared" si="8"/>
        <v>-</v>
      </c>
      <c r="G160" s="68"/>
      <c r="H160" s="167"/>
      <c r="I160" s="173"/>
      <c r="J160" s="168" t="str">
        <f>IFERROR(MIN('MP Calculations'!$E$30/I160,1),"-")</f>
        <v>-</v>
      </c>
      <c r="K160" s="12"/>
      <c r="L160" s="159"/>
      <c r="M160" s="159"/>
      <c r="N160" s="159"/>
      <c r="O160" s="184" t="str">
        <f t="shared" si="7"/>
        <v>-</v>
      </c>
      <c r="P160" s="214" t="str">
        <f t="shared" si="9"/>
        <v>-</v>
      </c>
      <c r="Q160" s="214" cm="1">
        <f t="array" ref="Q160">IF(P160="-",0,P160/(1+'General inputs'!$H$32)^IFERROR(INDEX('MP Calculations'!$C$40:$C$130,MATCH(F160,'MP Calculations'!$D$40:$D$130,0),0),-1))</f>
        <v>0</v>
      </c>
    </row>
    <row r="161" spans="3:17" x14ac:dyDescent="0.2">
      <c r="C161" s="159"/>
      <c r="D161" s="165"/>
      <c r="E161" s="161"/>
      <c r="F161" s="172" t="str">
        <f t="shared" si="8"/>
        <v>-</v>
      </c>
      <c r="G161" s="68"/>
      <c r="H161" s="167"/>
      <c r="I161" s="173"/>
      <c r="J161" s="168" t="str">
        <f>IFERROR(MIN('MP Calculations'!$E$30/I161,1),"-")</f>
        <v>-</v>
      </c>
      <c r="K161" s="12"/>
      <c r="L161" s="159"/>
      <c r="M161" s="159"/>
      <c r="N161" s="159"/>
      <c r="O161" s="184" t="str">
        <f t="shared" si="7"/>
        <v>-</v>
      </c>
      <c r="P161" s="214" t="str">
        <f t="shared" si="9"/>
        <v>-</v>
      </c>
      <c r="Q161" s="214" cm="1">
        <f t="array" ref="Q161">IF(P161="-",0,P161/(1+'General inputs'!$H$32)^IFERROR(INDEX('MP Calculations'!$C$40:$C$130,MATCH(F161,'MP Calculations'!$D$40:$D$130,0),0),-1))</f>
        <v>0</v>
      </c>
    </row>
    <row r="162" spans="3:17" x14ac:dyDescent="0.2">
      <c r="C162" s="159"/>
      <c r="D162" s="165"/>
      <c r="E162" s="161"/>
      <c r="F162" s="172" t="str">
        <f t="shared" si="8"/>
        <v>-</v>
      </c>
      <c r="G162" s="68"/>
      <c r="H162" s="167"/>
      <c r="I162" s="173"/>
      <c r="J162" s="168" t="str">
        <f>IFERROR(MIN('MP Calculations'!$E$30/I162,1),"-")</f>
        <v>-</v>
      </c>
      <c r="K162" s="12"/>
      <c r="L162" s="159"/>
      <c r="M162" s="159"/>
      <c r="N162" s="159"/>
      <c r="O162" s="184" t="str">
        <f t="shared" si="7"/>
        <v>-</v>
      </c>
      <c r="P162" s="214" t="str">
        <f t="shared" si="9"/>
        <v>-</v>
      </c>
      <c r="Q162" s="214" cm="1">
        <f t="array" ref="Q162">IF(P162="-",0,P162/(1+'General inputs'!$H$32)^IFERROR(INDEX('MP Calculations'!$C$40:$C$130,MATCH(F162,'MP Calculations'!$D$40:$D$130,0),0),-1))</f>
        <v>0</v>
      </c>
    </row>
    <row r="163" spans="3:17" x14ac:dyDescent="0.2">
      <c r="C163" s="159"/>
      <c r="D163" s="165"/>
      <c r="E163" s="161"/>
      <c r="F163" s="172" t="str">
        <f t="shared" si="8"/>
        <v>-</v>
      </c>
      <c r="G163" s="68"/>
      <c r="H163" s="167"/>
      <c r="I163" s="173"/>
      <c r="J163" s="168" t="str">
        <f>IFERROR(MIN('MP Calculations'!$E$30/I163,1),"-")</f>
        <v>-</v>
      </c>
      <c r="K163" s="12"/>
      <c r="L163" s="159"/>
      <c r="M163" s="159"/>
      <c r="N163" s="159"/>
      <c r="O163" s="184" t="str">
        <f t="shared" si="7"/>
        <v>-</v>
      </c>
      <c r="P163" s="214" t="str">
        <f t="shared" si="9"/>
        <v>-</v>
      </c>
      <c r="Q163" s="214" cm="1">
        <f t="array" ref="Q163">IF(P163="-",0,P163/(1+'General inputs'!$H$32)^IFERROR(INDEX('MP Calculations'!$C$40:$C$130,MATCH(F163,'MP Calculations'!$D$40:$D$130,0),0),-1))</f>
        <v>0</v>
      </c>
    </row>
    <row r="164" spans="3:17" x14ac:dyDescent="0.2">
      <c r="C164" s="159"/>
      <c r="D164" s="165"/>
      <c r="E164" s="161"/>
      <c r="F164" s="172" t="str">
        <f t="shared" si="8"/>
        <v>-</v>
      </c>
      <c r="G164" s="68"/>
      <c r="H164" s="167"/>
      <c r="I164" s="173"/>
      <c r="J164" s="168" t="str">
        <f>IFERROR(MIN('MP Calculations'!$E$30/I164,1),"-")</f>
        <v>-</v>
      </c>
      <c r="K164" s="12"/>
      <c r="L164" s="159"/>
      <c r="M164" s="159"/>
      <c r="N164" s="159"/>
      <c r="O164" s="184" t="str">
        <f t="shared" si="7"/>
        <v>-</v>
      </c>
      <c r="P164" s="214" t="str">
        <f t="shared" si="9"/>
        <v>-</v>
      </c>
      <c r="Q164" s="214" cm="1">
        <f t="array" ref="Q164">IF(P164="-",0,P164/(1+'General inputs'!$H$32)^IFERROR(INDEX('MP Calculations'!$C$40:$C$130,MATCH(F164,'MP Calculations'!$D$40:$D$130,0),0),-1))</f>
        <v>0</v>
      </c>
    </row>
    <row r="165" spans="3:17" x14ac:dyDescent="0.2">
      <c r="C165" s="159"/>
      <c r="D165" s="165"/>
      <c r="E165" s="161"/>
      <c r="F165" s="172" t="str">
        <f t="shared" si="8"/>
        <v>-</v>
      </c>
      <c r="G165" s="68"/>
      <c r="H165" s="167"/>
      <c r="I165" s="173"/>
      <c r="J165" s="168" t="str">
        <f>IFERROR(MIN('MP Calculations'!$E$30/I165,1),"-")</f>
        <v>-</v>
      </c>
      <c r="K165" s="12"/>
      <c r="L165" s="159"/>
      <c r="M165" s="159"/>
      <c r="N165" s="159"/>
      <c r="O165" s="184" t="str">
        <f t="shared" si="7"/>
        <v>-</v>
      </c>
      <c r="P165" s="214" t="str">
        <f t="shared" si="9"/>
        <v>-</v>
      </c>
      <c r="Q165" s="214" cm="1">
        <f t="array" ref="Q165">IF(P165="-",0,P165/(1+'General inputs'!$H$32)^IFERROR(INDEX('MP Calculations'!$C$40:$C$130,MATCH(F165,'MP Calculations'!$D$40:$D$130,0),0),-1))</f>
        <v>0</v>
      </c>
    </row>
    <row r="166" spans="3:17" x14ac:dyDescent="0.2">
      <c r="C166" s="159"/>
      <c r="D166" s="165"/>
      <c r="E166" s="161"/>
      <c r="F166" s="172" t="str">
        <f t="shared" si="8"/>
        <v>-</v>
      </c>
      <c r="G166" s="68"/>
      <c r="H166" s="167"/>
      <c r="I166" s="173"/>
      <c r="J166" s="168" t="str">
        <f>IFERROR(MIN('MP Calculations'!$E$30/I166,1),"-")</f>
        <v>-</v>
      </c>
      <c r="K166" s="12"/>
      <c r="L166" s="159"/>
      <c r="M166" s="159"/>
      <c r="N166" s="159"/>
      <c r="O166" s="184" t="str">
        <f t="shared" si="7"/>
        <v>-</v>
      </c>
      <c r="P166" s="214" t="str">
        <f t="shared" si="9"/>
        <v>-</v>
      </c>
      <c r="Q166" s="214" cm="1">
        <f t="array" ref="Q166">IF(P166="-",0,P166/(1+'General inputs'!$H$32)^IFERROR(INDEX('MP Calculations'!$C$40:$C$130,MATCH(F166,'MP Calculations'!$D$40:$D$130,0),0),-1))</f>
        <v>0</v>
      </c>
    </row>
    <row r="167" spans="3:17" x14ac:dyDescent="0.2">
      <c r="C167" s="159"/>
      <c r="D167" s="165"/>
      <c r="E167" s="161"/>
      <c r="F167" s="172" t="str">
        <f t="shared" si="8"/>
        <v>-</v>
      </c>
      <c r="G167" s="68"/>
      <c r="H167" s="167"/>
      <c r="I167" s="173"/>
      <c r="J167" s="168" t="str">
        <f>IFERROR(MIN('MP Calculations'!$E$30/I167,1),"-")</f>
        <v>-</v>
      </c>
      <c r="K167" s="12"/>
      <c r="L167" s="159"/>
      <c r="M167" s="159"/>
      <c r="N167" s="159"/>
      <c r="O167" s="184" t="str">
        <f t="shared" si="7"/>
        <v>-</v>
      </c>
      <c r="P167" s="214" t="str">
        <f t="shared" si="9"/>
        <v>-</v>
      </c>
      <c r="Q167" s="214" cm="1">
        <f t="array" ref="Q167">IF(P167="-",0,P167/(1+'General inputs'!$H$32)^IFERROR(INDEX('MP Calculations'!$C$40:$C$130,MATCH(F167,'MP Calculations'!$D$40:$D$130,0),0),-1))</f>
        <v>0</v>
      </c>
    </row>
    <row r="168" spans="3:17" x14ac:dyDescent="0.2">
      <c r="C168" s="159"/>
      <c r="D168" s="165"/>
      <c r="E168" s="161"/>
      <c r="F168" s="172" t="str">
        <f t="shared" si="8"/>
        <v>-</v>
      </c>
      <c r="G168" s="68"/>
      <c r="H168" s="167"/>
      <c r="I168" s="173"/>
      <c r="J168" s="168" t="str">
        <f>IFERROR(MIN('MP Calculations'!$E$30/I168,1),"-")</f>
        <v>-</v>
      </c>
      <c r="K168" s="12"/>
      <c r="L168" s="159"/>
      <c r="M168" s="159"/>
      <c r="N168" s="159"/>
      <c r="O168" s="184" t="str">
        <f t="shared" si="7"/>
        <v>-</v>
      </c>
      <c r="P168" s="214" t="str">
        <f t="shared" si="9"/>
        <v>-</v>
      </c>
      <c r="Q168" s="214" cm="1">
        <f t="array" ref="Q168">IF(P168="-",0,P168/(1+'General inputs'!$H$32)^IFERROR(INDEX('MP Calculations'!$C$40:$C$130,MATCH(F168,'MP Calculations'!$D$40:$D$130,0),0),-1))</f>
        <v>0</v>
      </c>
    </row>
    <row r="169" spans="3:17" x14ac:dyDescent="0.2">
      <c r="C169" s="159"/>
      <c r="D169" s="165"/>
      <c r="E169" s="161"/>
      <c r="F169" s="172" t="str">
        <f t="shared" si="8"/>
        <v>-</v>
      </c>
      <c r="G169" s="68"/>
      <c r="H169" s="167"/>
      <c r="I169" s="173"/>
      <c r="J169" s="168" t="str">
        <f>IFERROR(MIN('MP Calculations'!$E$30/I169,1),"-")</f>
        <v>-</v>
      </c>
      <c r="K169" s="12"/>
      <c r="L169" s="159"/>
      <c r="M169" s="159"/>
      <c r="N169" s="159"/>
      <c r="O169" s="184" t="str">
        <f t="shared" si="7"/>
        <v>-</v>
      </c>
      <c r="P169" s="214" t="str">
        <f t="shared" si="9"/>
        <v>-</v>
      </c>
      <c r="Q169" s="214" cm="1">
        <f t="array" ref="Q169">IF(P169="-",0,P169/(1+'General inputs'!$H$32)^IFERROR(INDEX('MP Calculations'!$C$40:$C$130,MATCH(F169,'MP Calculations'!$D$40:$D$130,0),0),-1))</f>
        <v>0</v>
      </c>
    </row>
    <row r="170" spans="3:17" x14ac:dyDescent="0.2">
      <c r="C170" s="159"/>
      <c r="D170" s="165"/>
      <c r="E170" s="161"/>
      <c r="F170" s="172" t="str">
        <f t="shared" si="8"/>
        <v>-</v>
      </c>
      <c r="G170" s="68"/>
      <c r="H170" s="167"/>
      <c r="I170" s="173"/>
      <c r="J170" s="168" t="str">
        <f>IFERROR(MIN('MP Calculations'!$E$30/I170,1),"-")</f>
        <v>-</v>
      </c>
      <c r="K170" s="12"/>
      <c r="L170" s="159"/>
      <c r="M170" s="159"/>
      <c r="N170" s="159"/>
      <c r="O170" s="184" t="str">
        <f t="shared" si="7"/>
        <v>-</v>
      </c>
      <c r="P170" s="214" t="str">
        <f t="shared" si="9"/>
        <v>-</v>
      </c>
      <c r="Q170" s="214" cm="1">
        <f t="array" ref="Q170">IF(P170="-",0,P170/(1+'General inputs'!$H$32)^IFERROR(INDEX('MP Calculations'!$C$40:$C$130,MATCH(F170,'MP Calculations'!$D$40:$D$130,0),0),-1))</f>
        <v>0</v>
      </c>
    </row>
    <row r="171" spans="3:17" x14ac:dyDescent="0.2">
      <c r="C171" s="159"/>
      <c r="D171" s="165"/>
      <c r="E171" s="161"/>
      <c r="F171" s="172" t="str">
        <f t="shared" si="8"/>
        <v>-</v>
      </c>
      <c r="G171" s="68"/>
      <c r="H171" s="167"/>
      <c r="I171" s="173"/>
      <c r="J171" s="168" t="str">
        <f>IFERROR(MIN('MP Calculations'!$E$30/I171,1),"-")</f>
        <v>-</v>
      </c>
      <c r="K171" s="12"/>
      <c r="L171" s="159"/>
      <c r="M171" s="159"/>
      <c r="N171" s="159"/>
      <c r="O171" s="184" t="str">
        <f t="shared" si="7"/>
        <v>-</v>
      </c>
      <c r="P171" s="214" t="str">
        <f t="shared" si="9"/>
        <v>-</v>
      </c>
      <c r="Q171" s="214" cm="1">
        <f t="array" ref="Q171">IF(P171="-",0,P171/(1+'General inputs'!$H$32)^IFERROR(INDEX('MP Calculations'!$C$40:$C$130,MATCH(F171,'MP Calculations'!$D$40:$D$130,0),0),-1))</f>
        <v>0</v>
      </c>
    </row>
    <row r="172" spans="3:17" x14ac:dyDescent="0.2">
      <c r="C172" s="159"/>
      <c r="D172" s="165"/>
      <c r="E172" s="161"/>
      <c r="F172" s="172" t="str">
        <f t="shared" si="8"/>
        <v>-</v>
      </c>
      <c r="G172" s="68"/>
      <c r="H172" s="167"/>
      <c r="I172" s="173"/>
      <c r="J172" s="168" t="str">
        <f>IFERROR(MIN('MP Calculations'!$E$30/I172,1),"-")</f>
        <v>-</v>
      </c>
      <c r="K172" s="12"/>
      <c r="L172" s="159"/>
      <c r="M172" s="159"/>
      <c r="N172" s="159"/>
      <c r="O172" s="184" t="str">
        <f t="shared" si="7"/>
        <v>-</v>
      </c>
      <c r="P172" s="214" t="str">
        <f t="shared" si="9"/>
        <v>-</v>
      </c>
      <c r="Q172" s="214" cm="1">
        <f t="array" ref="Q172">IF(P172="-",0,P172/(1+'General inputs'!$H$32)^IFERROR(INDEX('MP Calculations'!$C$40:$C$130,MATCH(F172,'MP Calculations'!$D$40:$D$130,0),0),-1))</f>
        <v>0</v>
      </c>
    </row>
    <row r="173" spans="3:17" x14ac:dyDescent="0.2">
      <c r="C173" s="159"/>
      <c r="D173" s="165"/>
      <c r="E173" s="161"/>
      <c r="F173" s="172" t="str">
        <f t="shared" si="8"/>
        <v>-</v>
      </c>
      <c r="G173" s="68"/>
      <c r="H173" s="167"/>
      <c r="I173" s="173"/>
      <c r="J173" s="168" t="str">
        <f>IFERROR(MIN('MP Calculations'!$E$30/I173,1),"-")</f>
        <v>-</v>
      </c>
      <c r="K173" s="12"/>
      <c r="L173" s="159"/>
      <c r="M173" s="159"/>
      <c r="N173" s="159"/>
      <c r="O173" s="184" t="str">
        <f t="shared" si="7"/>
        <v>-</v>
      </c>
      <c r="P173" s="214" t="str">
        <f t="shared" si="9"/>
        <v>-</v>
      </c>
      <c r="Q173" s="214" cm="1">
        <f t="array" ref="Q173">IF(P173="-",0,P173/(1+'General inputs'!$H$32)^IFERROR(INDEX('MP Calculations'!$C$40:$C$130,MATCH(F173,'MP Calculations'!$D$40:$D$130,0),0),-1))</f>
        <v>0</v>
      </c>
    </row>
    <row r="174" spans="3:17" x14ac:dyDescent="0.2">
      <c r="C174" s="159"/>
      <c r="D174" s="165"/>
      <c r="E174" s="161"/>
      <c r="F174" s="172" t="str">
        <f t="shared" si="8"/>
        <v>-</v>
      </c>
      <c r="G174" s="68"/>
      <c r="H174" s="167"/>
      <c r="I174" s="173"/>
      <c r="J174" s="168" t="str">
        <f>IFERROR(MIN('MP Calculations'!$E$30/I174,1),"-")</f>
        <v>-</v>
      </c>
      <c r="K174" s="12"/>
      <c r="L174" s="159"/>
      <c r="M174" s="159"/>
      <c r="N174" s="159"/>
      <c r="O174" s="184" t="str">
        <f t="shared" si="7"/>
        <v>-</v>
      </c>
      <c r="P174" s="214" t="str">
        <f t="shared" si="9"/>
        <v>-</v>
      </c>
      <c r="Q174" s="214" cm="1">
        <f t="array" ref="Q174">IF(P174="-",0,P174/(1+'General inputs'!$H$32)^IFERROR(INDEX('MP Calculations'!$C$40:$C$130,MATCH(F174,'MP Calculations'!$D$40:$D$130,0),0),-1))</f>
        <v>0</v>
      </c>
    </row>
    <row r="175" spans="3:17" x14ac:dyDescent="0.2">
      <c r="C175" s="159"/>
      <c r="D175" s="165"/>
      <c r="E175" s="161"/>
      <c r="F175" s="172" t="str">
        <f t="shared" si="8"/>
        <v>-</v>
      </c>
      <c r="G175" s="68"/>
      <c r="H175" s="167"/>
      <c r="I175" s="173"/>
      <c r="J175" s="168" t="str">
        <f>IFERROR(MIN('MP Calculations'!$E$30/I175,1),"-")</f>
        <v>-</v>
      </c>
      <c r="K175" s="12"/>
      <c r="L175" s="159"/>
      <c r="M175" s="159"/>
      <c r="N175" s="159"/>
      <c r="O175" s="184" t="str">
        <f t="shared" si="7"/>
        <v>-</v>
      </c>
      <c r="P175" s="214" t="str">
        <f t="shared" si="9"/>
        <v>-</v>
      </c>
      <c r="Q175" s="214" cm="1">
        <f t="array" ref="Q175">IF(P175="-",0,P175/(1+'General inputs'!$H$32)^IFERROR(INDEX('MP Calculations'!$C$40:$C$130,MATCH(F175,'MP Calculations'!$D$40:$D$130,0),0),-1))</f>
        <v>0</v>
      </c>
    </row>
    <row r="176" spans="3:17" x14ac:dyDescent="0.2">
      <c r="C176" s="159"/>
      <c r="D176" s="165"/>
      <c r="E176" s="161"/>
      <c r="F176" s="172" t="str">
        <f t="shared" si="8"/>
        <v>-</v>
      </c>
      <c r="G176" s="68"/>
      <c r="H176" s="167"/>
      <c r="I176" s="173"/>
      <c r="J176" s="168" t="str">
        <f>IFERROR(MIN('MP Calculations'!$E$30/I176,1),"-")</f>
        <v>-</v>
      </c>
      <c r="K176" s="12"/>
      <c r="L176" s="159"/>
      <c r="M176" s="159"/>
      <c r="N176" s="159"/>
      <c r="O176" s="184" t="str">
        <f t="shared" si="7"/>
        <v>-</v>
      </c>
      <c r="P176" s="214" t="str">
        <f t="shared" si="9"/>
        <v>-</v>
      </c>
      <c r="Q176" s="214" cm="1">
        <f t="array" ref="Q176">IF(P176="-",0,P176/(1+'General inputs'!$H$32)^IFERROR(INDEX('MP Calculations'!$C$40:$C$130,MATCH(F176,'MP Calculations'!$D$40:$D$130,0),0),-1))</f>
        <v>0</v>
      </c>
    </row>
    <row r="177" spans="3:17" x14ac:dyDescent="0.2">
      <c r="C177" s="159"/>
      <c r="D177" s="165"/>
      <c r="E177" s="161"/>
      <c r="F177" s="172" t="str">
        <f t="shared" si="8"/>
        <v>-</v>
      </c>
      <c r="G177" s="68"/>
      <c r="H177" s="167"/>
      <c r="I177" s="173"/>
      <c r="J177" s="168" t="str">
        <f>IFERROR(MIN('MP Calculations'!$E$30/I177,1),"-")</f>
        <v>-</v>
      </c>
      <c r="K177" s="12"/>
      <c r="L177" s="159"/>
      <c r="M177" s="159"/>
      <c r="N177" s="159"/>
      <c r="O177" s="184" t="str">
        <f t="shared" si="7"/>
        <v>-</v>
      </c>
      <c r="P177" s="214" t="str">
        <f t="shared" si="9"/>
        <v>-</v>
      </c>
      <c r="Q177" s="214" cm="1">
        <f t="array" ref="Q177">IF(P177="-",0,P177/(1+'General inputs'!$H$32)^IFERROR(INDEX('MP Calculations'!$C$40:$C$130,MATCH(F177,'MP Calculations'!$D$40:$D$130,0),0),-1))</f>
        <v>0</v>
      </c>
    </row>
    <row r="178" spans="3:17" x14ac:dyDescent="0.2">
      <c r="C178" s="159"/>
      <c r="D178" s="165"/>
      <c r="E178" s="161"/>
      <c r="F178" s="172" t="str">
        <f t="shared" si="8"/>
        <v>-</v>
      </c>
      <c r="G178" s="68"/>
      <c r="H178" s="167"/>
      <c r="I178" s="173"/>
      <c r="J178" s="168" t="str">
        <f>IFERROR(MIN('MP Calculations'!$E$30/I178,1),"-")</f>
        <v>-</v>
      </c>
      <c r="K178" s="12"/>
      <c r="L178" s="159"/>
      <c r="M178" s="159"/>
      <c r="N178" s="159"/>
      <c r="O178" s="184" t="str">
        <f t="shared" si="7"/>
        <v>-</v>
      </c>
      <c r="P178" s="214" t="str">
        <f t="shared" si="9"/>
        <v>-</v>
      </c>
      <c r="Q178" s="214" cm="1">
        <f t="array" ref="Q178">IF(P178="-",0,P178/(1+'General inputs'!$H$32)^IFERROR(INDEX('MP Calculations'!$C$40:$C$130,MATCH(F178,'MP Calculations'!$D$40:$D$130,0),0),-1))</f>
        <v>0</v>
      </c>
    </row>
    <row r="179" spans="3:17" x14ac:dyDescent="0.2">
      <c r="C179" s="159"/>
      <c r="D179" s="165"/>
      <c r="E179" s="161"/>
      <c r="F179" s="172" t="str">
        <f t="shared" si="8"/>
        <v>-</v>
      </c>
      <c r="G179" s="68"/>
      <c r="H179" s="167"/>
      <c r="I179" s="173"/>
      <c r="J179" s="168" t="str">
        <f>IFERROR(MIN('MP Calculations'!$E$30/I179,1),"-")</f>
        <v>-</v>
      </c>
      <c r="K179" s="12"/>
      <c r="L179" s="159"/>
      <c r="M179" s="159"/>
      <c r="N179" s="159"/>
      <c r="O179" s="184" t="str">
        <f t="shared" si="7"/>
        <v>-</v>
      </c>
      <c r="P179" s="214" t="str">
        <f t="shared" si="9"/>
        <v>-</v>
      </c>
      <c r="Q179" s="214" cm="1">
        <f t="array" ref="Q179">IF(P179="-",0,P179/(1+'General inputs'!$H$32)^IFERROR(INDEX('MP Calculations'!$C$40:$C$130,MATCH(F179,'MP Calculations'!$D$40:$D$130,0),0),-1))</f>
        <v>0</v>
      </c>
    </row>
    <row r="180" spans="3:17" x14ac:dyDescent="0.2">
      <c r="C180" s="159"/>
      <c r="D180" s="165"/>
      <c r="E180" s="161"/>
      <c r="F180" s="172" t="str">
        <f t="shared" si="8"/>
        <v>-</v>
      </c>
      <c r="G180" s="68"/>
      <c r="H180" s="167"/>
      <c r="I180" s="173"/>
      <c r="J180" s="168" t="str">
        <f>IFERROR(MIN('MP Calculations'!$E$30/I180,1),"-")</f>
        <v>-</v>
      </c>
      <c r="K180" s="12"/>
      <c r="L180" s="159"/>
      <c r="M180" s="159"/>
      <c r="N180" s="159"/>
      <c r="O180" s="184" t="str">
        <f t="shared" si="7"/>
        <v>-</v>
      </c>
      <c r="P180" s="214" t="str">
        <f t="shared" si="9"/>
        <v>-</v>
      </c>
      <c r="Q180" s="214" cm="1">
        <f t="array" ref="Q180">IF(P180="-",0,P180/(1+'General inputs'!$H$32)^IFERROR(INDEX('MP Calculations'!$C$40:$C$130,MATCH(F180,'MP Calculations'!$D$40:$D$130,0),0),-1))</f>
        <v>0</v>
      </c>
    </row>
    <row r="181" spans="3:17" x14ac:dyDescent="0.2">
      <c r="C181" s="159"/>
      <c r="D181" s="165"/>
      <c r="E181" s="161"/>
      <c r="F181" s="172" t="str">
        <f t="shared" si="8"/>
        <v>-</v>
      </c>
      <c r="G181" s="68"/>
      <c r="H181" s="167"/>
      <c r="I181" s="173"/>
      <c r="J181" s="168" t="str">
        <f>IFERROR(MIN('MP Calculations'!$E$30/I181,1),"-")</f>
        <v>-</v>
      </c>
      <c r="K181" s="12"/>
      <c r="L181" s="159"/>
      <c r="M181" s="159"/>
      <c r="N181" s="159"/>
      <c r="O181" s="184" t="str">
        <f t="shared" si="7"/>
        <v>-</v>
      </c>
      <c r="P181" s="214" t="str">
        <f t="shared" si="9"/>
        <v>-</v>
      </c>
      <c r="Q181" s="214" cm="1">
        <f t="array" ref="Q181">IF(P181="-",0,P181/(1+'General inputs'!$H$32)^IFERROR(INDEX('MP Calculations'!$C$40:$C$130,MATCH(F181,'MP Calculations'!$D$40:$D$130,0),0),-1))</f>
        <v>0</v>
      </c>
    </row>
    <row r="182" spans="3:17" x14ac:dyDescent="0.2">
      <c r="C182" s="159"/>
      <c r="D182" s="165"/>
      <c r="E182" s="161"/>
      <c r="F182" s="172" t="str">
        <f t="shared" si="8"/>
        <v>-</v>
      </c>
      <c r="G182" s="68"/>
      <c r="H182" s="167"/>
      <c r="I182" s="173"/>
      <c r="J182" s="168" t="str">
        <f>IFERROR(MIN('MP Calculations'!$E$30/I182,1),"-")</f>
        <v>-</v>
      </c>
      <c r="K182" s="12"/>
      <c r="L182" s="159"/>
      <c r="M182" s="159"/>
      <c r="N182" s="159"/>
      <c r="O182" s="184" t="str">
        <f t="shared" si="7"/>
        <v>-</v>
      </c>
      <c r="P182" s="214" t="str">
        <f t="shared" si="9"/>
        <v>-</v>
      </c>
      <c r="Q182" s="214" cm="1">
        <f t="array" ref="Q182">IF(P182="-",0,P182/(1+'General inputs'!$H$32)^IFERROR(INDEX('MP Calculations'!$C$40:$C$130,MATCH(F182,'MP Calculations'!$D$40:$D$130,0),0),-1))</f>
        <v>0</v>
      </c>
    </row>
    <row r="183" spans="3:17" x14ac:dyDescent="0.2">
      <c r="C183" s="159"/>
      <c r="D183" s="165"/>
      <c r="E183" s="161"/>
      <c r="F183" s="172" t="str">
        <f t="shared" si="8"/>
        <v>-</v>
      </c>
      <c r="G183" s="68"/>
      <c r="H183" s="167"/>
      <c r="I183" s="173"/>
      <c r="J183" s="168" t="str">
        <f>IFERROR(MIN('MP Calculations'!$E$30/I183,1),"-")</f>
        <v>-</v>
      </c>
      <c r="K183" s="12"/>
      <c r="L183" s="159"/>
      <c r="M183" s="159"/>
      <c r="N183" s="159"/>
      <c r="O183" s="184" t="str">
        <f t="shared" si="7"/>
        <v>-</v>
      </c>
      <c r="P183" s="214" t="str">
        <f t="shared" si="9"/>
        <v>-</v>
      </c>
      <c r="Q183" s="214" cm="1">
        <f t="array" ref="Q183">IF(P183="-",0,P183/(1+'General inputs'!$H$32)^IFERROR(INDEX('MP Calculations'!$C$40:$C$130,MATCH(F183,'MP Calculations'!$D$40:$D$130,0),0),-1))</f>
        <v>0</v>
      </c>
    </row>
    <row r="184" spans="3:17" x14ac:dyDescent="0.2">
      <c r="C184" s="159"/>
      <c r="D184" s="165"/>
      <c r="E184" s="161"/>
      <c r="F184" s="172" t="str">
        <f t="shared" si="8"/>
        <v>-</v>
      </c>
      <c r="G184" s="68"/>
      <c r="H184" s="167"/>
      <c r="I184" s="173"/>
      <c r="J184" s="168" t="str">
        <f>IFERROR(MIN('MP Calculations'!$E$30/I184,1),"-")</f>
        <v>-</v>
      </c>
      <c r="K184" s="12"/>
      <c r="L184" s="159"/>
      <c r="M184" s="159"/>
      <c r="N184" s="159"/>
      <c r="O184" s="184" t="str">
        <f t="shared" si="7"/>
        <v>-</v>
      </c>
      <c r="P184" s="214" t="str">
        <f t="shared" si="9"/>
        <v>-</v>
      </c>
      <c r="Q184" s="214" cm="1">
        <f t="array" ref="Q184">IF(P184="-",0,P184/(1+'General inputs'!$H$32)^IFERROR(INDEX('MP Calculations'!$C$40:$C$130,MATCH(F184,'MP Calculations'!$D$40:$D$130,0),0),-1))</f>
        <v>0</v>
      </c>
    </row>
    <row r="185" spans="3:17" x14ac:dyDescent="0.2">
      <c r="C185" s="159"/>
      <c r="D185" s="165"/>
      <c r="E185" s="161"/>
      <c r="F185" s="172" t="str">
        <f t="shared" si="8"/>
        <v>-</v>
      </c>
      <c r="G185" s="68"/>
      <c r="H185" s="167"/>
      <c r="I185" s="173"/>
      <c r="J185" s="168" t="str">
        <f>IFERROR(MIN('MP Calculations'!$E$30/I185,1),"-")</f>
        <v>-</v>
      </c>
      <c r="K185" s="12"/>
      <c r="L185" s="159"/>
      <c r="M185" s="159"/>
      <c r="N185" s="159"/>
      <c r="O185" s="184" t="str">
        <f t="shared" si="7"/>
        <v>-</v>
      </c>
      <c r="P185" s="214" t="str">
        <f t="shared" si="9"/>
        <v>-</v>
      </c>
      <c r="Q185" s="214" cm="1">
        <f t="array" ref="Q185">IF(P185="-",0,P185/(1+'General inputs'!$H$32)^IFERROR(INDEX('MP Calculations'!$C$40:$C$130,MATCH(F185,'MP Calculations'!$D$40:$D$130,0),0),-1))</f>
        <v>0</v>
      </c>
    </row>
    <row r="186" spans="3:17" x14ac:dyDescent="0.2">
      <c r="C186" s="159"/>
      <c r="D186" s="165"/>
      <c r="E186" s="161"/>
      <c r="F186" s="172" t="str">
        <f t="shared" si="8"/>
        <v>-</v>
      </c>
      <c r="G186" s="68"/>
      <c r="H186" s="167"/>
      <c r="I186" s="173"/>
      <c r="J186" s="168" t="str">
        <f>IFERROR(MIN('MP Calculations'!$E$30/I186,1),"-")</f>
        <v>-</v>
      </c>
      <c r="K186" s="12"/>
      <c r="L186" s="159"/>
      <c r="M186" s="159"/>
      <c r="N186" s="159"/>
      <c r="O186" s="184" t="str">
        <f t="shared" si="7"/>
        <v>-</v>
      </c>
      <c r="P186" s="214" t="str">
        <f t="shared" si="9"/>
        <v>-</v>
      </c>
      <c r="Q186" s="214" cm="1">
        <f t="array" ref="Q186">IF(P186="-",0,P186/(1+'General inputs'!$H$32)^IFERROR(INDEX('MP Calculations'!$C$40:$C$130,MATCH(F186,'MP Calculations'!$D$40:$D$130,0),0),-1))</f>
        <v>0</v>
      </c>
    </row>
    <row r="187" spans="3:17" x14ac:dyDescent="0.2">
      <c r="C187" s="159"/>
      <c r="D187" s="165"/>
      <c r="E187" s="161"/>
      <c r="F187" s="172" t="str">
        <f t="shared" si="8"/>
        <v>-</v>
      </c>
      <c r="G187" s="68"/>
      <c r="H187" s="167"/>
      <c r="I187" s="173"/>
      <c r="J187" s="168" t="str">
        <f>IFERROR(MIN('MP Calculations'!$E$30/I187,1),"-")</f>
        <v>-</v>
      </c>
      <c r="K187" s="12"/>
      <c r="L187" s="159"/>
      <c r="M187" s="159"/>
      <c r="N187" s="159"/>
      <c r="O187" s="184" t="str">
        <f t="shared" si="7"/>
        <v>-</v>
      </c>
      <c r="P187" s="214" t="str">
        <f t="shared" si="9"/>
        <v>-</v>
      </c>
      <c r="Q187" s="214" cm="1">
        <f t="array" ref="Q187">IF(P187="-",0,P187/(1+'General inputs'!$H$32)^IFERROR(INDEX('MP Calculations'!$C$40:$C$130,MATCH(F187,'MP Calculations'!$D$40:$D$130,0),0),-1))</f>
        <v>0</v>
      </c>
    </row>
    <row r="188" spans="3:17" x14ac:dyDescent="0.2">
      <c r="C188" s="159"/>
      <c r="D188" s="165"/>
      <c r="E188" s="161"/>
      <c r="F188" s="172" t="str">
        <f t="shared" si="8"/>
        <v>-</v>
      </c>
      <c r="G188" s="68"/>
      <c r="H188" s="167"/>
      <c r="I188" s="173"/>
      <c r="J188" s="168" t="str">
        <f>IFERROR(MIN('MP Calculations'!$E$30/I188,1),"-")</f>
        <v>-</v>
      </c>
      <c r="K188" s="12"/>
      <c r="L188" s="159"/>
      <c r="M188" s="159"/>
      <c r="N188" s="159"/>
      <c r="O188" s="184" t="str">
        <f t="shared" si="7"/>
        <v>-</v>
      </c>
      <c r="P188" s="214" t="str">
        <f t="shared" si="9"/>
        <v>-</v>
      </c>
      <c r="Q188" s="214" cm="1">
        <f t="array" ref="Q188">IF(P188="-",0,P188/(1+'General inputs'!$H$32)^IFERROR(INDEX('MP Calculations'!$C$40:$C$130,MATCH(F188,'MP Calculations'!$D$40:$D$130,0),0),-1))</f>
        <v>0</v>
      </c>
    </row>
    <row r="189" spans="3:17" x14ac:dyDescent="0.2">
      <c r="C189" s="159"/>
      <c r="D189" s="165"/>
      <c r="E189" s="161"/>
      <c r="F189" s="172" t="str">
        <f t="shared" si="8"/>
        <v>-</v>
      </c>
      <c r="G189" s="68"/>
      <c r="H189" s="167"/>
      <c r="I189" s="173"/>
      <c r="J189" s="168" t="str">
        <f>IFERROR(MIN('MP Calculations'!$E$30/I189,1),"-")</f>
        <v>-</v>
      </c>
      <c r="K189" s="12"/>
      <c r="L189" s="159"/>
      <c r="M189" s="159"/>
      <c r="N189" s="159"/>
      <c r="O189" s="184" t="str">
        <f t="shared" si="7"/>
        <v>-</v>
      </c>
      <c r="P189" s="214" t="str">
        <f t="shared" si="9"/>
        <v>-</v>
      </c>
      <c r="Q189" s="214" cm="1">
        <f t="array" ref="Q189">IF(P189="-",0,P189/(1+'General inputs'!$H$32)^IFERROR(INDEX('MP Calculations'!$C$40:$C$130,MATCH(F189,'MP Calculations'!$D$40:$D$130,0),0),-1))</f>
        <v>0</v>
      </c>
    </row>
    <row r="190" spans="3:17" x14ac:dyDescent="0.2">
      <c r="C190" s="159"/>
      <c r="D190" s="165"/>
      <c r="E190" s="161"/>
      <c r="F190" s="172" t="str">
        <f t="shared" si="8"/>
        <v>-</v>
      </c>
      <c r="G190" s="68"/>
      <c r="H190" s="167"/>
      <c r="I190" s="173"/>
      <c r="J190" s="168" t="str">
        <f>IFERROR(MIN('MP Calculations'!$E$30/I190,1),"-")</f>
        <v>-</v>
      </c>
      <c r="K190" s="12"/>
      <c r="L190" s="159"/>
      <c r="M190" s="159"/>
      <c r="N190" s="159"/>
      <c r="O190" s="184" t="str">
        <f t="shared" si="7"/>
        <v>-</v>
      </c>
      <c r="P190" s="214" t="str">
        <f t="shared" si="9"/>
        <v>-</v>
      </c>
      <c r="Q190" s="214" cm="1">
        <f t="array" ref="Q190">IF(P190="-",0,P190/(1+'General inputs'!$H$32)^IFERROR(INDEX('MP Calculations'!$C$40:$C$130,MATCH(F190,'MP Calculations'!$D$40:$D$130,0),0),-1))</f>
        <v>0</v>
      </c>
    </row>
    <row r="191" spans="3:17" x14ac:dyDescent="0.2">
      <c r="C191" s="159"/>
      <c r="D191" s="165"/>
      <c r="E191" s="161"/>
      <c r="F191" s="172" t="str">
        <f t="shared" si="8"/>
        <v>-</v>
      </c>
      <c r="G191" s="68"/>
      <c r="H191" s="167"/>
      <c r="I191" s="173"/>
      <c r="J191" s="168" t="str">
        <f>IFERROR(MIN('MP Calculations'!$E$30/I191,1),"-")</f>
        <v>-</v>
      </c>
      <c r="K191" s="12"/>
      <c r="L191" s="159"/>
      <c r="M191" s="159"/>
      <c r="N191" s="159"/>
      <c r="O191" s="184" t="str">
        <f t="shared" si="7"/>
        <v>-</v>
      </c>
      <c r="P191" s="214" t="str">
        <f t="shared" si="9"/>
        <v>-</v>
      </c>
      <c r="Q191" s="214" cm="1">
        <f t="array" ref="Q191">IF(P191="-",0,P191/(1+'General inputs'!$H$32)^IFERROR(INDEX('MP Calculations'!$C$40:$C$130,MATCH(F191,'MP Calculations'!$D$40:$D$130,0),0),-1))</f>
        <v>0</v>
      </c>
    </row>
    <row r="192" spans="3:17" x14ac:dyDescent="0.2">
      <c r="C192" s="159"/>
      <c r="D192" s="165"/>
      <c r="E192" s="161"/>
      <c r="F192" s="172" t="str">
        <f t="shared" si="8"/>
        <v>-</v>
      </c>
      <c r="G192" s="68"/>
      <c r="H192" s="167"/>
      <c r="I192" s="173"/>
      <c r="J192" s="168" t="str">
        <f>IFERROR(MIN('MP Calculations'!$E$30/I192,1),"-")</f>
        <v>-</v>
      </c>
      <c r="K192" s="12"/>
      <c r="L192" s="159"/>
      <c r="M192" s="159"/>
      <c r="N192" s="159"/>
      <c r="O192" s="184" t="str">
        <f t="shared" si="7"/>
        <v>-</v>
      </c>
      <c r="P192" s="214" t="str">
        <f t="shared" si="9"/>
        <v>-</v>
      </c>
      <c r="Q192" s="214" cm="1">
        <f t="array" ref="Q192">IF(P192="-",0,P192/(1+'General inputs'!$H$32)^IFERROR(INDEX('MP Calculations'!$C$40:$C$130,MATCH(F192,'MP Calculations'!$D$40:$D$130,0),0),-1))</f>
        <v>0</v>
      </c>
    </row>
    <row r="193" spans="3:17" x14ac:dyDescent="0.2">
      <c r="C193" s="159"/>
      <c r="D193" s="165"/>
      <c r="E193" s="161"/>
      <c r="F193" s="172" t="str">
        <f t="shared" si="8"/>
        <v>-</v>
      </c>
      <c r="G193" s="68"/>
      <c r="H193" s="167"/>
      <c r="I193" s="173"/>
      <c r="J193" s="168" t="str">
        <f>IFERROR(MIN('MP Calculations'!$E$30/I193,1),"-")</f>
        <v>-</v>
      </c>
      <c r="K193" s="12"/>
      <c r="L193" s="159"/>
      <c r="M193" s="159"/>
      <c r="N193" s="159"/>
      <c r="O193" s="184" t="str">
        <f t="shared" ref="O193:O256" si="10">IF(N193="","-",L193*N193)</f>
        <v>-</v>
      </c>
      <c r="P193" s="214" t="str">
        <f t="shared" si="9"/>
        <v>-</v>
      </c>
      <c r="Q193" s="214" cm="1">
        <f t="array" ref="Q193">IF(P193="-",0,P193/(1+'General inputs'!$H$32)^IFERROR(INDEX('MP Calculations'!$C$40:$C$130,MATCH(F193,'MP Calculations'!$D$40:$D$130,0),0),-1))</f>
        <v>0</v>
      </c>
    </row>
    <row r="194" spans="3:17" x14ac:dyDescent="0.2">
      <c r="C194" s="159"/>
      <c r="D194" s="165"/>
      <c r="E194" s="161"/>
      <c r="F194" s="172" t="str">
        <f t="shared" si="8"/>
        <v>-</v>
      </c>
      <c r="G194" s="68"/>
      <c r="H194" s="167"/>
      <c r="I194" s="173"/>
      <c r="J194" s="168" t="str">
        <f>IFERROR(MIN('MP Calculations'!$E$30/I194,1),"-")</f>
        <v>-</v>
      </c>
      <c r="K194" s="12"/>
      <c r="L194" s="159"/>
      <c r="M194" s="159"/>
      <c r="N194" s="159"/>
      <c r="O194" s="184" t="str">
        <f t="shared" si="10"/>
        <v>-</v>
      </c>
      <c r="P194" s="214" t="str">
        <f t="shared" si="9"/>
        <v>-</v>
      </c>
      <c r="Q194" s="214" cm="1">
        <f t="array" ref="Q194">IF(P194="-",0,P194/(1+'General inputs'!$H$32)^IFERROR(INDEX('MP Calculations'!$C$40:$C$130,MATCH(F194,'MP Calculations'!$D$40:$D$130,0),0),-1))</f>
        <v>0</v>
      </c>
    </row>
    <row r="195" spans="3:17" x14ac:dyDescent="0.2">
      <c r="C195" s="159"/>
      <c r="D195" s="165"/>
      <c r="E195" s="161"/>
      <c r="F195" s="172" t="str">
        <f t="shared" si="8"/>
        <v>-</v>
      </c>
      <c r="G195" s="68"/>
      <c r="H195" s="167"/>
      <c r="I195" s="173"/>
      <c r="J195" s="168" t="str">
        <f>IFERROR(MIN('MP Calculations'!$E$30/I195,1),"-")</f>
        <v>-</v>
      </c>
      <c r="K195" s="12"/>
      <c r="L195" s="159"/>
      <c r="M195" s="159"/>
      <c r="N195" s="159"/>
      <c r="O195" s="184" t="str">
        <f t="shared" si="10"/>
        <v>-</v>
      </c>
      <c r="P195" s="214" t="str">
        <f t="shared" si="9"/>
        <v>-</v>
      </c>
      <c r="Q195" s="214" cm="1">
        <f t="array" ref="Q195">IF(P195="-",0,P195/(1+'General inputs'!$H$32)^IFERROR(INDEX('MP Calculations'!$C$40:$C$130,MATCH(F195,'MP Calculations'!$D$40:$D$130,0),0),-1))</f>
        <v>0</v>
      </c>
    </row>
    <row r="196" spans="3:17" x14ac:dyDescent="0.2">
      <c r="C196" s="159"/>
      <c r="D196" s="165"/>
      <c r="E196" s="161"/>
      <c r="F196" s="172" t="str">
        <f t="shared" si="8"/>
        <v>-</v>
      </c>
      <c r="G196" s="68"/>
      <c r="H196" s="167"/>
      <c r="I196" s="173"/>
      <c r="J196" s="168" t="str">
        <f>IFERROR(MIN('MP Calculations'!$E$30/I196,1),"-")</f>
        <v>-</v>
      </c>
      <c r="K196" s="12"/>
      <c r="L196" s="159"/>
      <c r="M196" s="159"/>
      <c r="N196" s="159"/>
      <c r="O196" s="184" t="str">
        <f t="shared" si="10"/>
        <v>-</v>
      </c>
      <c r="P196" s="214" t="str">
        <f t="shared" si="9"/>
        <v>-</v>
      </c>
      <c r="Q196" s="214" cm="1">
        <f t="array" ref="Q196">IF(P196="-",0,P196/(1+'General inputs'!$H$32)^IFERROR(INDEX('MP Calculations'!$C$40:$C$130,MATCH(F196,'MP Calculations'!$D$40:$D$130,0),0),-1))</f>
        <v>0</v>
      </c>
    </row>
    <row r="197" spans="3:17" x14ac:dyDescent="0.2">
      <c r="C197" s="159"/>
      <c r="D197" s="165"/>
      <c r="E197" s="161"/>
      <c r="F197" s="172" t="str">
        <f t="shared" si="8"/>
        <v>-</v>
      </c>
      <c r="G197" s="68"/>
      <c r="H197" s="167"/>
      <c r="I197" s="173"/>
      <c r="J197" s="168" t="str">
        <f>IFERROR(MIN('MP Calculations'!$E$30/I197,1),"-")</f>
        <v>-</v>
      </c>
      <c r="K197" s="12"/>
      <c r="L197" s="159"/>
      <c r="M197" s="159"/>
      <c r="N197" s="159"/>
      <c r="O197" s="184" t="str">
        <f t="shared" si="10"/>
        <v>-</v>
      </c>
      <c r="P197" s="214" t="str">
        <f t="shared" si="9"/>
        <v>-</v>
      </c>
      <c r="Q197" s="214" cm="1">
        <f t="array" ref="Q197">IF(P197="-",0,P197/(1+'General inputs'!$H$32)^IFERROR(INDEX('MP Calculations'!$C$40:$C$130,MATCH(F197,'MP Calculations'!$D$40:$D$130,0),0),-1))</f>
        <v>0</v>
      </c>
    </row>
    <row r="198" spans="3:17" x14ac:dyDescent="0.2">
      <c r="C198" s="159"/>
      <c r="D198" s="165"/>
      <c r="E198" s="161"/>
      <c r="F198" s="172" t="str">
        <f t="shared" si="8"/>
        <v>-</v>
      </c>
      <c r="G198" s="68"/>
      <c r="H198" s="167"/>
      <c r="I198" s="173"/>
      <c r="J198" s="168" t="str">
        <f>IFERROR(MIN('MP Calculations'!$E$30/I198,1),"-")</f>
        <v>-</v>
      </c>
      <c r="K198" s="12"/>
      <c r="L198" s="159"/>
      <c r="M198" s="159"/>
      <c r="N198" s="159"/>
      <c r="O198" s="184" t="str">
        <f t="shared" si="10"/>
        <v>-</v>
      </c>
      <c r="P198" s="214" t="str">
        <f t="shared" si="9"/>
        <v>-</v>
      </c>
      <c r="Q198" s="214" cm="1">
        <f t="array" ref="Q198">IF(P198="-",0,P198/(1+'General inputs'!$H$32)^IFERROR(INDEX('MP Calculations'!$C$40:$C$130,MATCH(F198,'MP Calculations'!$D$40:$D$130,0),0),-1))</f>
        <v>0</v>
      </c>
    </row>
    <row r="199" spans="3:17" x14ac:dyDescent="0.2">
      <c r="C199" s="159"/>
      <c r="D199" s="165"/>
      <c r="E199" s="161"/>
      <c r="F199" s="172" t="str">
        <f t="shared" si="8"/>
        <v>-</v>
      </c>
      <c r="G199" s="68"/>
      <c r="H199" s="167"/>
      <c r="I199" s="173"/>
      <c r="J199" s="168" t="str">
        <f>IFERROR(MIN('MP Calculations'!$E$30/I199,1),"-")</f>
        <v>-</v>
      </c>
      <c r="K199" s="12"/>
      <c r="L199" s="159"/>
      <c r="M199" s="159"/>
      <c r="N199" s="159"/>
      <c r="O199" s="184" t="str">
        <f t="shared" si="10"/>
        <v>-</v>
      </c>
      <c r="P199" s="214" t="str">
        <f t="shared" si="9"/>
        <v>-</v>
      </c>
      <c r="Q199" s="214" cm="1">
        <f t="array" ref="Q199">IF(P199="-",0,P199/(1+'General inputs'!$H$32)^IFERROR(INDEX('MP Calculations'!$C$40:$C$130,MATCH(F199,'MP Calculations'!$D$40:$D$130,0),0),-1))</f>
        <v>0</v>
      </c>
    </row>
    <row r="200" spans="3:17" x14ac:dyDescent="0.2">
      <c r="C200" s="159"/>
      <c r="D200" s="165"/>
      <c r="E200" s="161"/>
      <c r="F200" s="172" t="str">
        <f t="shared" si="8"/>
        <v>-</v>
      </c>
      <c r="G200" s="68"/>
      <c r="H200" s="167"/>
      <c r="I200" s="173"/>
      <c r="J200" s="168" t="str">
        <f>IFERROR(MIN('MP Calculations'!$E$30/I200,1),"-")</f>
        <v>-</v>
      </c>
      <c r="K200" s="12"/>
      <c r="L200" s="159"/>
      <c r="M200" s="159"/>
      <c r="N200" s="159"/>
      <c r="O200" s="184" t="str">
        <f t="shared" si="10"/>
        <v>-</v>
      </c>
      <c r="P200" s="214" t="str">
        <f t="shared" si="9"/>
        <v>-</v>
      </c>
      <c r="Q200" s="214" cm="1">
        <f t="array" ref="Q200">IF(P200="-",0,P200/(1+'General inputs'!$H$32)^IFERROR(INDEX('MP Calculations'!$C$40:$C$130,MATCH(F200,'MP Calculations'!$D$40:$D$130,0),0),-1))</f>
        <v>0</v>
      </c>
    </row>
    <row r="201" spans="3:17" x14ac:dyDescent="0.2">
      <c r="C201" s="159"/>
      <c r="D201" s="165"/>
      <c r="E201" s="161"/>
      <c r="F201" s="172" t="str">
        <f t="shared" si="8"/>
        <v>-</v>
      </c>
      <c r="G201" s="68"/>
      <c r="H201" s="167"/>
      <c r="I201" s="173"/>
      <c r="J201" s="168" t="str">
        <f>IFERROR(MIN('MP Calculations'!$E$30/I201,1),"-")</f>
        <v>-</v>
      </c>
      <c r="K201" s="12"/>
      <c r="L201" s="159"/>
      <c r="M201" s="159"/>
      <c r="N201" s="159"/>
      <c r="O201" s="184" t="str">
        <f t="shared" si="10"/>
        <v>-</v>
      </c>
      <c r="P201" s="214" t="str">
        <f t="shared" si="9"/>
        <v>-</v>
      </c>
      <c r="Q201" s="214" cm="1">
        <f t="array" ref="Q201">IF(P201="-",0,P201/(1+'General inputs'!$H$32)^IFERROR(INDEX('MP Calculations'!$C$40:$C$130,MATCH(F201,'MP Calculations'!$D$40:$D$130,0),0),-1))</f>
        <v>0</v>
      </c>
    </row>
    <row r="202" spans="3:17" x14ac:dyDescent="0.2">
      <c r="C202" s="159"/>
      <c r="D202" s="165"/>
      <c r="E202" s="161"/>
      <c r="F202" s="172" t="str">
        <f t="shared" si="8"/>
        <v>-</v>
      </c>
      <c r="G202" s="68"/>
      <c r="H202" s="167"/>
      <c r="I202" s="173"/>
      <c r="J202" s="168" t="str">
        <f>IFERROR(MIN('MP Calculations'!$E$30/I202,1),"-")</f>
        <v>-</v>
      </c>
      <c r="K202" s="12"/>
      <c r="L202" s="159"/>
      <c r="M202" s="159"/>
      <c r="N202" s="159"/>
      <c r="O202" s="184" t="str">
        <f t="shared" si="10"/>
        <v>-</v>
      </c>
      <c r="P202" s="214" t="str">
        <f t="shared" si="9"/>
        <v>-</v>
      </c>
      <c r="Q202" s="214" cm="1">
        <f t="array" ref="Q202">IF(P202="-",0,P202/(1+'General inputs'!$H$32)^IFERROR(INDEX('MP Calculations'!$C$40:$C$130,MATCH(F202,'MP Calculations'!$D$40:$D$130,0),0),-1))</f>
        <v>0</v>
      </c>
    </row>
    <row r="203" spans="3:17" x14ac:dyDescent="0.2">
      <c r="C203" s="159"/>
      <c r="D203" s="165"/>
      <c r="E203" s="161"/>
      <c r="F203" s="172" t="str">
        <f t="shared" si="8"/>
        <v>-</v>
      </c>
      <c r="G203" s="68"/>
      <c r="H203" s="167"/>
      <c r="I203" s="173"/>
      <c r="J203" s="168" t="str">
        <f>IFERROR(MIN('MP Calculations'!$E$30/I203,1),"-")</f>
        <v>-</v>
      </c>
      <c r="K203" s="12"/>
      <c r="L203" s="159"/>
      <c r="M203" s="159"/>
      <c r="N203" s="159"/>
      <c r="O203" s="184" t="str">
        <f t="shared" si="10"/>
        <v>-</v>
      </c>
      <c r="P203" s="214" t="str">
        <f t="shared" si="9"/>
        <v>-</v>
      </c>
      <c r="Q203" s="214" cm="1">
        <f t="array" ref="Q203">IF(P203="-",0,P203/(1+'General inputs'!$H$32)^IFERROR(INDEX('MP Calculations'!$C$40:$C$130,MATCH(F203,'MP Calculations'!$D$40:$D$130,0),0),-1))</f>
        <v>0</v>
      </c>
    </row>
    <row r="204" spans="3:17" x14ac:dyDescent="0.2">
      <c r="C204" s="159"/>
      <c r="D204" s="165"/>
      <c r="E204" s="161"/>
      <c r="F204" s="172" t="str">
        <f t="shared" si="8"/>
        <v>-</v>
      </c>
      <c r="G204" s="68"/>
      <c r="H204" s="167"/>
      <c r="I204" s="173"/>
      <c r="J204" s="168" t="str">
        <f>IFERROR(MIN('MP Calculations'!$E$30/I204,1),"-")</f>
        <v>-</v>
      </c>
      <c r="K204" s="12"/>
      <c r="L204" s="159"/>
      <c r="M204" s="159"/>
      <c r="N204" s="159"/>
      <c r="O204" s="184" t="str">
        <f t="shared" si="10"/>
        <v>-</v>
      </c>
      <c r="P204" s="214" t="str">
        <f t="shared" si="9"/>
        <v>-</v>
      </c>
      <c r="Q204" s="214" cm="1">
        <f t="array" ref="Q204">IF(P204="-",0,P204/(1+'General inputs'!$H$32)^IFERROR(INDEX('MP Calculations'!$C$40:$C$130,MATCH(F204,'MP Calculations'!$D$40:$D$130,0),0),-1))</f>
        <v>0</v>
      </c>
    </row>
    <row r="205" spans="3:17" x14ac:dyDescent="0.2">
      <c r="C205" s="159"/>
      <c r="D205" s="165"/>
      <c r="E205" s="161"/>
      <c r="F205" s="172" t="str">
        <f t="shared" si="8"/>
        <v>-</v>
      </c>
      <c r="G205" s="68"/>
      <c r="H205" s="167"/>
      <c r="I205" s="173"/>
      <c r="J205" s="168" t="str">
        <f>IFERROR(MIN('MP Calculations'!$E$30/I205,1),"-")</f>
        <v>-</v>
      </c>
      <c r="K205" s="12"/>
      <c r="L205" s="159"/>
      <c r="M205" s="159"/>
      <c r="N205" s="159"/>
      <c r="O205" s="184" t="str">
        <f t="shared" si="10"/>
        <v>-</v>
      </c>
      <c r="P205" s="214" t="str">
        <f t="shared" si="9"/>
        <v>-</v>
      </c>
      <c r="Q205" s="214" cm="1">
        <f t="array" ref="Q205">IF(P205="-",0,P205/(1+'General inputs'!$H$32)^IFERROR(INDEX('MP Calculations'!$C$40:$C$130,MATCH(F205,'MP Calculations'!$D$40:$D$130,0),0),-1))</f>
        <v>0</v>
      </c>
    </row>
    <row r="206" spans="3:17" x14ac:dyDescent="0.2">
      <c r="C206" s="159"/>
      <c r="D206" s="165"/>
      <c r="E206" s="161"/>
      <c r="F206" s="172" t="str">
        <f t="shared" si="8"/>
        <v>-</v>
      </c>
      <c r="G206" s="68"/>
      <c r="H206" s="167"/>
      <c r="I206" s="173"/>
      <c r="J206" s="168" t="str">
        <f>IFERROR(MIN('MP Calculations'!$E$30/I206,1),"-")</f>
        <v>-</v>
      </c>
      <c r="K206" s="12"/>
      <c r="L206" s="159"/>
      <c r="M206" s="159"/>
      <c r="N206" s="159"/>
      <c r="O206" s="184" t="str">
        <f t="shared" si="10"/>
        <v>-</v>
      </c>
      <c r="P206" s="214" t="str">
        <f t="shared" si="9"/>
        <v>-</v>
      </c>
      <c r="Q206" s="214" cm="1">
        <f t="array" ref="Q206">IF(P206="-",0,P206/(1+'General inputs'!$H$32)^IFERROR(INDEX('MP Calculations'!$C$40:$C$130,MATCH(F206,'MP Calculations'!$D$40:$D$130,0),0),-1))</f>
        <v>0</v>
      </c>
    </row>
    <row r="207" spans="3:17" x14ac:dyDescent="0.2">
      <c r="C207" s="159"/>
      <c r="D207" s="165"/>
      <c r="E207" s="161"/>
      <c r="F207" s="172" t="str">
        <f t="shared" si="8"/>
        <v>-</v>
      </c>
      <c r="G207" s="68"/>
      <c r="H207" s="167"/>
      <c r="I207" s="173"/>
      <c r="J207" s="168" t="str">
        <f>IFERROR(MIN('MP Calculations'!$E$30/I207,1),"-")</f>
        <v>-</v>
      </c>
      <c r="K207" s="12"/>
      <c r="L207" s="159"/>
      <c r="M207" s="159"/>
      <c r="N207" s="159"/>
      <c r="O207" s="184" t="str">
        <f t="shared" si="10"/>
        <v>-</v>
      </c>
      <c r="P207" s="214" t="str">
        <f t="shared" si="9"/>
        <v>-</v>
      </c>
      <c r="Q207" s="214" cm="1">
        <f t="array" ref="Q207">IF(P207="-",0,P207/(1+'General inputs'!$H$32)^IFERROR(INDEX('MP Calculations'!$C$40:$C$130,MATCH(F207,'MP Calculations'!$D$40:$D$130,0),0),-1))</f>
        <v>0</v>
      </c>
    </row>
    <row r="208" spans="3:17" x14ac:dyDescent="0.2">
      <c r="C208" s="159"/>
      <c r="D208" s="165"/>
      <c r="E208" s="161"/>
      <c r="F208" s="172" t="str">
        <f t="shared" si="8"/>
        <v>-</v>
      </c>
      <c r="G208" s="68"/>
      <c r="H208" s="167"/>
      <c r="I208" s="173"/>
      <c r="J208" s="168" t="str">
        <f>IFERROR(MIN('MP Calculations'!$E$30/I208,1),"-")</f>
        <v>-</v>
      </c>
      <c r="K208" s="12"/>
      <c r="L208" s="159"/>
      <c r="M208" s="159"/>
      <c r="N208" s="159"/>
      <c r="O208" s="184" t="str">
        <f t="shared" si="10"/>
        <v>-</v>
      </c>
      <c r="P208" s="214" t="str">
        <f t="shared" si="9"/>
        <v>-</v>
      </c>
      <c r="Q208" s="214" cm="1">
        <f t="array" ref="Q208">IF(P208="-",0,P208/(1+'General inputs'!$H$32)^IFERROR(INDEX('MP Calculations'!$C$40:$C$130,MATCH(F208,'MP Calculations'!$D$40:$D$130,0),0),-1))</f>
        <v>0</v>
      </c>
    </row>
    <row r="209" spans="3:17" x14ac:dyDescent="0.2">
      <c r="C209" s="159"/>
      <c r="D209" s="165"/>
      <c r="E209" s="161"/>
      <c r="F209" s="172" t="str">
        <f t="shared" si="8"/>
        <v>-</v>
      </c>
      <c r="G209" s="68"/>
      <c r="H209" s="167"/>
      <c r="I209" s="173"/>
      <c r="J209" s="168" t="str">
        <f>IFERROR(MIN('MP Calculations'!$E$30/I209,1),"-")</f>
        <v>-</v>
      </c>
      <c r="K209" s="12"/>
      <c r="L209" s="159"/>
      <c r="M209" s="159"/>
      <c r="N209" s="159"/>
      <c r="O209" s="184" t="str">
        <f t="shared" si="10"/>
        <v>-</v>
      </c>
      <c r="P209" s="214" t="str">
        <f t="shared" si="9"/>
        <v>-</v>
      </c>
      <c r="Q209" s="214" cm="1">
        <f t="array" ref="Q209">IF(P209="-",0,P209/(1+'General inputs'!$H$32)^IFERROR(INDEX('MP Calculations'!$C$40:$C$130,MATCH(F209,'MP Calculations'!$D$40:$D$130,0),0),-1))</f>
        <v>0</v>
      </c>
    </row>
    <row r="210" spans="3:17" x14ac:dyDescent="0.2">
      <c r="C210" s="159"/>
      <c r="D210" s="165"/>
      <c r="E210" s="161"/>
      <c r="F210" s="172" t="str">
        <f t="shared" si="8"/>
        <v>-</v>
      </c>
      <c r="G210" s="68"/>
      <c r="H210" s="167"/>
      <c r="I210" s="173"/>
      <c r="J210" s="168" t="str">
        <f>IFERROR(MIN('MP Calculations'!$E$30/I210,1),"-")</f>
        <v>-</v>
      </c>
      <c r="K210" s="12"/>
      <c r="L210" s="159"/>
      <c r="M210" s="159"/>
      <c r="N210" s="159"/>
      <c r="O210" s="184" t="str">
        <f t="shared" si="10"/>
        <v>-</v>
      </c>
      <c r="P210" s="214" t="str">
        <f t="shared" si="9"/>
        <v>-</v>
      </c>
      <c r="Q210" s="214" cm="1">
        <f t="array" ref="Q210">IF(P210="-",0,P210/(1+'General inputs'!$H$32)^IFERROR(INDEX('MP Calculations'!$C$40:$C$130,MATCH(F210,'MP Calculations'!$D$40:$D$130,0),0),-1))</f>
        <v>0</v>
      </c>
    </row>
    <row r="211" spans="3:17" x14ac:dyDescent="0.2">
      <c r="C211" s="159"/>
      <c r="D211" s="165"/>
      <c r="E211" s="161"/>
      <c r="F211" s="172" t="str">
        <f t="shared" si="8"/>
        <v>-</v>
      </c>
      <c r="G211" s="68"/>
      <c r="H211" s="167"/>
      <c r="I211" s="173"/>
      <c r="J211" s="168" t="str">
        <f>IFERROR(MIN('MP Calculations'!$E$30/I211,1),"-")</f>
        <v>-</v>
      </c>
      <c r="K211" s="12"/>
      <c r="L211" s="159"/>
      <c r="M211" s="159"/>
      <c r="N211" s="159"/>
      <c r="O211" s="184" t="str">
        <f t="shared" si="10"/>
        <v>-</v>
      </c>
      <c r="P211" s="214" t="str">
        <f t="shared" si="9"/>
        <v>-</v>
      </c>
      <c r="Q211" s="214" cm="1">
        <f t="array" ref="Q211">IF(P211="-",0,P211/(1+'General inputs'!$H$32)^IFERROR(INDEX('MP Calculations'!$C$40:$C$130,MATCH(F211,'MP Calculations'!$D$40:$D$130,0),0),-1))</f>
        <v>0</v>
      </c>
    </row>
    <row r="212" spans="3:17" x14ac:dyDescent="0.2">
      <c r="C212" s="159"/>
      <c r="D212" s="165"/>
      <c r="E212" s="161"/>
      <c r="F212" s="172" t="str">
        <f t="shared" si="8"/>
        <v>-</v>
      </c>
      <c r="G212" s="68"/>
      <c r="H212" s="167"/>
      <c r="I212" s="173"/>
      <c r="J212" s="168" t="str">
        <f>IFERROR(MIN('MP Calculations'!$E$30/I212,1),"-")</f>
        <v>-</v>
      </c>
      <c r="K212" s="12"/>
      <c r="L212" s="159"/>
      <c r="M212" s="159"/>
      <c r="N212" s="159"/>
      <c r="O212" s="184" t="str">
        <f t="shared" si="10"/>
        <v>-</v>
      </c>
      <c r="P212" s="214" t="str">
        <f t="shared" si="9"/>
        <v>-</v>
      </c>
      <c r="Q212" s="214" cm="1">
        <f t="array" ref="Q212">IF(P212="-",0,P212/(1+'General inputs'!$H$32)^IFERROR(INDEX('MP Calculations'!$C$40:$C$130,MATCH(F212,'MP Calculations'!$D$40:$D$130,0),0),-1))</f>
        <v>0</v>
      </c>
    </row>
    <row r="213" spans="3:17" x14ac:dyDescent="0.2">
      <c r="C213" s="159"/>
      <c r="D213" s="165"/>
      <c r="E213" s="161"/>
      <c r="F213" s="172" t="str">
        <f t="shared" si="8"/>
        <v>-</v>
      </c>
      <c r="G213" s="68"/>
      <c r="H213" s="167"/>
      <c r="I213" s="173"/>
      <c r="J213" s="168" t="str">
        <f>IFERROR(MIN('MP Calculations'!$E$30/I213,1),"-")</f>
        <v>-</v>
      </c>
      <c r="K213" s="12"/>
      <c r="L213" s="159"/>
      <c r="M213" s="159"/>
      <c r="N213" s="159"/>
      <c r="O213" s="184" t="str">
        <f t="shared" si="10"/>
        <v>-</v>
      </c>
      <c r="P213" s="214" t="str">
        <f t="shared" si="9"/>
        <v>-</v>
      </c>
      <c r="Q213" s="214" cm="1">
        <f t="array" ref="Q213">IF(P213="-",0,P213/(1+'General inputs'!$H$32)^IFERROR(INDEX('MP Calculations'!$C$40:$C$130,MATCH(F213,'MP Calculations'!$D$40:$D$130,0),0),-1))</f>
        <v>0</v>
      </c>
    </row>
    <row r="214" spans="3:17" x14ac:dyDescent="0.2">
      <c r="C214" s="159"/>
      <c r="D214" s="165"/>
      <c r="E214" s="161"/>
      <c r="F214" s="172" t="str">
        <f t="shared" ref="F214:F277" si="11">IF(E214="","-",IF(OR(E214&lt;$E$15,E214&gt;$E$16),"ERROR - date outside of range",IF(MONTH(E214)&gt;=7,YEAR(E214)&amp;"-"&amp;IF(YEAR(E214)=1999,"00",IF(AND(YEAR(E214)&gt;=2000,YEAR(E214)&lt;2009),"0","")&amp;RIGHT(YEAR(E214),2)+1),RIGHT(YEAR(E214),4)-1&amp;"-"&amp;RIGHT(YEAR(E214),2))))</f>
        <v>-</v>
      </c>
      <c r="G214" s="68"/>
      <c r="H214" s="167"/>
      <c r="I214" s="173"/>
      <c r="J214" s="168" t="str">
        <f>IFERROR(MIN('MP Calculations'!$E$30/I214,1),"-")</f>
        <v>-</v>
      </c>
      <c r="K214" s="12"/>
      <c r="L214" s="159"/>
      <c r="M214" s="159"/>
      <c r="N214" s="159"/>
      <c r="O214" s="184" t="str">
        <f t="shared" si="10"/>
        <v>-</v>
      </c>
      <c r="P214" s="214" t="str">
        <f t="shared" si="9"/>
        <v>-</v>
      </c>
      <c r="Q214" s="214" cm="1">
        <f t="array" ref="Q214">IF(P214="-",0,P214/(1+'General inputs'!$H$32)^IFERROR(INDEX('MP Calculations'!$C$40:$C$130,MATCH(F214,'MP Calculations'!$D$40:$D$130,0),0),-1))</f>
        <v>0</v>
      </c>
    </row>
    <row r="215" spans="3:17" x14ac:dyDescent="0.2">
      <c r="C215" s="159"/>
      <c r="D215" s="165"/>
      <c r="E215" s="161"/>
      <c r="F215" s="172" t="str">
        <f t="shared" si="11"/>
        <v>-</v>
      </c>
      <c r="G215" s="68"/>
      <c r="H215" s="167"/>
      <c r="I215" s="173"/>
      <c r="J215" s="168" t="str">
        <f>IFERROR(MIN('MP Calculations'!$E$30/I215,1),"-")</f>
        <v>-</v>
      </c>
      <c r="K215" s="12"/>
      <c r="L215" s="159"/>
      <c r="M215" s="159"/>
      <c r="N215" s="159"/>
      <c r="O215" s="184" t="str">
        <f t="shared" si="10"/>
        <v>-</v>
      </c>
      <c r="P215" s="214" t="str">
        <f t="shared" ref="P215:P278" si="12">IF(O215="-","-",IF(OR(E215&lt;$E$15,E215&gt;$E$16),0,O215*J215))</f>
        <v>-</v>
      </c>
      <c r="Q215" s="214" cm="1">
        <f t="array" ref="Q215">IF(P215="-",0,P215/(1+'General inputs'!$H$32)^IFERROR(INDEX('MP Calculations'!$C$40:$C$130,MATCH(F215,'MP Calculations'!$D$40:$D$130,0),0),-1))</f>
        <v>0</v>
      </c>
    </row>
    <row r="216" spans="3:17" x14ac:dyDescent="0.2">
      <c r="C216" s="159"/>
      <c r="D216" s="165"/>
      <c r="E216" s="161"/>
      <c r="F216" s="172" t="str">
        <f t="shared" si="11"/>
        <v>-</v>
      </c>
      <c r="G216" s="68"/>
      <c r="H216" s="167"/>
      <c r="I216" s="173"/>
      <c r="J216" s="168" t="str">
        <f>IFERROR(MIN('MP Calculations'!$E$30/I216,1),"-")</f>
        <v>-</v>
      </c>
      <c r="K216" s="12"/>
      <c r="L216" s="159"/>
      <c r="M216" s="159"/>
      <c r="N216" s="159"/>
      <c r="O216" s="184" t="str">
        <f t="shared" si="10"/>
        <v>-</v>
      </c>
      <c r="P216" s="214" t="str">
        <f t="shared" si="12"/>
        <v>-</v>
      </c>
      <c r="Q216" s="214" cm="1">
        <f t="array" ref="Q216">IF(P216="-",0,P216/(1+'General inputs'!$H$32)^IFERROR(INDEX('MP Calculations'!$C$40:$C$130,MATCH(F216,'MP Calculations'!$D$40:$D$130,0),0),-1))</f>
        <v>0</v>
      </c>
    </row>
    <row r="217" spans="3:17" x14ac:dyDescent="0.2">
      <c r="C217" s="159"/>
      <c r="D217" s="165"/>
      <c r="E217" s="161"/>
      <c r="F217" s="172" t="str">
        <f t="shared" si="11"/>
        <v>-</v>
      </c>
      <c r="G217" s="68"/>
      <c r="H217" s="167"/>
      <c r="I217" s="173"/>
      <c r="J217" s="168" t="str">
        <f>IFERROR(MIN('MP Calculations'!$E$30/I217,1),"-")</f>
        <v>-</v>
      </c>
      <c r="K217" s="12"/>
      <c r="L217" s="159"/>
      <c r="M217" s="159"/>
      <c r="N217" s="159"/>
      <c r="O217" s="184" t="str">
        <f t="shared" si="10"/>
        <v>-</v>
      </c>
      <c r="P217" s="214" t="str">
        <f t="shared" si="12"/>
        <v>-</v>
      </c>
      <c r="Q217" s="214" cm="1">
        <f t="array" ref="Q217">IF(P217="-",0,P217/(1+'General inputs'!$H$32)^IFERROR(INDEX('MP Calculations'!$C$40:$C$130,MATCH(F217,'MP Calculations'!$D$40:$D$130,0),0),-1))</f>
        <v>0</v>
      </c>
    </row>
    <row r="218" spans="3:17" x14ac:dyDescent="0.2">
      <c r="C218" s="159"/>
      <c r="D218" s="165"/>
      <c r="E218" s="161"/>
      <c r="F218" s="172" t="str">
        <f t="shared" si="11"/>
        <v>-</v>
      </c>
      <c r="G218" s="68"/>
      <c r="H218" s="167"/>
      <c r="I218" s="173"/>
      <c r="J218" s="168" t="str">
        <f>IFERROR(MIN('MP Calculations'!$E$30/I218,1),"-")</f>
        <v>-</v>
      </c>
      <c r="K218" s="12"/>
      <c r="L218" s="159"/>
      <c r="M218" s="159"/>
      <c r="N218" s="159"/>
      <c r="O218" s="184" t="str">
        <f t="shared" si="10"/>
        <v>-</v>
      </c>
      <c r="P218" s="214" t="str">
        <f t="shared" si="12"/>
        <v>-</v>
      </c>
      <c r="Q218" s="214" cm="1">
        <f t="array" ref="Q218">IF(P218="-",0,P218/(1+'General inputs'!$H$32)^IFERROR(INDEX('MP Calculations'!$C$40:$C$130,MATCH(F218,'MP Calculations'!$D$40:$D$130,0),0),-1))</f>
        <v>0</v>
      </c>
    </row>
    <row r="219" spans="3:17" x14ac:dyDescent="0.2">
      <c r="C219" s="159"/>
      <c r="D219" s="165"/>
      <c r="E219" s="161"/>
      <c r="F219" s="172" t="str">
        <f t="shared" si="11"/>
        <v>-</v>
      </c>
      <c r="G219" s="68"/>
      <c r="H219" s="167"/>
      <c r="I219" s="173"/>
      <c r="J219" s="168" t="str">
        <f>IFERROR(MIN('MP Calculations'!$E$30/I219,1),"-")</f>
        <v>-</v>
      </c>
      <c r="K219" s="12"/>
      <c r="L219" s="159"/>
      <c r="M219" s="159"/>
      <c r="N219" s="159"/>
      <c r="O219" s="184" t="str">
        <f t="shared" si="10"/>
        <v>-</v>
      </c>
      <c r="P219" s="214" t="str">
        <f t="shared" si="12"/>
        <v>-</v>
      </c>
      <c r="Q219" s="214" cm="1">
        <f t="array" ref="Q219">IF(P219="-",0,P219/(1+'General inputs'!$H$32)^IFERROR(INDEX('MP Calculations'!$C$40:$C$130,MATCH(F219,'MP Calculations'!$D$40:$D$130,0),0),-1))</f>
        <v>0</v>
      </c>
    </row>
    <row r="220" spans="3:17" x14ac:dyDescent="0.2">
      <c r="C220" s="159"/>
      <c r="D220" s="165"/>
      <c r="E220" s="161"/>
      <c r="F220" s="172" t="str">
        <f t="shared" si="11"/>
        <v>-</v>
      </c>
      <c r="G220" s="68"/>
      <c r="H220" s="167"/>
      <c r="I220" s="173"/>
      <c r="J220" s="168" t="str">
        <f>IFERROR(MIN('MP Calculations'!$E$30/I220,1),"-")</f>
        <v>-</v>
      </c>
      <c r="K220" s="12"/>
      <c r="L220" s="159"/>
      <c r="M220" s="159"/>
      <c r="N220" s="159"/>
      <c r="O220" s="184" t="str">
        <f t="shared" si="10"/>
        <v>-</v>
      </c>
      <c r="P220" s="214" t="str">
        <f t="shared" si="12"/>
        <v>-</v>
      </c>
      <c r="Q220" s="214" cm="1">
        <f t="array" ref="Q220">IF(P220="-",0,P220/(1+'General inputs'!$H$32)^IFERROR(INDEX('MP Calculations'!$C$40:$C$130,MATCH(F220,'MP Calculations'!$D$40:$D$130,0),0),-1))</f>
        <v>0</v>
      </c>
    </row>
    <row r="221" spans="3:17" x14ac:dyDescent="0.2">
      <c r="C221" s="159"/>
      <c r="D221" s="165"/>
      <c r="E221" s="161"/>
      <c r="F221" s="172" t="str">
        <f t="shared" si="11"/>
        <v>-</v>
      </c>
      <c r="G221" s="68"/>
      <c r="H221" s="167"/>
      <c r="I221" s="173"/>
      <c r="J221" s="168" t="str">
        <f>IFERROR(MIN('MP Calculations'!$E$30/I221,1),"-")</f>
        <v>-</v>
      </c>
      <c r="K221" s="12"/>
      <c r="L221" s="159"/>
      <c r="M221" s="159"/>
      <c r="N221" s="159"/>
      <c r="O221" s="184" t="str">
        <f t="shared" si="10"/>
        <v>-</v>
      </c>
      <c r="P221" s="214" t="str">
        <f t="shared" si="12"/>
        <v>-</v>
      </c>
      <c r="Q221" s="214" cm="1">
        <f t="array" ref="Q221">IF(P221="-",0,P221/(1+'General inputs'!$H$32)^IFERROR(INDEX('MP Calculations'!$C$40:$C$130,MATCH(F221,'MP Calculations'!$D$40:$D$130,0),0),-1))</f>
        <v>0</v>
      </c>
    </row>
    <row r="222" spans="3:17" x14ac:dyDescent="0.2">
      <c r="C222" s="159"/>
      <c r="D222" s="165"/>
      <c r="E222" s="161"/>
      <c r="F222" s="172" t="str">
        <f t="shared" si="11"/>
        <v>-</v>
      </c>
      <c r="G222" s="68"/>
      <c r="H222" s="167"/>
      <c r="I222" s="173"/>
      <c r="J222" s="168" t="str">
        <f>IFERROR(MIN('MP Calculations'!$E$30/I222,1),"-")</f>
        <v>-</v>
      </c>
      <c r="K222" s="12"/>
      <c r="L222" s="159"/>
      <c r="M222" s="159"/>
      <c r="N222" s="159"/>
      <c r="O222" s="184" t="str">
        <f t="shared" si="10"/>
        <v>-</v>
      </c>
      <c r="P222" s="214" t="str">
        <f t="shared" si="12"/>
        <v>-</v>
      </c>
      <c r="Q222" s="214" cm="1">
        <f t="array" ref="Q222">IF(P222="-",0,P222/(1+'General inputs'!$H$32)^IFERROR(INDEX('MP Calculations'!$C$40:$C$130,MATCH(F222,'MP Calculations'!$D$40:$D$130,0),0),-1))</f>
        <v>0</v>
      </c>
    </row>
    <row r="223" spans="3:17" x14ac:dyDescent="0.2">
      <c r="C223" s="159"/>
      <c r="D223" s="165"/>
      <c r="E223" s="161"/>
      <c r="F223" s="172" t="str">
        <f t="shared" si="11"/>
        <v>-</v>
      </c>
      <c r="G223" s="68"/>
      <c r="H223" s="167"/>
      <c r="I223" s="173"/>
      <c r="J223" s="168" t="str">
        <f>IFERROR(MIN('MP Calculations'!$E$30/I223,1),"-")</f>
        <v>-</v>
      </c>
      <c r="K223" s="12"/>
      <c r="L223" s="159"/>
      <c r="M223" s="159"/>
      <c r="N223" s="159"/>
      <c r="O223" s="184" t="str">
        <f t="shared" si="10"/>
        <v>-</v>
      </c>
      <c r="P223" s="214" t="str">
        <f t="shared" si="12"/>
        <v>-</v>
      </c>
      <c r="Q223" s="214" cm="1">
        <f t="array" ref="Q223">IF(P223="-",0,P223/(1+'General inputs'!$H$32)^IFERROR(INDEX('MP Calculations'!$C$40:$C$130,MATCH(F223,'MP Calculations'!$D$40:$D$130,0),0),-1))</f>
        <v>0</v>
      </c>
    </row>
    <row r="224" spans="3:17" x14ac:dyDescent="0.2">
      <c r="C224" s="159"/>
      <c r="D224" s="165"/>
      <c r="E224" s="161"/>
      <c r="F224" s="172" t="str">
        <f t="shared" si="11"/>
        <v>-</v>
      </c>
      <c r="G224" s="68"/>
      <c r="H224" s="167"/>
      <c r="I224" s="173"/>
      <c r="J224" s="168" t="str">
        <f>IFERROR(MIN('MP Calculations'!$E$30/I224,1),"-")</f>
        <v>-</v>
      </c>
      <c r="K224" s="12"/>
      <c r="L224" s="159"/>
      <c r="M224" s="159"/>
      <c r="N224" s="159"/>
      <c r="O224" s="184" t="str">
        <f t="shared" si="10"/>
        <v>-</v>
      </c>
      <c r="P224" s="214" t="str">
        <f t="shared" si="12"/>
        <v>-</v>
      </c>
      <c r="Q224" s="214" cm="1">
        <f t="array" ref="Q224">IF(P224="-",0,P224/(1+'General inputs'!$H$32)^IFERROR(INDEX('MP Calculations'!$C$40:$C$130,MATCH(F224,'MP Calculations'!$D$40:$D$130,0),0),-1))</f>
        <v>0</v>
      </c>
    </row>
    <row r="225" spans="3:17" x14ac:dyDescent="0.2">
      <c r="C225" s="159"/>
      <c r="D225" s="165"/>
      <c r="E225" s="161"/>
      <c r="F225" s="172" t="str">
        <f t="shared" si="11"/>
        <v>-</v>
      </c>
      <c r="G225" s="68"/>
      <c r="H225" s="167"/>
      <c r="I225" s="173"/>
      <c r="J225" s="168" t="str">
        <f>IFERROR(MIN('MP Calculations'!$E$30/I225,1),"-")</f>
        <v>-</v>
      </c>
      <c r="K225" s="12"/>
      <c r="L225" s="159"/>
      <c r="M225" s="159"/>
      <c r="N225" s="159"/>
      <c r="O225" s="184" t="str">
        <f t="shared" si="10"/>
        <v>-</v>
      </c>
      <c r="P225" s="214" t="str">
        <f t="shared" si="12"/>
        <v>-</v>
      </c>
      <c r="Q225" s="214" cm="1">
        <f t="array" ref="Q225">IF(P225="-",0,P225/(1+'General inputs'!$H$32)^IFERROR(INDEX('MP Calculations'!$C$40:$C$130,MATCH(F225,'MP Calculations'!$D$40:$D$130,0),0),-1))</f>
        <v>0</v>
      </c>
    </row>
    <row r="226" spans="3:17" x14ac:dyDescent="0.2">
      <c r="C226" s="159"/>
      <c r="D226" s="165"/>
      <c r="E226" s="161"/>
      <c r="F226" s="172" t="str">
        <f t="shared" si="11"/>
        <v>-</v>
      </c>
      <c r="G226" s="68"/>
      <c r="H226" s="167"/>
      <c r="I226" s="173"/>
      <c r="J226" s="168" t="str">
        <f>IFERROR(MIN('MP Calculations'!$E$30/I226,1),"-")</f>
        <v>-</v>
      </c>
      <c r="K226" s="12"/>
      <c r="L226" s="159"/>
      <c r="M226" s="159"/>
      <c r="N226" s="159"/>
      <c r="O226" s="184" t="str">
        <f t="shared" si="10"/>
        <v>-</v>
      </c>
      <c r="P226" s="214" t="str">
        <f t="shared" si="12"/>
        <v>-</v>
      </c>
      <c r="Q226" s="214" cm="1">
        <f t="array" ref="Q226">IF(P226="-",0,P226/(1+'General inputs'!$H$32)^IFERROR(INDEX('MP Calculations'!$C$40:$C$130,MATCH(F226,'MP Calculations'!$D$40:$D$130,0),0),-1))</f>
        <v>0</v>
      </c>
    </row>
    <row r="227" spans="3:17" x14ac:dyDescent="0.2">
      <c r="C227" s="159"/>
      <c r="D227" s="165"/>
      <c r="E227" s="161"/>
      <c r="F227" s="172" t="str">
        <f t="shared" si="11"/>
        <v>-</v>
      </c>
      <c r="G227" s="68"/>
      <c r="H227" s="167"/>
      <c r="I227" s="173"/>
      <c r="J227" s="168" t="str">
        <f>IFERROR(MIN('MP Calculations'!$E$30/I227,1),"-")</f>
        <v>-</v>
      </c>
      <c r="K227" s="12"/>
      <c r="L227" s="159"/>
      <c r="M227" s="159"/>
      <c r="N227" s="159"/>
      <c r="O227" s="184" t="str">
        <f t="shared" si="10"/>
        <v>-</v>
      </c>
      <c r="P227" s="214" t="str">
        <f t="shared" si="12"/>
        <v>-</v>
      </c>
      <c r="Q227" s="214" cm="1">
        <f t="array" ref="Q227">IF(P227="-",0,P227/(1+'General inputs'!$H$32)^IFERROR(INDEX('MP Calculations'!$C$40:$C$130,MATCH(F227,'MP Calculations'!$D$40:$D$130,0),0),-1))</f>
        <v>0</v>
      </c>
    </row>
    <row r="228" spans="3:17" x14ac:dyDescent="0.2">
      <c r="C228" s="159"/>
      <c r="D228" s="165"/>
      <c r="E228" s="161"/>
      <c r="F228" s="172" t="str">
        <f t="shared" si="11"/>
        <v>-</v>
      </c>
      <c r="G228" s="68"/>
      <c r="H228" s="167"/>
      <c r="I228" s="173"/>
      <c r="J228" s="168" t="str">
        <f>IFERROR(MIN('MP Calculations'!$E$30/I228,1),"-")</f>
        <v>-</v>
      </c>
      <c r="K228" s="12"/>
      <c r="L228" s="159"/>
      <c r="M228" s="159"/>
      <c r="N228" s="159"/>
      <c r="O228" s="184" t="str">
        <f t="shared" si="10"/>
        <v>-</v>
      </c>
      <c r="P228" s="214" t="str">
        <f t="shared" si="12"/>
        <v>-</v>
      </c>
      <c r="Q228" s="214" cm="1">
        <f t="array" ref="Q228">IF(P228="-",0,P228/(1+'General inputs'!$H$32)^IFERROR(INDEX('MP Calculations'!$C$40:$C$130,MATCH(F228,'MP Calculations'!$D$40:$D$130,0),0),-1))</f>
        <v>0</v>
      </c>
    </row>
    <row r="229" spans="3:17" x14ac:dyDescent="0.2">
      <c r="C229" s="159"/>
      <c r="D229" s="165"/>
      <c r="E229" s="161"/>
      <c r="F229" s="172" t="str">
        <f t="shared" si="11"/>
        <v>-</v>
      </c>
      <c r="G229" s="68"/>
      <c r="H229" s="167"/>
      <c r="I229" s="173"/>
      <c r="J229" s="168" t="str">
        <f>IFERROR(MIN('MP Calculations'!$E$30/I229,1),"-")</f>
        <v>-</v>
      </c>
      <c r="K229" s="12"/>
      <c r="L229" s="159"/>
      <c r="M229" s="159"/>
      <c r="N229" s="159"/>
      <c r="O229" s="184" t="str">
        <f t="shared" si="10"/>
        <v>-</v>
      </c>
      <c r="P229" s="214" t="str">
        <f t="shared" si="12"/>
        <v>-</v>
      </c>
      <c r="Q229" s="214" cm="1">
        <f t="array" ref="Q229">IF(P229="-",0,P229/(1+'General inputs'!$H$32)^IFERROR(INDEX('MP Calculations'!$C$40:$C$130,MATCH(F229,'MP Calculations'!$D$40:$D$130,0),0),-1))</f>
        <v>0</v>
      </c>
    </row>
    <row r="230" spans="3:17" x14ac:dyDescent="0.2">
      <c r="C230" s="159"/>
      <c r="D230" s="165"/>
      <c r="E230" s="161"/>
      <c r="F230" s="172" t="str">
        <f t="shared" si="11"/>
        <v>-</v>
      </c>
      <c r="G230" s="68"/>
      <c r="H230" s="167"/>
      <c r="I230" s="173"/>
      <c r="J230" s="168" t="str">
        <f>IFERROR(MIN('MP Calculations'!$E$30/I230,1),"-")</f>
        <v>-</v>
      </c>
      <c r="K230" s="12"/>
      <c r="L230" s="159"/>
      <c r="M230" s="159"/>
      <c r="N230" s="159"/>
      <c r="O230" s="184" t="str">
        <f t="shared" si="10"/>
        <v>-</v>
      </c>
      <c r="P230" s="214" t="str">
        <f t="shared" si="12"/>
        <v>-</v>
      </c>
      <c r="Q230" s="214" cm="1">
        <f t="array" ref="Q230">IF(P230="-",0,P230/(1+'General inputs'!$H$32)^IFERROR(INDEX('MP Calculations'!$C$40:$C$130,MATCH(F230,'MP Calculations'!$D$40:$D$130,0),0),-1))</f>
        <v>0</v>
      </c>
    </row>
    <row r="231" spans="3:17" x14ac:dyDescent="0.2">
      <c r="C231" s="159"/>
      <c r="D231" s="165"/>
      <c r="E231" s="161"/>
      <c r="F231" s="172" t="str">
        <f t="shared" si="11"/>
        <v>-</v>
      </c>
      <c r="G231" s="68"/>
      <c r="H231" s="167"/>
      <c r="I231" s="173"/>
      <c r="J231" s="168" t="str">
        <f>IFERROR(MIN('MP Calculations'!$E$30/I231,1),"-")</f>
        <v>-</v>
      </c>
      <c r="K231" s="12"/>
      <c r="L231" s="159"/>
      <c r="M231" s="159"/>
      <c r="N231" s="159"/>
      <c r="O231" s="184" t="str">
        <f t="shared" si="10"/>
        <v>-</v>
      </c>
      <c r="P231" s="214" t="str">
        <f t="shared" si="12"/>
        <v>-</v>
      </c>
      <c r="Q231" s="214" cm="1">
        <f t="array" ref="Q231">IF(P231="-",0,P231/(1+'General inputs'!$H$32)^IFERROR(INDEX('MP Calculations'!$C$40:$C$130,MATCH(F231,'MP Calculations'!$D$40:$D$130,0),0),-1))</f>
        <v>0</v>
      </c>
    </row>
    <row r="232" spans="3:17" x14ac:dyDescent="0.2">
      <c r="C232" s="159"/>
      <c r="D232" s="165"/>
      <c r="E232" s="161"/>
      <c r="F232" s="172" t="str">
        <f t="shared" si="11"/>
        <v>-</v>
      </c>
      <c r="G232" s="68"/>
      <c r="H232" s="167"/>
      <c r="I232" s="173"/>
      <c r="J232" s="168" t="str">
        <f>IFERROR(MIN('MP Calculations'!$E$30/I232,1),"-")</f>
        <v>-</v>
      </c>
      <c r="K232" s="12"/>
      <c r="L232" s="159"/>
      <c r="M232" s="159"/>
      <c r="N232" s="159"/>
      <c r="O232" s="184" t="str">
        <f t="shared" si="10"/>
        <v>-</v>
      </c>
      <c r="P232" s="214" t="str">
        <f t="shared" si="12"/>
        <v>-</v>
      </c>
      <c r="Q232" s="214" cm="1">
        <f t="array" ref="Q232">IF(P232="-",0,P232/(1+'General inputs'!$H$32)^IFERROR(INDEX('MP Calculations'!$C$40:$C$130,MATCH(F232,'MP Calculations'!$D$40:$D$130,0),0),-1))</f>
        <v>0</v>
      </c>
    </row>
    <row r="233" spans="3:17" x14ac:dyDescent="0.2">
      <c r="C233" s="159"/>
      <c r="D233" s="165"/>
      <c r="E233" s="161"/>
      <c r="F233" s="172" t="str">
        <f t="shared" si="11"/>
        <v>-</v>
      </c>
      <c r="G233" s="68"/>
      <c r="H233" s="167"/>
      <c r="I233" s="173"/>
      <c r="J233" s="168" t="str">
        <f>IFERROR(MIN('MP Calculations'!$E$30/I233,1),"-")</f>
        <v>-</v>
      </c>
      <c r="K233" s="12"/>
      <c r="L233" s="159"/>
      <c r="M233" s="159"/>
      <c r="N233" s="159"/>
      <c r="O233" s="184" t="str">
        <f t="shared" si="10"/>
        <v>-</v>
      </c>
      <c r="P233" s="214" t="str">
        <f t="shared" si="12"/>
        <v>-</v>
      </c>
      <c r="Q233" s="214" cm="1">
        <f t="array" ref="Q233">IF(P233="-",0,P233/(1+'General inputs'!$H$32)^IFERROR(INDEX('MP Calculations'!$C$40:$C$130,MATCH(F233,'MP Calculations'!$D$40:$D$130,0),0),-1))</f>
        <v>0</v>
      </c>
    </row>
    <row r="234" spans="3:17" x14ac:dyDescent="0.2">
      <c r="C234" s="159"/>
      <c r="D234" s="165"/>
      <c r="E234" s="161"/>
      <c r="F234" s="172" t="str">
        <f t="shared" si="11"/>
        <v>-</v>
      </c>
      <c r="G234" s="68"/>
      <c r="H234" s="167"/>
      <c r="I234" s="173"/>
      <c r="J234" s="168" t="str">
        <f>IFERROR(MIN('MP Calculations'!$E$30/I234,1),"-")</f>
        <v>-</v>
      </c>
      <c r="K234" s="12"/>
      <c r="L234" s="159"/>
      <c r="M234" s="159"/>
      <c r="N234" s="159"/>
      <c r="O234" s="184" t="str">
        <f t="shared" si="10"/>
        <v>-</v>
      </c>
      <c r="P234" s="214" t="str">
        <f t="shared" si="12"/>
        <v>-</v>
      </c>
      <c r="Q234" s="214" cm="1">
        <f t="array" ref="Q234">IF(P234="-",0,P234/(1+'General inputs'!$H$32)^IFERROR(INDEX('MP Calculations'!$C$40:$C$130,MATCH(F234,'MP Calculations'!$D$40:$D$130,0),0),-1))</f>
        <v>0</v>
      </c>
    </row>
    <row r="235" spans="3:17" x14ac:dyDescent="0.2">
      <c r="C235" s="159"/>
      <c r="D235" s="165"/>
      <c r="E235" s="161"/>
      <c r="F235" s="172" t="str">
        <f t="shared" si="11"/>
        <v>-</v>
      </c>
      <c r="G235" s="68"/>
      <c r="H235" s="167"/>
      <c r="I235" s="173"/>
      <c r="J235" s="168" t="str">
        <f>IFERROR(MIN('MP Calculations'!$E$30/I235,1),"-")</f>
        <v>-</v>
      </c>
      <c r="K235" s="12"/>
      <c r="L235" s="159"/>
      <c r="M235" s="159"/>
      <c r="N235" s="159"/>
      <c r="O235" s="184" t="str">
        <f t="shared" si="10"/>
        <v>-</v>
      </c>
      <c r="P235" s="214" t="str">
        <f t="shared" si="12"/>
        <v>-</v>
      </c>
      <c r="Q235" s="214" cm="1">
        <f t="array" ref="Q235">IF(P235="-",0,P235/(1+'General inputs'!$H$32)^IFERROR(INDEX('MP Calculations'!$C$40:$C$130,MATCH(F235,'MP Calculations'!$D$40:$D$130,0),0),-1))</f>
        <v>0</v>
      </c>
    </row>
    <row r="236" spans="3:17" x14ac:dyDescent="0.2">
      <c r="C236" s="159"/>
      <c r="D236" s="165"/>
      <c r="E236" s="161"/>
      <c r="F236" s="172" t="str">
        <f t="shared" si="11"/>
        <v>-</v>
      </c>
      <c r="G236" s="68"/>
      <c r="H236" s="167"/>
      <c r="I236" s="173"/>
      <c r="J236" s="168" t="str">
        <f>IFERROR(MIN('MP Calculations'!$E$30/I236,1),"-")</f>
        <v>-</v>
      </c>
      <c r="K236" s="12"/>
      <c r="L236" s="159"/>
      <c r="M236" s="159"/>
      <c r="N236" s="159"/>
      <c r="O236" s="184" t="str">
        <f t="shared" si="10"/>
        <v>-</v>
      </c>
      <c r="P236" s="214" t="str">
        <f t="shared" si="12"/>
        <v>-</v>
      </c>
      <c r="Q236" s="214" cm="1">
        <f t="array" ref="Q236">IF(P236="-",0,P236/(1+'General inputs'!$H$32)^IFERROR(INDEX('MP Calculations'!$C$40:$C$130,MATCH(F236,'MP Calculations'!$D$40:$D$130,0),0),-1))</f>
        <v>0</v>
      </c>
    </row>
    <row r="237" spans="3:17" x14ac:dyDescent="0.2">
      <c r="C237" s="159"/>
      <c r="D237" s="165"/>
      <c r="E237" s="161"/>
      <c r="F237" s="172" t="str">
        <f t="shared" si="11"/>
        <v>-</v>
      </c>
      <c r="G237" s="68"/>
      <c r="H237" s="167"/>
      <c r="I237" s="173"/>
      <c r="J237" s="168" t="str">
        <f>IFERROR(MIN('MP Calculations'!$E$30/I237,1),"-")</f>
        <v>-</v>
      </c>
      <c r="K237" s="12"/>
      <c r="L237" s="159"/>
      <c r="M237" s="159"/>
      <c r="N237" s="159"/>
      <c r="O237" s="184" t="str">
        <f t="shared" si="10"/>
        <v>-</v>
      </c>
      <c r="P237" s="214" t="str">
        <f t="shared" si="12"/>
        <v>-</v>
      </c>
      <c r="Q237" s="214" cm="1">
        <f t="array" ref="Q237">IF(P237="-",0,P237/(1+'General inputs'!$H$32)^IFERROR(INDEX('MP Calculations'!$C$40:$C$130,MATCH(F237,'MP Calculations'!$D$40:$D$130,0),0),-1))</f>
        <v>0</v>
      </c>
    </row>
    <row r="238" spans="3:17" x14ac:dyDescent="0.2">
      <c r="C238" s="159"/>
      <c r="D238" s="165"/>
      <c r="E238" s="161"/>
      <c r="F238" s="172" t="str">
        <f t="shared" si="11"/>
        <v>-</v>
      </c>
      <c r="G238" s="68"/>
      <c r="H238" s="167"/>
      <c r="I238" s="173"/>
      <c r="J238" s="168" t="str">
        <f>IFERROR(MIN('MP Calculations'!$E$30/I238,1),"-")</f>
        <v>-</v>
      </c>
      <c r="K238" s="12"/>
      <c r="L238" s="159"/>
      <c r="M238" s="159"/>
      <c r="N238" s="159"/>
      <c r="O238" s="184" t="str">
        <f t="shared" si="10"/>
        <v>-</v>
      </c>
      <c r="P238" s="214" t="str">
        <f t="shared" si="12"/>
        <v>-</v>
      </c>
      <c r="Q238" s="214" cm="1">
        <f t="array" ref="Q238">IF(P238="-",0,P238/(1+'General inputs'!$H$32)^IFERROR(INDEX('MP Calculations'!$C$40:$C$130,MATCH(F238,'MP Calculations'!$D$40:$D$130,0),0),-1))</f>
        <v>0</v>
      </c>
    </row>
    <row r="239" spans="3:17" x14ac:dyDescent="0.2">
      <c r="C239" s="159"/>
      <c r="D239" s="165"/>
      <c r="E239" s="161"/>
      <c r="F239" s="172" t="str">
        <f t="shared" si="11"/>
        <v>-</v>
      </c>
      <c r="G239" s="68"/>
      <c r="H239" s="167"/>
      <c r="I239" s="173"/>
      <c r="J239" s="168" t="str">
        <f>IFERROR(MIN('MP Calculations'!$E$30/I239,1),"-")</f>
        <v>-</v>
      </c>
      <c r="K239" s="12"/>
      <c r="L239" s="159"/>
      <c r="M239" s="159"/>
      <c r="N239" s="159"/>
      <c r="O239" s="184" t="str">
        <f t="shared" si="10"/>
        <v>-</v>
      </c>
      <c r="P239" s="214" t="str">
        <f t="shared" si="12"/>
        <v>-</v>
      </c>
      <c r="Q239" s="214" cm="1">
        <f t="array" ref="Q239">IF(P239="-",0,P239/(1+'General inputs'!$H$32)^IFERROR(INDEX('MP Calculations'!$C$40:$C$130,MATCH(F239,'MP Calculations'!$D$40:$D$130,0),0),-1))</f>
        <v>0</v>
      </c>
    </row>
    <row r="240" spans="3:17" x14ac:dyDescent="0.2">
      <c r="C240" s="159"/>
      <c r="D240" s="165"/>
      <c r="E240" s="161"/>
      <c r="F240" s="172" t="str">
        <f t="shared" si="11"/>
        <v>-</v>
      </c>
      <c r="G240" s="68"/>
      <c r="H240" s="167"/>
      <c r="I240" s="173"/>
      <c r="J240" s="168" t="str">
        <f>IFERROR(MIN('MP Calculations'!$E$30/I240,1),"-")</f>
        <v>-</v>
      </c>
      <c r="K240" s="12"/>
      <c r="L240" s="159"/>
      <c r="M240" s="159"/>
      <c r="N240" s="159"/>
      <c r="O240" s="184" t="str">
        <f t="shared" si="10"/>
        <v>-</v>
      </c>
      <c r="P240" s="214" t="str">
        <f t="shared" si="12"/>
        <v>-</v>
      </c>
      <c r="Q240" s="214" cm="1">
        <f t="array" ref="Q240">IF(P240="-",0,P240/(1+'General inputs'!$H$32)^IFERROR(INDEX('MP Calculations'!$C$40:$C$130,MATCH(F240,'MP Calculations'!$D$40:$D$130,0),0),-1))</f>
        <v>0</v>
      </c>
    </row>
    <row r="241" spans="3:17" x14ac:dyDescent="0.2">
      <c r="C241" s="159"/>
      <c r="D241" s="165"/>
      <c r="E241" s="161"/>
      <c r="F241" s="172" t="str">
        <f t="shared" si="11"/>
        <v>-</v>
      </c>
      <c r="G241" s="68"/>
      <c r="H241" s="167"/>
      <c r="I241" s="173"/>
      <c r="J241" s="168" t="str">
        <f>IFERROR(MIN('MP Calculations'!$E$30/I241,1),"-")</f>
        <v>-</v>
      </c>
      <c r="K241" s="12"/>
      <c r="L241" s="159"/>
      <c r="M241" s="159"/>
      <c r="N241" s="159"/>
      <c r="O241" s="184" t="str">
        <f t="shared" si="10"/>
        <v>-</v>
      </c>
      <c r="P241" s="214" t="str">
        <f t="shared" si="12"/>
        <v>-</v>
      </c>
      <c r="Q241" s="214" cm="1">
        <f t="array" ref="Q241">IF(P241="-",0,P241/(1+'General inputs'!$H$32)^IFERROR(INDEX('MP Calculations'!$C$40:$C$130,MATCH(F241,'MP Calculations'!$D$40:$D$130,0),0),-1))</f>
        <v>0</v>
      </c>
    </row>
    <row r="242" spans="3:17" x14ac:dyDescent="0.2">
      <c r="C242" s="159"/>
      <c r="D242" s="165"/>
      <c r="E242" s="161"/>
      <c r="F242" s="172" t="str">
        <f t="shared" si="11"/>
        <v>-</v>
      </c>
      <c r="G242" s="68"/>
      <c r="H242" s="167"/>
      <c r="I242" s="173"/>
      <c r="J242" s="168" t="str">
        <f>IFERROR(MIN('MP Calculations'!$E$30/I242,1),"-")</f>
        <v>-</v>
      </c>
      <c r="K242" s="12"/>
      <c r="L242" s="159"/>
      <c r="M242" s="159"/>
      <c r="N242" s="159"/>
      <c r="O242" s="184" t="str">
        <f t="shared" si="10"/>
        <v>-</v>
      </c>
      <c r="P242" s="214" t="str">
        <f t="shared" si="12"/>
        <v>-</v>
      </c>
      <c r="Q242" s="214" cm="1">
        <f t="array" ref="Q242">IF(P242="-",0,P242/(1+'General inputs'!$H$32)^IFERROR(INDEX('MP Calculations'!$C$40:$C$130,MATCH(F242,'MP Calculations'!$D$40:$D$130,0),0),-1))</f>
        <v>0</v>
      </c>
    </row>
    <row r="243" spans="3:17" x14ac:dyDescent="0.2">
      <c r="C243" s="159"/>
      <c r="D243" s="165"/>
      <c r="E243" s="161"/>
      <c r="F243" s="172" t="str">
        <f t="shared" si="11"/>
        <v>-</v>
      </c>
      <c r="G243" s="68"/>
      <c r="H243" s="167"/>
      <c r="I243" s="173"/>
      <c r="J243" s="168" t="str">
        <f>IFERROR(MIN('MP Calculations'!$E$30/I243,1),"-")</f>
        <v>-</v>
      </c>
      <c r="K243" s="12"/>
      <c r="L243" s="159"/>
      <c r="M243" s="159"/>
      <c r="N243" s="159"/>
      <c r="O243" s="184" t="str">
        <f t="shared" si="10"/>
        <v>-</v>
      </c>
      <c r="P243" s="214" t="str">
        <f t="shared" si="12"/>
        <v>-</v>
      </c>
      <c r="Q243" s="214" cm="1">
        <f t="array" ref="Q243">IF(P243="-",0,P243/(1+'General inputs'!$H$32)^IFERROR(INDEX('MP Calculations'!$C$40:$C$130,MATCH(F243,'MP Calculations'!$D$40:$D$130,0),0),-1))</f>
        <v>0</v>
      </c>
    </row>
    <row r="244" spans="3:17" x14ac:dyDescent="0.2">
      <c r="C244" s="159"/>
      <c r="D244" s="165"/>
      <c r="E244" s="161"/>
      <c r="F244" s="172" t="str">
        <f t="shared" si="11"/>
        <v>-</v>
      </c>
      <c r="G244" s="68"/>
      <c r="H244" s="167"/>
      <c r="I244" s="173"/>
      <c r="J244" s="168" t="str">
        <f>IFERROR(MIN('MP Calculations'!$E$30/I244,1),"-")</f>
        <v>-</v>
      </c>
      <c r="K244" s="12"/>
      <c r="L244" s="159"/>
      <c r="M244" s="159"/>
      <c r="N244" s="159"/>
      <c r="O244" s="184" t="str">
        <f t="shared" si="10"/>
        <v>-</v>
      </c>
      <c r="P244" s="214" t="str">
        <f t="shared" si="12"/>
        <v>-</v>
      </c>
      <c r="Q244" s="214" cm="1">
        <f t="array" ref="Q244">IF(P244="-",0,P244/(1+'General inputs'!$H$32)^IFERROR(INDEX('MP Calculations'!$C$40:$C$130,MATCH(F244,'MP Calculations'!$D$40:$D$130,0),0),-1))</f>
        <v>0</v>
      </c>
    </row>
    <row r="245" spans="3:17" x14ac:dyDescent="0.2">
      <c r="C245" s="159"/>
      <c r="D245" s="165"/>
      <c r="E245" s="161"/>
      <c r="F245" s="172" t="str">
        <f t="shared" si="11"/>
        <v>-</v>
      </c>
      <c r="G245" s="68"/>
      <c r="H245" s="167"/>
      <c r="I245" s="173"/>
      <c r="J245" s="168" t="str">
        <f>IFERROR(MIN('MP Calculations'!$E$30/I245,1),"-")</f>
        <v>-</v>
      </c>
      <c r="K245" s="12"/>
      <c r="L245" s="159"/>
      <c r="M245" s="159"/>
      <c r="N245" s="159"/>
      <c r="O245" s="184" t="str">
        <f t="shared" si="10"/>
        <v>-</v>
      </c>
      <c r="P245" s="214" t="str">
        <f t="shared" si="12"/>
        <v>-</v>
      </c>
      <c r="Q245" s="214" cm="1">
        <f t="array" ref="Q245">IF(P245="-",0,P245/(1+'General inputs'!$H$32)^IFERROR(INDEX('MP Calculations'!$C$40:$C$130,MATCH(F245,'MP Calculations'!$D$40:$D$130,0),0),-1))</f>
        <v>0</v>
      </c>
    </row>
    <row r="246" spans="3:17" x14ac:dyDescent="0.2">
      <c r="C246" s="159"/>
      <c r="D246" s="165"/>
      <c r="E246" s="161"/>
      <c r="F246" s="172" t="str">
        <f t="shared" si="11"/>
        <v>-</v>
      </c>
      <c r="G246" s="68"/>
      <c r="H246" s="167"/>
      <c r="I246" s="173"/>
      <c r="J246" s="168" t="str">
        <f>IFERROR(MIN('MP Calculations'!$E$30/I246,1),"-")</f>
        <v>-</v>
      </c>
      <c r="K246" s="12"/>
      <c r="L246" s="159"/>
      <c r="M246" s="159"/>
      <c r="N246" s="159"/>
      <c r="O246" s="184" t="str">
        <f t="shared" si="10"/>
        <v>-</v>
      </c>
      <c r="P246" s="214" t="str">
        <f t="shared" si="12"/>
        <v>-</v>
      </c>
      <c r="Q246" s="214" cm="1">
        <f t="array" ref="Q246">IF(P246="-",0,P246/(1+'General inputs'!$H$32)^IFERROR(INDEX('MP Calculations'!$C$40:$C$130,MATCH(F246,'MP Calculations'!$D$40:$D$130,0),0),-1))</f>
        <v>0</v>
      </c>
    </row>
    <row r="247" spans="3:17" x14ac:dyDescent="0.2">
      <c r="C247" s="159"/>
      <c r="D247" s="165"/>
      <c r="E247" s="161"/>
      <c r="F247" s="172" t="str">
        <f t="shared" si="11"/>
        <v>-</v>
      </c>
      <c r="G247" s="68"/>
      <c r="H247" s="167"/>
      <c r="I247" s="173"/>
      <c r="J247" s="168" t="str">
        <f>IFERROR(MIN('MP Calculations'!$E$30/I247,1),"-")</f>
        <v>-</v>
      </c>
      <c r="K247" s="12"/>
      <c r="L247" s="159"/>
      <c r="M247" s="159"/>
      <c r="N247" s="159"/>
      <c r="O247" s="184" t="str">
        <f t="shared" si="10"/>
        <v>-</v>
      </c>
      <c r="P247" s="214" t="str">
        <f t="shared" si="12"/>
        <v>-</v>
      </c>
      <c r="Q247" s="214" cm="1">
        <f t="array" ref="Q247">IF(P247="-",0,P247/(1+'General inputs'!$H$32)^IFERROR(INDEX('MP Calculations'!$C$40:$C$130,MATCH(F247,'MP Calculations'!$D$40:$D$130,0),0),-1))</f>
        <v>0</v>
      </c>
    </row>
    <row r="248" spans="3:17" x14ac:dyDescent="0.2">
      <c r="C248" s="159"/>
      <c r="D248" s="165"/>
      <c r="E248" s="161"/>
      <c r="F248" s="172" t="str">
        <f t="shared" si="11"/>
        <v>-</v>
      </c>
      <c r="G248" s="68"/>
      <c r="H248" s="167"/>
      <c r="I248" s="173"/>
      <c r="J248" s="168" t="str">
        <f>IFERROR(MIN('MP Calculations'!$E$30/I248,1),"-")</f>
        <v>-</v>
      </c>
      <c r="K248" s="12"/>
      <c r="L248" s="159"/>
      <c r="M248" s="159"/>
      <c r="N248" s="159"/>
      <c r="O248" s="184" t="str">
        <f t="shared" si="10"/>
        <v>-</v>
      </c>
      <c r="P248" s="214" t="str">
        <f t="shared" si="12"/>
        <v>-</v>
      </c>
      <c r="Q248" s="214" cm="1">
        <f t="array" ref="Q248">IF(P248="-",0,P248/(1+'General inputs'!$H$32)^IFERROR(INDEX('MP Calculations'!$C$40:$C$130,MATCH(F248,'MP Calculations'!$D$40:$D$130,0),0),-1))</f>
        <v>0</v>
      </c>
    </row>
    <row r="249" spans="3:17" x14ac:dyDescent="0.2">
      <c r="C249" s="159"/>
      <c r="D249" s="165"/>
      <c r="E249" s="161"/>
      <c r="F249" s="172" t="str">
        <f t="shared" si="11"/>
        <v>-</v>
      </c>
      <c r="G249" s="68"/>
      <c r="H249" s="167"/>
      <c r="I249" s="173"/>
      <c r="J249" s="168" t="str">
        <f>IFERROR(MIN('MP Calculations'!$E$30/I249,1),"-")</f>
        <v>-</v>
      </c>
      <c r="K249" s="12"/>
      <c r="L249" s="159"/>
      <c r="M249" s="159"/>
      <c r="N249" s="159"/>
      <c r="O249" s="184" t="str">
        <f t="shared" si="10"/>
        <v>-</v>
      </c>
      <c r="P249" s="214" t="str">
        <f t="shared" si="12"/>
        <v>-</v>
      </c>
      <c r="Q249" s="214" cm="1">
        <f t="array" ref="Q249">IF(P249="-",0,P249/(1+'General inputs'!$H$32)^IFERROR(INDEX('MP Calculations'!$C$40:$C$130,MATCH(F249,'MP Calculations'!$D$40:$D$130,0),0),-1))</f>
        <v>0</v>
      </c>
    </row>
    <row r="250" spans="3:17" x14ac:dyDescent="0.2">
      <c r="C250" s="159"/>
      <c r="D250" s="165"/>
      <c r="E250" s="161"/>
      <c r="F250" s="172" t="str">
        <f t="shared" si="11"/>
        <v>-</v>
      </c>
      <c r="G250" s="68"/>
      <c r="H250" s="167"/>
      <c r="I250" s="173"/>
      <c r="J250" s="168" t="str">
        <f>IFERROR(MIN('MP Calculations'!$E$30/I250,1),"-")</f>
        <v>-</v>
      </c>
      <c r="K250" s="12"/>
      <c r="L250" s="159"/>
      <c r="M250" s="159"/>
      <c r="N250" s="159"/>
      <c r="O250" s="184" t="str">
        <f t="shared" si="10"/>
        <v>-</v>
      </c>
      <c r="P250" s="214" t="str">
        <f t="shared" si="12"/>
        <v>-</v>
      </c>
      <c r="Q250" s="214" cm="1">
        <f t="array" ref="Q250">IF(P250="-",0,P250/(1+'General inputs'!$H$32)^IFERROR(INDEX('MP Calculations'!$C$40:$C$130,MATCH(F250,'MP Calculations'!$D$40:$D$130,0),0),-1))</f>
        <v>0</v>
      </c>
    </row>
    <row r="251" spans="3:17" x14ac:dyDescent="0.2">
      <c r="C251" s="159"/>
      <c r="D251" s="165"/>
      <c r="E251" s="161"/>
      <c r="F251" s="172" t="str">
        <f t="shared" si="11"/>
        <v>-</v>
      </c>
      <c r="G251" s="68"/>
      <c r="H251" s="167"/>
      <c r="I251" s="173"/>
      <c r="J251" s="168" t="str">
        <f>IFERROR(MIN('MP Calculations'!$E$30/I251,1),"-")</f>
        <v>-</v>
      </c>
      <c r="K251" s="12"/>
      <c r="L251" s="159"/>
      <c r="M251" s="159"/>
      <c r="N251" s="159"/>
      <c r="O251" s="184" t="str">
        <f t="shared" si="10"/>
        <v>-</v>
      </c>
      <c r="P251" s="214" t="str">
        <f t="shared" si="12"/>
        <v>-</v>
      </c>
      <c r="Q251" s="214" cm="1">
        <f t="array" ref="Q251">IF(P251="-",0,P251/(1+'General inputs'!$H$32)^IFERROR(INDEX('MP Calculations'!$C$40:$C$130,MATCH(F251,'MP Calculations'!$D$40:$D$130,0),0),-1))</f>
        <v>0</v>
      </c>
    </row>
    <row r="252" spans="3:17" x14ac:dyDescent="0.2">
      <c r="C252" s="159"/>
      <c r="D252" s="165"/>
      <c r="E252" s="161"/>
      <c r="F252" s="172" t="str">
        <f t="shared" si="11"/>
        <v>-</v>
      </c>
      <c r="G252" s="68"/>
      <c r="H252" s="167"/>
      <c r="I252" s="173"/>
      <c r="J252" s="168" t="str">
        <f>IFERROR(MIN('MP Calculations'!$E$30/I252,1),"-")</f>
        <v>-</v>
      </c>
      <c r="K252" s="12"/>
      <c r="L252" s="159"/>
      <c r="M252" s="159"/>
      <c r="N252" s="159"/>
      <c r="O252" s="184" t="str">
        <f t="shared" si="10"/>
        <v>-</v>
      </c>
      <c r="P252" s="214" t="str">
        <f t="shared" si="12"/>
        <v>-</v>
      </c>
      <c r="Q252" s="214" cm="1">
        <f t="array" ref="Q252">IF(P252="-",0,P252/(1+'General inputs'!$H$32)^IFERROR(INDEX('MP Calculations'!$C$40:$C$130,MATCH(F252,'MP Calculations'!$D$40:$D$130,0),0),-1))</f>
        <v>0</v>
      </c>
    </row>
    <row r="253" spans="3:17" x14ac:dyDescent="0.2">
      <c r="C253" s="159"/>
      <c r="D253" s="165"/>
      <c r="E253" s="161"/>
      <c r="F253" s="172" t="str">
        <f t="shared" si="11"/>
        <v>-</v>
      </c>
      <c r="G253" s="68"/>
      <c r="H253" s="167"/>
      <c r="I253" s="173"/>
      <c r="J253" s="168" t="str">
        <f>IFERROR(MIN('MP Calculations'!$E$30/I253,1),"-")</f>
        <v>-</v>
      </c>
      <c r="K253" s="12"/>
      <c r="L253" s="159"/>
      <c r="M253" s="159"/>
      <c r="N253" s="159"/>
      <c r="O253" s="184" t="str">
        <f t="shared" si="10"/>
        <v>-</v>
      </c>
      <c r="P253" s="214" t="str">
        <f t="shared" si="12"/>
        <v>-</v>
      </c>
      <c r="Q253" s="214" cm="1">
        <f t="array" ref="Q253">IF(P253="-",0,P253/(1+'General inputs'!$H$32)^IFERROR(INDEX('MP Calculations'!$C$40:$C$130,MATCH(F253,'MP Calculations'!$D$40:$D$130,0),0),-1))</f>
        <v>0</v>
      </c>
    </row>
    <row r="254" spans="3:17" x14ac:dyDescent="0.2">
      <c r="C254" s="159"/>
      <c r="D254" s="165"/>
      <c r="E254" s="161"/>
      <c r="F254" s="172" t="str">
        <f t="shared" si="11"/>
        <v>-</v>
      </c>
      <c r="G254" s="68"/>
      <c r="H254" s="167"/>
      <c r="I254" s="173"/>
      <c r="J254" s="168" t="str">
        <f>IFERROR(MIN('MP Calculations'!$E$30/I254,1),"-")</f>
        <v>-</v>
      </c>
      <c r="K254" s="12"/>
      <c r="L254" s="159"/>
      <c r="M254" s="159"/>
      <c r="N254" s="159"/>
      <c r="O254" s="184" t="str">
        <f t="shared" si="10"/>
        <v>-</v>
      </c>
      <c r="P254" s="214" t="str">
        <f t="shared" si="12"/>
        <v>-</v>
      </c>
      <c r="Q254" s="214" cm="1">
        <f t="array" ref="Q254">IF(P254="-",0,P254/(1+'General inputs'!$H$32)^IFERROR(INDEX('MP Calculations'!$C$40:$C$130,MATCH(F254,'MP Calculations'!$D$40:$D$130,0),0),-1))</f>
        <v>0</v>
      </c>
    </row>
    <row r="255" spans="3:17" x14ac:dyDescent="0.2">
      <c r="C255" s="159"/>
      <c r="D255" s="165"/>
      <c r="E255" s="161"/>
      <c r="F255" s="172" t="str">
        <f t="shared" si="11"/>
        <v>-</v>
      </c>
      <c r="G255" s="68"/>
      <c r="H255" s="167"/>
      <c r="I255" s="173"/>
      <c r="J255" s="168" t="str">
        <f>IFERROR(MIN('MP Calculations'!$E$30/I255,1),"-")</f>
        <v>-</v>
      </c>
      <c r="K255" s="12"/>
      <c r="L255" s="159"/>
      <c r="M255" s="159"/>
      <c r="N255" s="159"/>
      <c r="O255" s="184" t="str">
        <f t="shared" si="10"/>
        <v>-</v>
      </c>
      <c r="P255" s="214" t="str">
        <f t="shared" si="12"/>
        <v>-</v>
      </c>
      <c r="Q255" s="214" cm="1">
        <f t="array" ref="Q255">IF(P255="-",0,P255/(1+'General inputs'!$H$32)^IFERROR(INDEX('MP Calculations'!$C$40:$C$130,MATCH(F255,'MP Calculations'!$D$40:$D$130,0),0),-1))</f>
        <v>0</v>
      </c>
    </row>
    <row r="256" spans="3:17" x14ac:dyDescent="0.2">
      <c r="C256" s="159"/>
      <c r="D256" s="165"/>
      <c r="E256" s="161"/>
      <c r="F256" s="172" t="str">
        <f t="shared" si="11"/>
        <v>-</v>
      </c>
      <c r="G256" s="68"/>
      <c r="H256" s="167"/>
      <c r="I256" s="173"/>
      <c r="J256" s="168" t="str">
        <f>IFERROR(MIN('MP Calculations'!$E$30/I256,1),"-")</f>
        <v>-</v>
      </c>
      <c r="K256" s="12"/>
      <c r="L256" s="159"/>
      <c r="M256" s="159"/>
      <c r="N256" s="159"/>
      <c r="O256" s="184" t="str">
        <f t="shared" si="10"/>
        <v>-</v>
      </c>
      <c r="P256" s="214" t="str">
        <f t="shared" si="12"/>
        <v>-</v>
      </c>
      <c r="Q256" s="214" cm="1">
        <f t="array" ref="Q256">IF(P256="-",0,P256/(1+'General inputs'!$H$32)^IFERROR(INDEX('MP Calculations'!$C$40:$C$130,MATCH(F256,'MP Calculations'!$D$40:$D$130,0),0),-1))</f>
        <v>0</v>
      </c>
    </row>
    <row r="257" spans="3:17" x14ac:dyDescent="0.2">
      <c r="C257" s="159"/>
      <c r="D257" s="165"/>
      <c r="E257" s="161"/>
      <c r="F257" s="172" t="str">
        <f t="shared" si="11"/>
        <v>-</v>
      </c>
      <c r="G257" s="68"/>
      <c r="H257" s="167"/>
      <c r="I257" s="173"/>
      <c r="J257" s="168" t="str">
        <f>IFERROR(MIN('MP Calculations'!$E$30/I257,1),"-")</f>
        <v>-</v>
      </c>
      <c r="K257" s="12"/>
      <c r="L257" s="159"/>
      <c r="M257" s="159"/>
      <c r="N257" s="159"/>
      <c r="O257" s="184" t="str">
        <f t="shared" ref="O257:O320" si="13">IF(N257="","-",L257*N257)</f>
        <v>-</v>
      </c>
      <c r="P257" s="214" t="str">
        <f t="shared" si="12"/>
        <v>-</v>
      </c>
      <c r="Q257" s="214" cm="1">
        <f t="array" ref="Q257">IF(P257="-",0,P257/(1+'General inputs'!$H$32)^IFERROR(INDEX('MP Calculations'!$C$40:$C$130,MATCH(F257,'MP Calculations'!$D$40:$D$130,0),0),-1))</f>
        <v>0</v>
      </c>
    </row>
    <row r="258" spans="3:17" x14ac:dyDescent="0.2">
      <c r="C258" s="159"/>
      <c r="D258" s="165"/>
      <c r="E258" s="161"/>
      <c r="F258" s="172" t="str">
        <f t="shared" si="11"/>
        <v>-</v>
      </c>
      <c r="G258" s="68"/>
      <c r="H258" s="167"/>
      <c r="I258" s="173"/>
      <c r="J258" s="168" t="str">
        <f>IFERROR(MIN('MP Calculations'!$E$30/I258,1),"-")</f>
        <v>-</v>
      </c>
      <c r="K258" s="12"/>
      <c r="L258" s="159"/>
      <c r="M258" s="159"/>
      <c r="N258" s="159"/>
      <c r="O258" s="184" t="str">
        <f t="shared" si="13"/>
        <v>-</v>
      </c>
      <c r="P258" s="214" t="str">
        <f t="shared" si="12"/>
        <v>-</v>
      </c>
      <c r="Q258" s="214" cm="1">
        <f t="array" ref="Q258">IF(P258="-",0,P258/(1+'General inputs'!$H$32)^IFERROR(INDEX('MP Calculations'!$C$40:$C$130,MATCH(F258,'MP Calculations'!$D$40:$D$130,0),0),-1))</f>
        <v>0</v>
      </c>
    </row>
    <row r="259" spans="3:17" x14ac:dyDescent="0.2">
      <c r="C259" s="159"/>
      <c r="D259" s="165"/>
      <c r="E259" s="161"/>
      <c r="F259" s="172" t="str">
        <f t="shared" si="11"/>
        <v>-</v>
      </c>
      <c r="G259" s="68"/>
      <c r="H259" s="167"/>
      <c r="I259" s="173"/>
      <c r="J259" s="168" t="str">
        <f>IFERROR(MIN('MP Calculations'!$E$30/I259,1),"-")</f>
        <v>-</v>
      </c>
      <c r="K259" s="12"/>
      <c r="L259" s="159"/>
      <c r="M259" s="159"/>
      <c r="N259" s="159"/>
      <c r="O259" s="184" t="str">
        <f t="shared" si="13"/>
        <v>-</v>
      </c>
      <c r="P259" s="214" t="str">
        <f t="shared" si="12"/>
        <v>-</v>
      </c>
      <c r="Q259" s="214" cm="1">
        <f t="array" ref="Q259">IF(P259="-",0,P259/(1+'General inputs'!$H$32)^IFERROR(INDEX('MP Calculations'!$C$40:$C$130,MATCH(F259,'MP Calculations'!$D$40:$D$130,0),0),-1))</f>
        <v>0</v>
      </c>
    </row>
    <row r="260" spans="3:17" x14ac:dyDescent="0.2">
      <c r="C260" s="159"/>
      <c r="D260" s="165"/>
      <c r="E260" s="161"/>
      <c r="F260" s="172" t="str">
        <f t="shared" si="11"/>
        <v>-</v>
      </c>
      <c r="G260" s="68"/>
      <c r="H260" s="167"/>
      <c r="I260" s="173"/>
      <c r="J260" s="168" t="str">
        <f>IFERROR(MIN('MP Calculations'!$E$30/I260,1),"-")</f>
        <v>-</v>
      </c>
      <c r="K260" s="12"/>
      <c r="L260" s="159"/>
      <c r="M260" s="159"/>
      <c r="N260" s="159"/>
      <c r="O260" s="184" t="str">
        <f t="shared" si="13"/>
        <v>-</v>
      </c>
      <c r="P260" s="214" t="str">
        <f t="shared" si="12"/>
        <v>-</v>
      </c>
      <c r="Q260" s="214" cm="1">
        <f t="array" ref="Q260">IF(P260="-",0,P260/(1+'General inputs'!$H$32)^IFERROR(INDEX('MP Calculations'!$C$40:$C$130,MATCH(F260,'MP Calculations'!$D$40:$D$130,0),0),-1))</f>
        <v>0</v>
      </c>
    </row>
    <row r="261" spans="3:17" x14ac:dyDescent="0.2">
      <c r="C261" s="159"/>
      <c r="D261" s="165"/>
      <c r="E261" s="161"/>
      <c r="F261" s="172" t="str">
        <f t="shared" si="11"/>
        <v>-</v>
      </c>
      <c r="G261" s="68"/>
      <c r="H261" s="167"/>
      <c r="I261" s="173"/>
      <c r="J261" s="168" t="str">
        <f>IFERROR(MIN('MP Calculations'!$E$30/I261,1),"-")</f>
        <v>-</v>
      </c>
      <c r="K261" s="12"/>
      <c r="L261" s="159"/>
      <c r="M261" s="159"/>
      <c r="N261" s="159"/>
      <c r="O261" s="184" t="str">
        <f t="shared" si="13"/>
        <v>-</v>
      </c>
      <c r="P261" s="214" t="str">
        <f t="shared" si="12"/>
        <v>-</v>
      </c>
      <c r="Q261" s="214" cm="1">
        <f t="array" ref="Q261">IF(P261="-",0,P261/(1+'General inputs'!$H$32)^IFERROR(INDEX('MP Calculations'!$C$40:$C$130,MATCH(F261,'MP Calculations'!$D$40:$D$130,0),0),-1))</f>
        <v>0</v>
      </c>
    </row>
    <row r="262" spans="3:17" x14ac:dyDescent="0.2">
      <c r="C262" s="159"/>
      <c r="D262" s="165"/>
      <c r="E262" s="161"/>
      <c r="F262" s="172" t="str">
        <f t="shared" si="11"/>
        <v>-</v>
      </c>
      <c r="G262" s="68"/>
      <c r="H262" s="167"/>
      <c r="I262" s="173"/>
      <c r="J262" s="168" t="str">
        <f>IFERROR(MIN('MP Calculations'!$E$30/I262,1),"-")</f>
        <v>-</v>
      </c>
      <c r="K262" s="12"/>
      <c r="L262" s="159"/>
      <c r="M262" s="159"/>
      <c r="N262" s="159"/>
      <c r="O262" s="184" t="str">
        <f t="shared" si="13"/>
        <v>-</v>
      </c>
      <c r="P262" s="214" t="str">
        <f t="shared" si="12"/>
        <v>-</v>
      </c>
      <c r="Q262" s="214" cm="1">
        <f t="array" ref="Q262">IF(P262="-",0,P262/(1+'General inputs'!$H$32)^IFERROR(INDEX('MP Calculations'!$C$40:$C$130,MATCH(F262,'MP Calculations'!$D$40:$D$130,0),0),-1))</f>
        <v>0</v>
      </c>
    </row>
    <row r="263" spans="3:17" x14ac:dyDescent="0.2">
      <c r="C263" s="159"/>
      <c r="D263" s="165"/>
      <c r="E263" s="161"/>
      <c r="F263" s="172" t="str">
        <f t="shared" si="11"/>
        <v>-</v>
      </c>
      <c r="G263" s="68"/>
      <c r="H263" s="167"/>
      <c r="I263" s="173"/>
      <c r="J263" s="168" t="str">
        <f>IFERROR(MIN('MP Calculations'!$E$30/I263,1),"-")</f>
        <v>-</v>
      </c>
      <c r="K263" s="12"/>
      <c r="L263" s="159"/>
      <c r="M263" s="159"/>
      <c r="N263" s="159"/>
      <c r="O263" s="184" t="str">
        <f t="shared" si="13"/>
        <v>-</v>
      </c>
      <c r="P263" s="214" t="str">
        <f t="shared" si="12"/>
        <v>-</v>
      </c>
      <c r="Q263" s="214" cm="1">
        <f t="array" ref="Q263">IF(P263="-",0,P263/(1+'General inputs'!$H$32)^IFERROR(INDEX('MP Calculations'!$C$40:$C$130,MATCH(F263,'MP Calculations'!$D$40:$D$130,0),0),-1))</f>
        <v>0</v>
      </c>
    </row>
    <row r="264" spans="3:17" x14ac:dyDescent="0.2">
      <c r="C264" s="159"/>
      <c r="D264" s="165"/>
      <c r="E264" s="161"/>
      <c r="F264" s="172" t="str">
        <f t="shared" si="11"/>
        <v>-</v>
      </c>
      <c r="G264" s="68"/>
      <c r="H264" s="167"/>
      <c r="I264" s="173"/>
      <c r="J264" s="168" t="str">
        <f>IFERROR(MIN('MP Calculations'!$E$30/I264,1),"-")</f>
        <v>-</v>
      </c>
      <c r="K264" s="12"/>
      <c r="L264" s="159"/>
      <c r="M264" s="159"/>
      <c r="N264" s="159"/>
      <c r="O264" s="184" t="str">
        <f t="shared" si="13"/>
        <v>-</v>
      </c>
      <c r="P264" s="214" t="str">
        <f t="shared" si="12"/>
        <v>-</v>
      </c>
      <c r="Q264" s="214" cm="1">
        <f t="array" ref="Q264">IF(P264="-",0,P264/(1+'General inputs'!$H$32)^IFERROR(INDEX('MP Calculations'!$C$40:$C$130,MATCH(F264,'MP Calculations'!$D$40:$D$130,0),0),-1))</f>
        <v>0</v>
      </c>
    </row>
    <row r="265" spans="3:17" x14ac:dyDescent="0.2">
      <c r="C265" s="159"/>
      <c r="D265" s="165"/>
      <c r="E265" s="161"/>
      <c r="F265" s="172" t="str">
        <f t="shared" si="11"/>
        <v>-</v>
      </c>
      <c r="G265" s="68"/>
      <c r="H265" s="167"/>
      <c r="I265" s="173"/>
      <c r="J265" s="168" t="str">
        <f>IFERROR(MIN('MP Calculations'!$E$30/I265,1),"-")</f>
        <v>-</v>
      </c>
      <c r="K265" s="12"/>
      <c r="L265" s="159"/>
      <c r="M265" s="159"/>
      <c r="N265" s="159"/>
      <c r="O265" s="184" t="str">
        <f t="shared" si="13"/>
        <v>-</v>
      </c>
      <c r="P265" s="214" t="str">
        <f t="shared" si="12"/>
        <v>-</v>
      </c>
      <c r="Q265" s="214" cm="1">
        <f t="array" ref="Q265">IF(P265="-",0,P265/(1+'General inputs'!$H$32)^IFERROR(INDEX('MP Calculations'!$C$40:$C$130,MATCH(F265,'MP Calculations'!$D$40:$D$130,0),0),-1))</f>
        <v>0</v>
      </c>
    </row>
    <row r="266" spans="3:17" x14ac:dyDescent="0.2">
      <c r="C266" s="159"/>
      <c r="D266" s="165"/>
      <c r="E266" s="161"/>
      <c r="F266" s="172" t="str">
        <f t="shared" si="11"/>
        <v>-</v>
      </c>
      <c r="G266" s="68"/>
      <c r="H266" s="167"/>
      <c r="I266" s="173"/>
      <c r="J266" s="168" t="str">
        <f>IFERROR(MIN('MP Calculations'!$E$30/I266,1),"-")</f>
        <v>-</v>
      </c>
      <c r="K266" s="12"/>
      <c r="L266" s="159"/>
      <c r="M266" s="159"/>
      <c r="N266" s="159"/>
      <c r="O266" s="184" t="str">
        <f t="shared" si="13"/>
        <v>-</v>
      </c>
      <c r="P266" s="214" t="str">
        <f t="shared" si="12"/>
        <v>-</v>
      </c>
      <c r="Q266" s="214" cm="1">
        <f t="array" ref="Q266">IF(P266="-",0,P266/(1+'General inputs'!$H$32)^IFERROR(INDEX('MP Calculations'!$C$40:$C$130,MATCH(F266,'MP Calculations'!$D$40:$D$130,0),0),-1))</f>
        <v>0</v>
      </c>
    </row>
    <row r="267" spans="3:17" x14ac:dyDescent="0.2">
      <c r="C267" s="159"/>
      <c r="D267" s="165"/>
      <c r="E267" s="161"/>
      <c r="F267" s="172" t="str">
        <f t="shared" si="11"/>
        <v>-</v>
      </c>
      <c r="G267" s="68"/>
      <c r="H267" s="167"/>
      <c r="I267" s="173"/>
      <c r="J267" s="168" t="str">
        <f>IFERROR(MIN('MP Calculations'!$E$30/I267,1),"-")</f>
        <v>-</v>
      </c>
      <c r="K267" s="12"/>
      <c r="L267" s="159"/>
      <c r="M267" s="159"/>
      <c r="N267" s="159"/>
      <c r="O267" s="184" t="str">
        <f t="shared" si="13"/>
        <v>-</v>
      </c>
      <c r="P267" s="214" t="str">
        <f t="shared" si="12"/>
        <v>-</v>
      </c>
      <c r="Q267" s="214" cm="1">
        <f t="array" ref="Q267">IF(P267="-",0,P267/(1+'General inputs'!$H$32)^IFERROR(INDEX('MP Calculations'!$C$40:$C$130,MATCH(F267,'MP Calculations'!$D$40:$D$130,0),0),-1))</f>
        <v>0</v>
      </c>
    </row>
    <row r="268" spans="3:17" x14ac:dyDescent="0.2">
      <c r="C268" s="159"/>
      <c r="D268" s="165"/>
      <c r="E268" s="161"/>
      <c r="F268" s="172" t="str">
        <f t="shared" si="11"/>
        <v>-</v>
      </c>
      <c r="G268" s="68"/>
      <c r="H268" s="167"/>
      <c r="I268" s="173"/>
      <c r="J268" s="168" t="str">
        <f>IFERROR(MIN('MP Calculations'!$E$30/I268,1),"-")</f>
        <v>-</v>
      </c>
      <c r="K268" s="12"/>
      <c r="L268" s="159"/>
      <c r="M268" s="159"/>
      <c r="N268" s="159"/>
      <c r="O268" s="184" t="str">
        <f t="shared" si="13"/>
        <v>-</v>
      </c>
      <c r="P268" s="214" t="str">
        <f t="shared" si="12"/>
        <v>-</v>
      </c>
      <c r="Q268" s="214" cm="1">
        <f t="array" ref="Q268">IF(P268="-",0,P268/(1+'General inputs'!$H$32)^IFERROR(INDEX('MP Calculations'!$C$40:$C$130,MATCH(F268,'MP Calculations'!$D$40:$D$130,0),0),-1))</f>
        <v>0</v>
      </c>
    </row>
    <row r="269" spans="3:17" x14ac:dyDescent="0.2">
      <c r="C269" s="159"/>
      <c r="D269" s="165"/>
      <c r="E269" s="161"/>
      <c r="F269" s="172" t="str">
        <f t="shared" si="11"/>
        <v>-</v>
      </c>
      <c r="G269" s="68"/>
      <c r="H269" s="167"/>
      <c r="I269" s="173"/>
      <c r="J269" s="168" t="str">
        <f>IFERROR(MIN('MP Calculations'!$E$30/I269,1),"-")</f>
        <v>-</v>
      </c>
      <c r="K269" s="12"/>
      <c r="L269" s="159"/>
      <c r="M269" s="159"/>
      <c r="N269" s="159"/>
      <c r="O269" s="184" t="str">
        <f t="shared" si="13"/>
        <v>-</v>
      </c>
      <c r="P269" s="214" t="str">
        <f t="shared" si="12"/>
        <v>-</v>
      </c>
      <c r="Q269" s="214" cm="1">
        <f t="array" ref="Q269">IF(P269="-",0,P269/(1+'General inputs'!$H$32)^IFERROR(INDEX('MP Calculations'!$C$40:$C$130,MATCH(F269,'MP Calculations'!$D$40:$D$130,0),0),-1))</f>
        <v>0</v>
      </c>
    </row>
    <row r="270" spans="3:17" x14ac:dyDescent="0.2">
      <c r="C270" s="159"/>
      <c r="D270" s="165"/>
      <c r="E270" s="161"/>
      <c r="F270" s="172" t="str">
        <f t="shared" si="11"/>
        <v>-</v>
      </c>
      <c r="G270" s="68"/>
      <c r="H270" s="167"/>
      <c r="I270" s="173"/>
      <c r="J270" s="168" t="str">
        <f>IFERROR(MIN('MP Calculations'!$E$30/I270,1),"-")</f>
        <v>-</v>
      </c>
      <c r="K270" s="12"/>
      <c r="L270" s="159"/>
      <c r="M270" s="159"/>
      <c r="N270" s="159"/>
      <c r="O270" s="184" t="str">
        <f t="shared" si="13"/>
        <v>-</v>
      </c>
      <c r="P270" s="214" t="str">
        <f t="shared" si="12"/>
        <v>-</v>
      </c>
      <c r="Q270" s="214" cm="1">
        <f t="array" ref="Q270">IF(P270="-",0,P270/(1+'General inputs'!$H$32)^IFERROR(INDEX('MP Calculations'!$C$40:$C$130,MATCH(F270,'MP Calculations'!$D$40:$D$130,0),0),-1))</f>
        <v>0</v>
      </c>
    </row>
    <row r="271" spans="3:17" x14ac:dyDescent="0.2">
      <c r="C271" s="159"/>
      <c r="D271" s="165"/>
      <c r="E271" s="161"/>
      <c r="F271" s="172" t="str">
        <f t="shared" si="11"/>
        <v>-</v>
      </c>
      <c r="G271" s="68"/>
      <c r="H271" s="167"/>
      <c r="I271" s="173"/>
      <c r="J271" s="168" t="str">
        <f>IFERROR(MIN('MP Calculations'!$E$30/I271,1),"-")</f>
        <v>-</v>
      </c>
      <c r="K271" s="12"/>
      <c r="L271" s="159"/>
      <c r="M271" s="159"/>
      <c r="N271" s="159"/>
      <c r="O271" s="184" t="str">
        <f t="shared" si="13"/>
        <v>-</v>
      </c>
      <c r="P271" s="214" t="str">
        <f t="shared" si="12"/>
        <v>-</v>
      </c>
      <c r="Q271" s="214" cm="1">
        <f t="array" ref="Q271">IF(P271="-",0,P271/(1+'General inputs'!$H$32)^IFERROR(INDEX('MP Calculations'!$C$40:$C$130,MATCH(F271,'MP Calculations'!$D$40:$D$130,0),0),-1))</f>
        <v>0</v>
      </c>
    </row>
    <row r="272" spans="3:17" x14ac:dyDescent="0.2">
      <c r="C272" s="159"/>
      <c r="D272" s="165"/>
      <c r="E272" s="161"/>
      <c r="F272" s="172" t="str">
        <f t="shared" si="11"/>
        <v>-</v>
      </c>
      <c r="G272" s="68"/>
      <c r="H272" s="167"/>
      <c r="I272" s="173"/>
      <c r="J272" s="168" t="str">
        <f>IFERROR(MIN('MP Calculations'!$E$30/I272,1),"-")</f>
        <v>-</v>
      </c>
      <c r="K272" s="12"/>
      <c r="L272" s="159"/>
      <c r="M272" s="159"/>
      <c r="N272" s="159"/>
      <c r="O272" s="184" t="str">
        <f t="shared" si="13"/>
        <v>-</v>
      </c>
      <c r="P272" s="214" t="str">
        <f t="shared" si="12"/>
        <v>-</v>
      </c>
      <c r="Q272" s="214" cm="1">
        <f t="array" ref="Q272">IF(P272="-",0,P272/(1+'General inputs'!$H$32)^IFERROR(INDEX('MP Calculations'!$C$40:$C$130,MATCH(F272,'MP Calculations'!$D$40:$D$130,0),0),-1))</f>
        <v>0</v>
      </c>
    </row>
    <row r="273" spans="3:17" x14ac:dyDescent="0.2">
      <c r="C273" s="159"/>
      <c r="D273" s="165"/>
      <c r="E273" s="161"/>
      <c r="F273" s="172" t="str">
        <f t="shared" si="11"/>
        <v>-</v>
      </c>
      <c r="G273" s="68"/>
      <c r="H273" s="167"/>
      <c r="I273" s="173"/>
      <c r="J273" s="168" t="str">
        <f>IFERROR(MIN('MP Calculations'!$E$30/I273,1),"-")</f>
        <v>-</v>
      </c>
      <c r="K273" s="12"/>
      <c r="L273" s="159"/>
      <c r="M273" s="159"/>
      <c r="N273" s="159"/>
      <c r="O273" s="184" t="str">
        <f t="shared" si="13"/>
        <v>-</v>
      </c>
      <c r="P273" s="214" t="str">
        <f t="shared" si="12"/>
        <v>-</v>
      </c>
      <c r="Q273" s="214" cm="1">
        <f t="array" ref="Q273">IF(P273="-",0,P273/(1+'General inputs'!$H$32)^IFERROR(INDEX('MP Calculations'!$C$40:$C$130,MATCH(F273,'MP Calculations'!$D$40:$D$130,0),0),-1))</f>
        <v>0</v>
      </c>
    </row>
    <row r="274" spans="3:17" x14ac:dyDescent="0.2">
      <c r="C274" s="159"/>
      <c r="D274" s="165"/>
      <c r="E274" s="161"/>
      <c r="F274" s="172" t="str">
        <f t="shared" si="11"/>
        <v>-</v>
      </c>
      <c r="G274" s="68"/>
      <c r="H274" s="167"/>
      <c r="I274" s="173"/>
      <c r="J274" s="168" t="str">
        <f>IFERROR(MIN('MP Calculations'!$E$30/I274,1),"-")</f>
        <v>-</v>
      </c>
      <c r="K274" s="12"/>
      <c r="L274" s="159"/>
      <c r="M274" s="159"/>
      <c r="N274" s="159"/>
      <c r="O274" s="184" t="str">
        <f t="shared" si="13"/>
        <v>-</v>
      </c>
      <c r="P274" s="214" t="str">
        <f t="shared" si="12"/>
        <v>-</v>
      </c>
      <c r="Q274" s="214" cm="1">
        <f t="array" ref="Q274">IF(P274="-",0,P274/(1+'General inputs'!$H$32)^IFERROR(INDEX('MP Calculations'!$C$40:$C$130,MATCH(F274,'MP Calculations'!$D$40:$D$130,0),0),-1))</f>
        <v>0</v>
      </c>
    </row>
    <row r="275" spans="3:17" x14ac:dyDescent="0.2">
      <c r="C275" s="159"/>
      <c r="D275" s="165"/>
      <c r="E275" s="161"/>
      <c r="F275" s="172" t="str">
        <f t="shared" si="11"/>
        <v>-</v>
      </c>
      <c r="G275" s="68"/>
      <c r="H275" s="167"/>
      <c r="I275" s="173"/>
      <c r="J275" s="168" t="str">
        <f>IFERROR(MIN('MP Calculations'!$E$30/I275,1),"-")</f>
        <v>-</v>
      </c>
      <c r="K275" s="12"/>
      <c r="L275" s="159"/>
      <c r="M275" s="159"/>
      <c r="N275" s="159"/>
      <c r="O275" s="184" t="str">
        <f t="shared" si="13"/>
        <v>-</v>
      </c>
      <c r="P275" s="214" t="str">
        <f t="shared" si="12"/>
        <v>-</v>
      </c>
      <c r="Q275" s="214" cm="1">
        <f t="array" ref="Q275">IF(P275="-",0,P275/(1+'General inputs'!$H$32)^IFERROR(INDEX('MP Calculations'!$C$40:$C$130,MATCH(F275,'MP Calculations'!$D$40:$D$130,0),0),-1))</f>
        <v>0</v>
      </c>
    </row>
    <row r="276" spans="3:17" x14ac:dyDescent="0.2">
      <c r="C276" s="159"/>
      <c r="D276" s="165"/>
      <c r="E276" s="161"/>
      <c r="F276" s="172" t="str">
        <f t="shared" si="11"/>
        <v>-</v>
      </c>
      <c r="G276" s="68"/>
      <c r="H276" s="167"/>
      <c r="I276" s="173"/>
      <c r="J276" s="168" t="str">
        <f>IFERROR(MIN('MP Calculations'!$E$30/I276,1),"-")</f>
        <v>-</v>
      </c>
      <c r="K276" s="12"/>
      <c r="L276" s="159"/>
      <c r="M276" s="159"/>
      <c r="N276" s="159"/>
      <c r="O276" s="184" t="str">
        <f t="shared" si="13"/>
        <v>-</v>
      </c>
      <c r="P276" s="214" t="str">
        <f t="shared" si="12"/>
        <v>-</v>
      </c>
      <c r="Q276" s="214" cm="1">
        <f t="array" ref="Q276">IF(P276="-",0,P276/(1+'General inputs'!$H$32)^IFERROR(INDEX('MP Calculations'!$C$40:$C$130,MATCH(F276,'MP Calculations'!$D$40:$D$130,0),0),-1))</f>
        <v>0</v>
      </c>
    </row>
    <row r="277" spans="3:17" x14ac:dyDescent="0.2">
      <c r="C277" s="159"/>
      <c r="D277" s="165"/>
      <c r="E277" s="161"/>
      <c r="F277" s="172" t="str">
        <f t="shared" si="11"/>
        <v>-</v>
      </c>
      <c r="G277" s="68"/>
      <c r="H277" s="167"/>
      <c r="I277" s="173"/>
      <c r="J277" s="168" t="str">
        <f>IFERROR(MIN('MP Calculations'!$E$30/I277,1),"-")</f>
        <v>-</v>
      </c>
      <c r="K277" s="12"/>
      <c r="L277" s="159"/>
      <c r="M277" s="159"/>
      <c r="N277" s="159"/>
      <c r="O277" s="184" t="str">
        <f t="shared" si="13"/>
        <v>-</v>
      </c>
      <c r="P277" s="214" t="str">
        <f t="shared" si="12"/>
        <v>-</v>
      </c>
      <c r="Q277" s="214" cm="1">
        <f t="array" ref="Q277">IF(P277="-",0,P277/(1+'General inputs'!$H$32)^IFERROR(INDEX('MP Calculations'!$C$40:$C$130,MATCH(F277,'MP Calculations'!$D$40:$D$130,0),0),-1))</f>
        <v>0</v>
      </c>
    </row>
    <row r="278" spans="3:17" x14ac:dyDescent="0.2">
      <c r="C278" s="159"/>
      <c r="D278" s="165"/>
      <c r="E278" s="161"/>
      <c r="F278" s="172" t="str">
        <f t="shared" ref="F278:F341" si="14">IF(E278="","-",IF(OR(E278&lt;$E$15,E278&gt;$E$16),"ERROR - date outside of range",IF(MONTH(E278)&gt;=7,YEAR(E278)&amp;"-"&amp;IF(YEAR(E278)=1999,"00",IF(AND(YEAR(E278)&gt;=2000,YEAR(E278)&lt;2009),"0","")&amp;RIGHT(YEAR(E278),2)+1),RIGHT(YEAR(E278),4)-1&amp;"-"&amp;RIGHT(YEAR(E278),2))))</f>
        <v>-</v>
      </c>
      <c r="G278" s="68"/>
      <c r="H278" s="167"/>
      <c r="I278" s="173"/>
      <c r="J278" s="168" t="str">
        <f>IFERROR(MIN('MP Calculations'!$E$30/I278,1),"-")</f>
        <v>-</v>
      </c>
      <c r="K278" s="12"/>
      <c r="L278" s="159"/>
      <c r="M278" s="159"/>
      <c r="N278" s="159"/>
      <c r="O278" s="184" t="str">
        <f t="shared" si="13"/>
        <v>-</v>
      </c>
      <c r="P278" s="214" t="str">
        <f t="shared" si="12"/>
        <v>-</v>
      </c>
      <c r="Q278" s="214" cm="1">
        <f t="array" ref="Q278">IF(P278="-",0,P278/(1+'General inputs'!$H$32)^IFERROR(INDEX('MP Calculations'!$C$40:$C$130,MATCH(F278,'MP Calculations'!$D$40:$D$130,0),0),-1))</f>
        <v>0</v>
      </c>
    </row>
    <row r="279" spans="3:17" x14ac:dyDescent="0.2">
      <c r="C279" s="159"/>
      <c r="D279" s="165"/>
      <c r="E279" s="161"/>
      <c r="F279" s="172" t="str">
        <f t="shared" si="14"/>
        <v>-</v>
      </c>
      <c r="G279" s="68"/>
      <c r="H279" s="167"/>
      <c r="I279" s="173"/>
      <c r="J279" s="168" t="str">
        <f>IFERROR(MIN('MP Calculations'!$E$30/I279,1),"-")</f>
        <v>-</v>
      </c>
      <c r="K279" s="12"/>
      <c r="L279" s="159"/>
      <c r="M279" s="159"/>
      <c r="N279" s="159"/>
      <c r="O279" s="184" t="str">
        <f t="shared" si="13"/>
        <v>-</v>
      </c>
      <c r="P279" s="214" t="str">
        <f t="shared" ref="P279:P342" si="15">IF(O279="-","-",IF(OR(E279&lt;$E$15,E279&gt;$E$16),0,O279*J279))</f>
        <v>-</v>
      </c>
      <c r="Q279" s="214" cm="1">
        <f t="array" ref="Q279">IF(P279="-",0,P279/(1+'General inputs'!$H$32)^IFERROR(INDEX('MP Calculations'!$C$40:$C$130,MATCH(F279,'MP Calculations'!$D$40:$D$130,0),0),-1))</f>
        <v>0</v>
      </c>
    </row>
    <row r="280" spans="3:17" x14ac:dyDescent="0.2">
      <c r="C280" s="159"/>
      <c r="D280" s="165"/>
      <c r="E280" s="161"/>
      <c r="F280" s="172" t="str">
        <f t="shared" si="14"/>
        <v>-</v>
      </c>
      <c r="G280" s="68"/>
      <c r="H280" s="167"/>
      <c r="I280" s="173"/>
      <c r="J280" s="168" t="str">
        <f>IFERROR(MIN('MP Calculations'!$E$30/I280,1),"-")</f>
        <v>-</v>
      </c>
      <c r="K280" s="12"/>
      <c r="L280" s="159"/>
      <c r="M280" s="159"/>
      <c r="N280" s="159"/>
      <c r="O280" s="184" t="str">
        <f t="shared" si="13"/>
        <v>-</v>
      </c>
      <c r="P280" s="214" t="str">
        <f t="shared" si="15"/>
        <v>-</v>
      </c>
      <c r="Q280" s="214" cm="1">
        <f t="array" ref="Q280">IF(P280="-",0,P280/(1+'General inputs'!$H$32)^IFERROR(INDEX('MP Calculations'!$C$40:$C$130,MATCH(F280,'MP Calculations'!$D$40:$D$130,0),0),-1))</f>
        <v>0</v>
      </c>
    </row>
    <row r="281" spans="3:17" x14ac:dyDescent="0.2">
      <c r="C281" s="159"/>
      <c r="D281" s="165"/>
      <c r="E281" s="161"/>
      <c r="F281" s="172" t="str">
        <f t="shared" si="14"/>
        <v>-</v>
      </c>
      <c r="G281" s="68"/>
      <c r="H281" s="167"/>
      <c r="I281" s="173"/>
      <c r="J281" s="168" t="str">
        <f>IFERROR(MIN('MP Calculations'!$E$30/I281,1),"-")</f>
        <v>-</v>
      </c>
      <c r="K281" s="12"/>
      <c r="L281" s="159"/>
      <c r="M281" s="159"/>
      <c r="N281" s="159"/>
      <c r="O281" s="184" t="str">
        <f t="shared" si="13"/>
        <v>-</v>
      </c>
      <c r="P281" s="214" t="str">
        <f t="shared" si="15"/>
        <v>-</v>
      </c>
      <c r="Q281" s="214" cm="1">
        <f t="array" ref="Q281">IF(P281="-",0,P281/(1+'General inputs'!$H$32)^IFERROR(INDEX('MP Calculations'!$C$40:$C$130,MATCH(F281,'MP Calculations'!$D$40:$D$130,0),0),-1))</f>
        <v>0</v>
      </c>
    </row>
    <row r="282" spans="3:17" x14ac:dyDescent="0.2">
      <c r="C282" s="159"/>
      <c r="D282" s="165"/>
      <c r="E282" s="161"/>
      <c r="F282" s="172" t="str">
        <f t="shared" si="14"/>
        <v>-</v>
      </c>
      <c r="G282" s="68"/>
      <c r="H282" s="167"/>
      <c r="I282" s="173"/>
      <c r="J282" s="168" t="str">
        <f>IFERROR(MIN('MP Calculations'!$E$30/I282,1),"-")</f>
        <v>-</v>
      </c>
      <c r="K282" s="12"/>
      <c r="L282" s="159"/>
      <c r="M282" s="159"/>
      <c r="N282" s="159"/>
      <c r="O282" s="184" t="str">
        <f t="shared" si="13"/>
        <v>-</v>
      </c>
      <c r="P282" s="214" t="str">
        <f t="shared" si="15"/>
        <v>-</v>
      </c>
      <c r="Q282" s="214" cm="1">
        <f t="array" ref="Q282">IF(P282="-",0,P282/(1+'General inputs'!$H$32)^IFERROR(INDEX('MP Calculations'!$C$40:$C$130,MATCH(F282,'MP Calculations'!$D$40:$D$130,0),0),-1))</f>
        <v>0</v>
      </c>
    </row>
    <row r="283" spans="3:17" x14ac:dyDescent="0.2">
      <c r="C283" s="159"/>
      <c r="D283" s="165"/>
      <c r="E283" s="161"/>
      <c r="F283" s="172" t="str">
        <f t="shared" si="14"/>
        <v>-</v>
      </c>
      <c r="G283" s="68"/>
      <c r="H283" s="167"/>
      <c r="I283" s="173"/>
      <c r="J283" s="168" t="str">
        <f>IFERROR(MIN('MP Calculations'!$E$30/I283,1),"-")</f>
        <v>-</v>
      </c>
      <c r="K283" s="12"/>
      <c r="L283" s="159"/>
      <c r="M283" s="159"/>
      <c r="N283" s="159"/>
      <c r="O283" s="184" t="str">
        <f t="shared" si="13"/>
        <v>-</v>
      </c>
      <c r="P283" s="214" t="str">
        <f t="shared" si="15"/>
        <v>-</v>
      </c>
      <c r="Q283" s="214" cm="1">
        <f t="array" ref="Q283">IF(P283="-",0,P283/(1+'General inputs'!$H$32)^IFERROR(INDEX('MP Calculations'!$C$40:$C$130,MATCH(F283,'MP Calculations'!$D$40:$D$130,0),0),-1))</f>
        <v>0</v>
      </c>
    </row>
    <row r="284" spans="3:17" x14ac:dyDescent="0.2">
      <c r="C284" s="159"/>
      <c r="D284" s="165"/>
      <c r="E284" s="161"/>
      <c r="F284" s="172" t="str">
        <f t="shared" si="14"/>
        <v>-</v>
      </c>
      <c r="G284" s="68"/>
      <c r="H284" s="167"/>
      <c r="I284" s="173"/>
      <c r="J284" s="168" t="str">
        <f>IFERROR(MIN('MP Calculations'!$E$30/I284,1),"-")</f>
        <v>-</v>
      </c>
      <c r="K284" s="12"/>
      <c r="L284" s="159"/>
      <c r="M284" s="159"/>
      <c r="N284" s="159"/>
      <c r="O284" s="184" t="str">
        <f t="shared" si="13"/>
        <v>-</v>
      </c>
      <c r="P284" s="214" t="str">
        <f t="shared" si="15"/>
        <v>-</v>
      </c>
      <c r="Q284" s="214" cm="1">
        <f t="array" ref="Q284">IF(P284="-",0,P284/(1+'General inputs'!$H$32)^IFERROR(INDEX('MP Calculations'!$C$40:$C$130,MATCH(F284,'MP Calculations'!$D$40:$D$130,0),0),-1))</f>
        <v>0</v>
      </c>
    </row>
    <row r="285" spans="3:17" x14ac:dyDescent="0.2">
      <c r="C285" s="159"/>
      <c r="D285" s="165"/>
      <c r="E285" s="161"/>
      <c r="F285" s="172" t="str">
        <f t="shared" si="14"/>
        <v>-</v>
      </c>
      <c r="G285" s="68"/>
      <c r="H285" s="167"/>
      <c r="I285" s="173"/>
      <c r="J285" s="168" t="str">
        <f>IFERROR(MIN('MP Calculations'!$E$30/I285,1),"-")</f>
        <v>-</v>
      </c>
      <c r="K285" s="12"/>
      <c r="L285" s="159"/>
      <c r="M285" s="159"/>
      <c r="N285" s="159"/>
      <c r="O285" s="184" t="str">
        <f t="shared" si="13"/>
        <v>-</v>
      </c>
      <c r="P285" s="214" t="str">
        <f t="shared" si="15"/>
        <v>-</v>
      </c>
      <c r="Q285" s="214" cm="1">
        <f t="array" ref="Q285">IF(P285="-",0,P285/(1+'General inputs'!$H$32)^IFERROR(INDEX('MP Calculations'!$C$40:$C$130,MATCH(F285,'MP Calculations'!$D$40:$D$130,0),0),-1))</f>
        <v>0</v>
      </c>
    </row>
    <row r="286" spans="3:17" x14ac:dyDescent="0.2">
      <c r="C286" s="159"/>
      <c r="D286" s="165"/>
      <c r="E286" s="161"/>
      <c r="F286" s="172" t="str">
        <f t="shared" si="14"/>
        <v>-</v>
      </c>
      <c r="G286" s="68"/>
      <c r="H286" s="167"/>
      <c r="I286" s="173"/>
      <c r="J286" s="168" t="str">
        <f>IFERROR(MIN('MP Calculations'!$E$30/I286,1),"-")</f>
        <v>-</v>
      </c>
      <c r="K286" s="12"/>
      <c r="L286" s="159"/>
      <c r="M286" s="159"/>
      <c r="N286" s="159"/>
      <c r="O286" s="184" t="str">
        <f t="shared" si="13"/>
        <v>-</v>
      </c>
      <c r="P286" s="214" t="str">
        <f t="shared" si="15"/>
        <v>-</v>
      </c>
      <c r="Q286" s="214" cm="1">
        <f t="array" ref="Q286">IF(P286="-",0,P286/(1+'General inputs'!$H$32)^IFERROR(INDEX('MP Calculations'!$C$40:$C$130,MATCH(F286,'MP Calculations'!$D$40:$D$130,0),0),-1))</f>
        <v>0</v>
      </c>
    </row>
    <row r="287" spans="3:17" x14ac:dyDescent="0.2">
      <c r="C287" s="159"/>
      <c r="D287" s="165"/>
      <c r="E287" s="161"/>
      <c r="F287" s="172" t="str">
        <f t="shared" si="14"/>
        <v>-</v>
      </c>
      <c r="G287" s="68"/>
      <c r="H287" s="167"/>
      <c r="I287" s="173"/>
      <c r="J287" s="168" t="str">
        <f>IFERROR(MIN('MP Calculations'!$E$30/I287,1),"-")</f>
        <v>-</v>
      </c>
      <c r="K287" s="12"/>
      <c r="L287" s="159"/>
      <c r="M287" s="159"/>
      <c r="N287" s="159"/>
      <c r="O287" s="184" t="str">
        <f t="shared" si="13"/>
        <v>-</v>
      </c>
      <c r="P287" s="214" t="str">
        <f t="shared" si="15"/>
        <v>-</v>
      </c>
      <c r="Q287" s="214" cm="1">
        <f t="array" ref="Q287">IF(P287="-",0,P287/(1+'General inputs'!$H$32)^IFERROR(INDEX('MP Calculations'!$C$40:$C$130,MATCH(F287,'MP Calculations'!$D$40:$D$130,0),0),-1))</f>
        <v>0</v>
      </c>
    </row>
    <row r="288" spans="3:17" x14ac:dyDescent="0.2">
      <c r="C288" s="159"/>
      <c r="D288" s="165"/>
      <c r="E288" s="161"/>
      <c r="F288" s="172" t="str">
        <f t="shared" si="14"/>
        <v>-</v>
      </c>
      <c r="G288" s="68"/>
      <c r="H288" s="167"/>
      <c r="I288" s="173"/>
      <c r="J288" s="168" t="str">
        <f>IFERROR(MIN('MP Calculations'!$E$30/I288,1),"-")</f>
        <v>-</v>
      </c>
      <c r="K288" s="12"/>
      <c r="L288" s="159"/>
      <c r="M288" s="159"/>
      <c r="N288" s="159"/>
      <c r="O288" s="184" t="str">
        <f t="shared" si="13"/>
        <v>-</v>
      </c>
      <c r="P288" s="214" t="str">
        <f t="shared" si="15"/>
        <v>-</v>
      </c>
      <c r="Q288" s="214" cm="1">
        <f t="array" ref="Q288">IF(P288="-",0,P288/(1+'General inputs'!$H$32)^IFERROR(INDEX('MP Calculations'!$C$40:$C$130,MATCH(F288,'MP Calculations'!$D$40:$D$130,0),0),-1))</f>
        <v>0</v>
      </c>
    </row>
    <row r="289" spans="3:17" x14ac:dyDescent="0.2">
      <c r="C289" s="159"/>
      <c r="D289" s="165"/>
      <c r="E289" s="161"/>
      <c r="F289" s="172" t="str">
        <f t="shared" si="14"/>
        <v>-</v>
      </c>
      <c r="G289" s="68"/>
      <c r="H289" s="167"/>
      <c r="I289" s="173"/>
      <c r="J289" s="168" t="str">
        <f>IFERROR(MIN('MP Calculations'!$E$30/I289,1),"-")</f>
        <v>-</v>
      </c>
      <c r="K289" s="12"/>
      <c r="L289" s="159"/>
      <c r="M289" s="159"/>
      <c r="N289" s="159"/>
      <c r="O289" s="184" t="str">
        <f t="shared" si="13"/>
        <v>-</v>
      </c>
      <c r="P289" s="214" t="str">
        <f t="shared" si="15"/>
        <v>-</v>
      </c>
      <c r="Q289" s="214" cm="1">
        <f t="array" ref="Q289">IF(P289="-",0,P289/(1+'General inputs'!$H$32)^IFERROR(INDEX('MP Calculations'!$C$40:$C$130,MATCH(F289,'MP Calculations'!$D$40:$D$130,0),0),-1))</f>
        <v>0</v>
      </c>
    </row>
    <row r="290" spans="3:17" x14ac:dyDescent="0.2">
      <c r="C290" s="159"/>
      <c r="D290" s="165"/>
      <c r="E290" s="161"/>
      <c r="F290" s="172" t="str">
        <f t="shared" si="14"/>
        <v>-</v>
      </c>
      <c r="G290" s="68"/>
      <c r="H290" s="167"/>
      <c r="I290" s="173"/>
      <c r="J290" s="168" t="str">
        <f>IFERROR(MIN('MP Calculations'!$E$30/I290,1),"-")</f>
        <v>-</v>
      </c>
      <c r="K290" s="12"/>
      <c r="L290" s="159"/>
      <c r="M290" s="159"/>
      <c r="N290" s="159"/>
      <c r="O290" s="184" t="str">
        <f t="shared" si="13"/>
        <v>-</v>
      </c>
      <c r="P290" s="214" t="str">
        <f t="shared" si="15"/>
        <v>-</v>
      </c>
      <c r="Q290" s="214" cm="1">
        <f t="array" ref="Q290">IF(P290="-",0,P290/(1+'General inputs'!$H$32)^IFERROR(INDEX('MP Calculations'!$C$40:$C$130,MATCH(F290,'MP Calculations'!$D$40:$D$130,0),0),-1))</f>
        <v>0</v>
      </c>
    </row>
    <row r="291" spans="3:17" x14ac:dyDescent="0.2">
      <c r="C291" s="159"/>
      <c r="D291" s="165"/>
      <c r="E291" s="161"/>
      <c r="F291" s="172" t="str">
        <f t="shared" si="14"/>
        <v>-</v>
      </c>
      <c r="G291" s="68"/>
      <c r="H291" s="167"/>
      <c r="I291" s="173"/>
      <c r="J291" s="168" t="str">
        <f>IFERROR(MIN('MP Calculations'!$E$30/I291,1),"-")</f>
        <v>-</v>
      </c>
      <c r="K291" s="12"/>
      <c r="L291" s="159"/>
      <c r="M291" s="159"/>
      <c r="N291" s="159"/>
      <c r="O291" s="184" t="str">
        <f t="shared" si="13"/>
        <v>-</v>
      </c>
      <c r="P291" s="214" t="str">
        <f t="shared" si="15"/>
        <v>-</v>
      </c>
      <c r="Q291" s="214" cm="1">
        <f t="array" ref="Q291">IF(P291="-",0,P291/(1+'General inputs'!$H$32)^IFERROR(INDEX('MP Calculations'!$C$40:$C$130,MATCH(F291,'MP Calculations'!$D$40:$D$130,0),0),-1))</f>
        <v>0</v>
      </c>
    </row>
    <row r="292" spans="3:17" x14ac:dyDescent="0.2">
      <c r="C292" s="159"/>
      <c r="D292" s="165"/>
      <c r="E292" s="161"/>
      <c r="F292" s="172" t="str">
        <f t="shared" si="14"/>
        <v>-</v>
      </c>
      <c r="G292" s="68"/>
      <c r="H292" s="167"/>
      <c r="I292" s="173"/>
      <c r="J292" s="168" t="str">
        <f>IFERROR(MIN('MP Calculations'!$E$30/I292,1),"-")</f>
        <v>-</v>
      </c>
      <c r="K292" s="12"/>
      <c r="L292" s="159"/>
      <c r="M292" s="159"/>
      <c r="N292" s="159"/>
      <c r="O292" s="184" t="str">
        <f t="shared" si="13"/>
        <v>-</v>
      </c>
      <c r="P292" s="214" t="str">
        <f t="shared" si="15"/>
        <v>-</v>
      </c>
      <c r="Q292" s="214" cm="1">
        <f t="array" ref="Q292">IF(P292="-",0,P292/(1+'General inputs'!$H$32)^IFERROR(INDEX('MP Calculations'!$C$40:$C$130,MATCH(F292,'MP Calculations'!$D$40:$D$130,0),0),-1))</f>
        <v>0</v>
      </c>
    </row>
    <row r="293" spans="3:17" x14ac:dyDescent="0.2">
      <c r="C293" s="159"/>
      <c r="D293" s="165"/>
      <c r="E293" s="161"/>
      <c r="F293" s="172" t="str">
        <f t="shared" si="14"/>
        <v>-</v>
      </c>
      <c r="G293" s="68"/>
      <c r="H293" s="167"/>
      <c r="I293" s="173"/>
      <c r="J293" s="168" t="str">
        <f>IFERROR(MIN('MP Calculations'!$E$30/I293,1),"-")</f>
        <v>-</v>
      </c>
      <c r="K293" s="12"/>
      <c r="L293" s="159"/>
      <c r="M293" s="159"/>
      <c r="N293" s="159"/>
      <c r="O293" s="184" t="str">
        <f t="shared" si="13"/>
        <v>-</v>
      </c>
      <c r="P293" s="214" t="str">
        <f t="shared" si="15"/>
        <v>-</v>
      </c>
      <c r="Q293" s="214" cm="1">
        <f t="array" ref="Q293">IF(P293="-",0,P293/(1+'General inputs'!$H$32)^IFERROR(INDEX('MP Calculations'!$C$40:$C$130,MATCH(F293,'MP Calculations'!$D$40:$D$130,0),0),-1))</f>
        <v>0</v>
      </c>
    </row>
    <row r="294" spans="3:17" x14ac:dyDescent="0.2">
      <c r="C294" s="159"/>
      <c r="D294" s="165"/>
      <c r="E294" s="161"/>
      <c r="F294" s="172" t="str">
        <f t="shared" si="14"/>
        <v>-</v>
      </c>
      <c r="G294" s="68"/>
      <c r="H294" s="167"/>
      <c r="I294" s="173"/>
      <c r="J294" s="168" t="str">
        <f>IFERROR(MIN('MP Calculations'!$E$30/I294,1),"-")</f>
        <v>-</v>
      </c>
      <c r="K294" s="12"/>
      <c r="L294" s="159"/>
      <c r="M294" s="159"/>
      <c r="N294" s="159"/>
      <c r="O294" s="184" t="str">
        <f t="shared" si="13"/>
        <v>-</v>
      </c>
      <c r="P294" s="214" t="str">
        <f t="shared" si="15"/>
        <v>-</v>
      </c>
      <c r="Q294" s="214" cm="1">
        <f t="array" ref="Q294">IF(P294="-",0,P294/(1+'General inputs'!$H$32)^IFERROR(INDEX('MP Calculations'!$C$40:$C$130,MATCH(F294,'MP Calculations'!$D$40:$D$130,0),0),-1))</f>
        <v>0</v>
      </c>
    </row>
    <row r="295" spans="3:17" x14ac:dyDescent="0.2">
      <c r="C295" s="159"/>
      <c r="D295" s="165"/>
      <c r="E295" s="161"/>
      <c r="F295" s="172" t="str">
        <f t="shared" si="14"/>
        <v>-</v>
      </c>
      <c r="G295" s="68"/>
      <c r="H295" s="167"/>
      <c r="I295" s="173"/>
      <c r="J295" s="168" t="str">
        <f>IFERROR(MIN('MP Calculations'!$E$30/I295,1),"-")</f>
        <v>-</v>
      </c>
      <c r="K295" s="12"/>
      <c r="L295" s="159"/>
      <c r="M295" s="159"/>
      <c r="N295" s="159"/>
      <c r="O295" s="184" t="str">
        <f t="shared" si="13"/>
        <v>-</v>
      </c>
      <c r="P295" s="214" t="str">
        <f t="shared" si="15"/>
        <v>-</v>
      </c>
      <c r="Q295" s="214" cm="1">
        <f t="array" ref="Q295">IF(P295="-",0,P295/(1+'General inputs'!$H$32)^IFERROR(INDEX('MP Calculations'!$C$40:$C$130,MATCH(F295,'MP Calculations'!$D$40:$D$130,0),0),-1))</f>
        <v>0</v>
      </c>
    </row>
    <row r="296" spans="3:17" x14ac:dyDescent="0.2">
      <c r="C296" s="159"/>
      <c r="D296" s="165"/>
      <c r="E296" s="161"/>
      <c r="F296" s="172" t="str">
        <f t="shared" si="14"/>
        <v>-</v>
      </c>
      <c r="G296" s="68"/>
      <c r="H296" s="167"/>
      <c r="I296" s="173"/>
      <c r="J296" s="168" t="str">
        <f>IFERROR(MIN('MP Calculations'!$E$30/I296,1),"-")</f>
        <v>-</v>
      </c>
      <c r="K296" s="12"/>
      <c r="L296" s="159"/>
      <c r="M296" s="159"/>
      <c r="N296" s="159"/>
      <c r="O296" s="184" t="str">
        <f t="shared" si="13"/>
        <v>-</v>
      </c>
      <c r="P296" s="214" t="str">
        <f t="shared" si="15"/>
        <v>-</v>
      </c>
      <c r="Q296" s="214" cm="1">
        <f t="array" ref="Q296">IF(P296="-",0,P296/(1+'General inputs'!$H$32)^IFERROR(INDEX('MP Calculations'!$C$40:$C$130,MATCH(F296,'MP Calculations'!$D$40:$D$130,0),0),-1))</f>
        <v>0</v>
      </c>
    </row>
    <row r="297" spans="3:17" x14ac:dyDescent="0.2">
      <c r="C297" s="159"/>
      <c r="D297" s="165"/>
      <c r="E297" s="161"/>
      <c r="F297" s="172" t="str">
        <f t="shared" si="14"/>
        <v>-</v>
      </c>
      <c r="G297" s="68"/>
      <c r="H297" s="167"/>
      <c r="I297" s="173"/>
      <c r="J297" s="168" t="str">
        <f>IFERROR(MIN('MP Calculations'!$E$30/I297,1),"-")</f>
        <v>-</v>
      </c>
      <c r="K297" s="12"/>
      <c r="L297" s="159"/>
      <c r="M297" s="159"/>
      <c r="N297" s="159"/>
      <c r="O297" s="184" t="str">
        <f t="shared" si="13"/>
        <v>-</v>
      </c>
      <c r="P297" s="214" t="str">
        <f t="shared" si="15"/>
        <v>-</v>
      </c>
      <c r="Q297" s="214" cm="1">
        <f t="array" ref="Q297">IF(P297="-",0,P297/(1+'General inputs'!$H$32)^IFERROR(INDEX('MP Calculations'!$C$40:$C$130,MATCH(F297,'MP Calculations'!$D$40:$D$130,0),0),-1))</f>
        <v>0</v>
      </c>
    </row>
    <row r="298" spans="3:17" x14ac:dyDescent="0.2">
      <c r="C298" s="159"/>
      <c r="D298" s="165"/>
      <c r="E298" s="161"/>
      <c r="F298" s="172" t="str">
        <f t="shared" si="14"/>
        <v>-</v>
      </c>
      <c r="G298" s="68"/>
      <c r="H298" s="167"/>
      <c r="I298" s="173"/>
      <c r="J298" s="168" t="str">
        <f>IFERROR(MIN('MP Calculations'!$E$30/I298,1),"-")</f>
        <v>-</v>
      </c>
      <c r="K298" s="12"/>
      <c r="L298" s="159"/>
      <c r="M298" s="159"/>
      <c r="N298" s="159"/>
      <c r="O298" s="184" t="str">
        <f t="shared" si="13"/>
        <v>-</v>
      </c>
      <c r="P298" s="214" t="str">
        <f t="shared" si="15"/>
        <v>-</v>
      </c>
      <c r="Q298" s="214" cm="1">
        <f t="array" ref="Q298">IF(P298="-",0,P298/(1+'General inputs'!$H$32)^IFERROR(INDEX('MP Calculations'!$C$40:$C$130,MATCH(F298,'MP Calculations'!$D$40:$D$130,0),0),-1))</f>
        <v>0</v>
      </c>
    </row>
    <row r="299" spans="3:17" x14ac:dyDescent="0.2">
      <c r="C299" s="159"/>
      <c r="D299" s="165"/>
      <c r="E299" s="161"/>
      <c r="F299" s="172" t="str">
        <f t="shared" si="14"/>
        <v>-</v>
      </c>
      <c r="G299" s="68"/>
      <c r="H299" s="167"/>
      <c r="I299" s="173"/>
      <c r="J299" s="168" t="str">
        <f>IFERROR(MIN('MP Calculations'!$E$30/I299,1),"-")</f>
        <v>-</v>
      </c>
      <c r="K299" s="12"/>
      <c r="L299" s="159"/>
      <c r="M299" s="159"/>
      <c r="N299" s="159"/>
      <c r="O299" s="184" t="str">
        <f t="shared" si="13"/>
        <v>-</v>
      </c>
      <c r="P299" s="214" t="str">
        <f t="shared" si="15"/>
        <v>-</v>
      </c>
      <c r="Q299" s="214" cm="1">
        <f t="array" ref="Q299">IF(P299="-",0,P299/(1+'General inputs'!$H$32)^IFERROR(INDEX('MP Calculations'!$C$40:$C$130,MATCH(F299,'MP Calculations'!$D$40:$D$130,0),0),-1))</f>
        <v>0</v>
      </c>
    </row>
    <row r="300" spans="3:17" x14ac:dyDescent="0.2">
      <c r="C300" s="159"/>
      <c r="D300" s="165"/>
      <c r="E300" s="161"/>
      <c r="F300" s="172" t="str">
        <f t="shared" si="14"/>
        <v>-</v>
      </c>
      <c r="G300" s="68"/>
      <c r="H300" s="167"/>
      <c r="I300" s="173"/>
      <c r="J300" s="168" t="str">
        <f>IFERROR(MIN('MP Calculations'!$E$30/I300,1),"-")</f>
        <v>-</v>
      </c>
      <c r="K300" s="12"/>
      <c r="L300" s="159"/>
      <c r="M300" s="159"/>
      <c r="N300" s="159"/>
      <c r="O300" s="184" t="str">
        <f t="shared" si="13"/>
        <v>-</v>
      </c>
      <c r="P300" s="214" t="str">
        <f t="shared" si="15"/>
        <v>-</v>
      </c>
      <c r="Q300" s="214" cm="1">
        <f t="array" ref="Q300">IF(P300="-",0,P300/(1+'General inputs'!$H$32)^IFERROR(INDEX('MP Calculations'!$C$40:$C$130,MATCH(F300,'MP Calculations'!$D$40:$D$130,0),0),-1))</f>
        <v>0</v>
      </c>
    </row>
    <row r="301" spans="3:17" x14ac:dyDescent="0.2">
      <c r="C301" s="159"/>
      <c r="D301" s="165"/>
      <c r="E301" s="161"/>
      <c r="F301" s="172" t="str">
        <f t="shared" si="14"/>
        <v>-</v>
      </c>
      <c r="G301" s="68"/>
      <c r="H301" s="167"/>
      <c r="I301" s="173"/>
      <c r="J301" s="168" t="str">
        <f>IFERROR(MIN('MP Calculations'!$E$30/I301,1),"-")</f>
        <v>-</v>
      </c>
      <c r="K301" s="12"/>
      <c r="L301" s="159"/>
      <c r="M301" s="159"/>
      <c r="N301" s="159"/>
      <c r="O301" s="184" t="str">
        <f t="shared" si="13"/>
        <v>-</v>
      </c>
      <c r="P301" s="214" t="str">
        <f t="shared" si="15"/>
        <v>-</v>
      </c>
      <c r="Q301" s="214" cm="1">
        <f t="array" ref="Q301">IF(P301="-",0,P301/(1+'General inputs'!$H$32)^IFERROR(INDEX('MP Calculations'!$C$40:$C$130,MATCH(F301,'MP Calculations'!$D$40:$D$130,0),0),-1))</f>
        <v>0</v>
      </c>
    </row>
    <row r="302" spans="3:17" x14ac:dyDescent="0.2">
      <c r="C302" s="159"/>
      <c r="D302" s="165"/>
      <c r="E302" s="161"/>
      <c r="F302" s="172" t="str">
        <f t="shared" si="14"/>
        <v>-</v>
      </c>
      <c r="G302" s="68"/>
      <c r="H302" s="167"/>
      <c r="I302" s="173"/>
      <c r="J302" s="168" t="str">
        <f>IFERROR(MIN('MP Calculations'!$E$30/I302,1),"-")</f>
        <v>-</v>
      </c>
      <c r="K302" s="12"/>
      <c r="L302" s="159"/>
      <c r="M302" s="159"/>
      <c r="N302" s="159"/>
      <c r="O302" s="184" t="str">
        <f t="shared" si="13"/>
        <v>-</v>
      </c>
      <c r="P302" s="214" t="str">
        <f t="shared" si="15"/>
        <v>-</v>
      </c>
      <c r="Q302" s="214" cm="1">
        <f t="array" ref="Q302">IF(P302="-",0,P302/(1+'General inputs'!$H$32)^IFERROR(INDEX('MP Calculations'!$C$40:$C$130,MATCH(F302,'MP Calculations'!$D$40:$D$130,0),0),-1))</f>
        <v>0</v>
      </c>
    </row>
    <row r="303" spans="3:17" x14ac:dyDescent="0.2">
      <c r="C303" s="159"/>
      <c r="D303" s="165"/>
      <c r="E303" s="161"/>
      <c r="F303" s="172" t="str">
        <f t="shared" si="14"/>
        <v>-</v>
      </c>
      <c r="G303" s="68"/>
      <c r="H303" s="167"/>
      <c r="I303" s="173"/>
      <c r="J303" s="168" t="str">
        <f>IFERROR(MIN('MP Calculations'!$E$30/I303,1),"-")</f>
        <v>-</v>
      </c>
      <c r="K303" s="12"/>
      <c r="L303" s="159"/>
      <c r="M303" s="159"/>
      <c r="N303" s="159"/>
      <c r="O303" s="184" t="str">
        <f t="shared" si="13"/>
        <v>-</v>
      </c>
      <c r="P303" s="214" t="str">
        <f t="shared" si="15"/>
        <v>-</v>
      </c>
      <c r="Q303" s="214" cm="1">
        <f t="array" ref="Q303">IF(P303="-",0,P303/(1+'General inputs'!$H$32)^IFERROR(INDEX('MP Calculations'!$C$40:$C$130,MATCH(F303,'MP Calculations'!$D$40:$D$130,0),0),-1))</f>
        <v>0</v>
      </c>
    </row>
    <row r="304" spans="3:17" x14ac:dyDescent="0.2">
      <c r="C304" s="159"/>
      <c r="D304" s="165"/>
      <c r="E304" s="161"/>
      <c r="F304" s="172" t="str">
        <f t="shared" si="14"/>
        <v>-</v>
      </c>
      <c r="G304" s="68"/>
      <c r="H304" s="167"/>
      <c r="I304" s="173"/>
      <c r="J304" s="168" t="str">
        <f>IFERROR(MIN('MP Calculations'!$E$30/I304,1),"-")</f>
        <v>-</v>
      </c>
      <c r="K304" s="12"/>
      <c r="L304" s="159"/>
      <c r="M304" s="159"/>
      <c r="N304" s="159"/>
      <c r="O304" s="184" t="str">
        <f t="shared" si="13"/>
        <v>-</v>
      </c>
      <c r="P304" s="214" t="str">
        <f t="shared" si="15"/>
        <v>-</v>
      </c>
      <c r="Q304" s="214" cm="1">
        <f t="array" ref="Q304">IF(P304="-",0,P304/(1+'General inputs'!$H$32)^IFERROR(INDEX('MP Calculations'!$C$40:$C$130,MATCH(F304,'MP Calculations'!$D$40:$D$130,0),0),-1))</f>
        <v>0</v>
      </c>
    </row>
    <row r="305" spans="3:17" x14ac:dyDescent="0.2">
      <c r="C305" s="159"/>
      <c r="D305" s="165"/>
      <c r="E305" s="161"/>
      <c r="F305" s="172" t="str">
        <f t="shared" si="14"/>
        <v>-</v>
      </c>
      <c r="G305" s="68"/>
      <c r="H305" s="167"/>
      <c r="I305" s="173"/>
      <c r="J305" s="168" t="str">
        <f>IFERROR(MIN('MP Calculations'!$E$30/I305,1),"-")</f>
        <v>-</v>
      </c>
      <c r="K305" s="12"/>
      <c r="L305" s="159"/>
      <c r="M305" s="159"/>
      <c r="N305" s="159"/>
      <c r="O305" s="184" t="str">
        <f t="shared" si="13"/>
        <v>-</v>
      </c>
      <c r="P305" s="214" t="str">
        <f t="shared" si="15"/>
        <v>-</v>
      </c>
      <c r="Q305" s="214" cm="1">
        <f t="array" ref="Q305">IF(P305="-",0,P305/(1+'General inputs'!$H$32)^IFERROR(INDEX('MP Calculations'!$C$40:$C$130,MATCH(F305,'MP Calculations'!$D$40:$D$130,0),0),-1))</f>
        <v>0</v>
      </c>
    </row>
    <row r="306" spans="3:17" x14ac:dyDescent="0.2">
      <c r="C306" s="159"/>
      <c r="D306" s="165"/>
      <c r="E306" s="161"/>
      <c r="F306" s="172" t="str">
        <f t="shared" si="14"/>
        <v>-</v>
      </c>
      <c r="G306" s="68"/>
      <c r="H306" s="167"/>
      <c r="I306" s="173"/>
      <c r="J306" s="168" t="str">
        <f>IFERROR(MIN('MP Calculations'!$E$30/I306,1),"-")</f>
        <v>-</v>
      </c>
      <c r="K306" s="12"/>
      <c r="L306" s="159"/>
      <c r="M306" s="159"/>
      <c r="N306" s="159"/>
      <c r="O306" s="184" t="str">
        <f t="shared" si="13"/>
        <v>-</v>
      </c>
      <c r="P306" s="214" t="str">
        <f t="shared" si="15"/>
        <v>-</v>
      </c>
      <c r="Q306" s="214" cm="1">
        <f t="array" ref="Q306">IF(P306="-",0,P306/(1+'General inputs'!$H$32)^IFERROR(INDEX('MP Calculations'!$C$40:$C$130,MATCH(F306,'MP Calculations'!$D$40:$D$130,0),0),-1))</f>
        <v>0</v>
      </c>
    </row>
    <row r="307" spans="3:17" x14ac:dyDescent="0.2">
      <c r="C307" s="159"/>
      <c r="D307" s="165"/>
      <c r="E307" s="161"/>
      <c r="F307" s="172" t="str">
        <f t="shared" si="14"/>
        <v>-</v>
      </c>
      <c r="G307" s="68"/>
      <c r="H307" s="167"/>
      <c r="I307" s="173"/>
      <c r="J307" s="168" t="str">
        <f>IFERROR(MIN('MP Calculations'!$E$30/I307,1),"-")</f>
        <v>-</v>
      </c>
      <c r="K307" s="12"/>
      <c r="L307" s="159"/>
      <c r="M307" s="159"/>
      <c r="N307" s="159"/>
      <c r="O307" s="184" t="str">
        <f t="shared" si="13"/>
        <v>-</v>
      </c>
      <c r="P307" s="214" t="str">
        <f t="shared" si="15"/>
        <v>-</v>
      </c>
      <c r="Q307" s="214" cm="1">
        <f t="array" ref="Q307">IF(P307="-",0,P307/(1+'General inputs'!$H$32)^IFERROR(INDEX('MP Calculations'!$C$40:$C$130,MATCH(F307,'MP Calculations'!$D$40:$D$130,0),0),-1))</f>
        <v>0</v>
      </c>
    </row>
    <row r="308" spans="3:17" x14ac:dyDescent="0.2">
      <c r="C308" s="159"/>
      <c r="D308" s="165"/>
      <c r="E308" s="161"/>
      <c r="F308" s="172" t="str">
        <f t="shared" si="14"/>
        <v>-</v>
      </c>
      <c r="G308" s="68"/>
      <c r="H308" s="167"/>
      <c r="I308" s="173"/>
      <c r="J308" s="168" t="str">
        <f>IFERROR(MIN('MP Calculations'!$E$30/I308,1),"-")</f>
        <v>-</v>
      </c>
      <c r="K308" s="12"/>
      <c r="L308" s="159"/>
      <c r="M308" s="159"/>
      <c r="N308" s="159"/>
      <c r="O308" s="184" t="str">
        <f t="shared" si="13"/>
        <v>-</v>
      </c>
      <c r="P308" s="214" t="str">
        <f t="shared" si="15"/>
        <v>-</v>
      </c>
      <c r="Q308" s="214" cm="1">
        <f t="array" ref="Q308">IF(P308="-",0,P308/(1+'General inputs'!$H$32)^IFERROR(INDEX('MP Calculations'!$C$40:$C$130,MATCH(F308,'MP Calculations'!$D$40:$D$130,0),0),-1))</f>
        <v>0</v>
      </c>
    </row>
    <row r="309" spans="3:17" x14ac:dyDescent="0.2">
      <c r="C309" s="159"/>
      <c r="D309" s="165"/>
      <c r="E309" s="161"/>
      <c r="F309" s="172" t="str">
        <f t="shared" si="14"/>
        <v>-</v>
      </c>
      <c r="G309" s="68"/>
      <c r="H309" s="167"/>
      <c r="I309" s="173"/>
      <c r="J309" s="168" t="str">
        <f>IFERROR(MIN('MP Calculations'!$E$30/I309,1),"-")</f>
        <v>-</v>
      </c>
      <c r="K309" s="12"/>
      <c r="L309" s="159"/>
      <c r="M309" s="159"/>
      <c r="N309" s="159"/>
      <c r="O309" s="184" t="str">
        <f t="shared" si="13"/>
        <v>-</v>
      </c>
      <c r="P309" s="214" t="str">
        <f t="shared" si="15"/>
        <v>-</v>
      </c>
      <c r="Q309" s="214" cm="1">
        <f t="array" ref="Q309">IF(P309="-",0,P309/(1+'General inputs'!$H$32)^IFERROR(INDEX('MP Calculations'!$C$40:$C$130,MATCH(F309,'MP Calculations'!$D$40:$D$130,0),0),-1))</f>
        <v>0</v>
      </c>
    </row>
    <row r="310" spans="3:17" x14ac:dyDescent="0.2">
      <c r="C310" s="159"/>
      <c r="D310" s="165"/>
      <c r="E310" s="161"/>
      <c r="F310" s="172" t="str">
        <f t="shared" si="14"/>
        <v>-</v>
      </c>
      <c r="G310" s="68"/>
      <c r="H310" s="167"/>
      <c r="I310" s="173"/>
      <c r="J310" s="168" t="str">
        <f>IFERROR(MIN('MP Calculations'!$E$30/I310,1),"-")</f>
        <v>-</v>
      </c>
      <c r="K310" s="12"/>
      <c r="L310" s="159"/>
      <c r="M310" s="159"/>
      <c r="N310" s="159"/>
      <c r="O310" s="184" t="str">
        <f t="shared" si="13"/>
        <v>-</v>
      </c>
      <c r="P310" s="214" t="str">
        <f t="shared" si="15"/>
        <v>-</v>
      </c>
      <c r="Q310" s="214" cm="1">
        <f t="array" ref="Q310">IF(P310="-",0,P310/(1+'General inputs'!$H$32)^IFERROR(INDEX('MP Calculations'!$C$40:$C$130,MATCH(F310,'MP Calculations'!$D$40:$D$130,0),0),-1))</f>
        <v>0</v>
      </c>
    </row>
    <row r="311" spans="3:17" x14ac:dyDescent="0.2">
      <c r="C311" s="159"/>
      <c r="D311" s="165"/>
      <c r="E311" s="161"/>
      <c r="F311" s="172" t="str">
        <f t="shared" si="14"/>
        <v>-</v>
      </c>
      <c r="G311" s="68"/>
      <c r="H311" s="167"/>
      <c r="I311" s="173"/>
      <c r="J311" s="168" t="str">
        <f>IFERROR(MIN('MP Calculations'!$E$30/I311,1),"-")</f>
        <v>-</v>
      </c>
      <c r="K311" s="12"/>
      <c r="L311" s="159"/>
      <c r="M311" s="159"/>
      <c r="N311" s="159"/>
      <c r="O311" s="184" t="str">
        <f t="shared" si="13"/>
        <v>-</v>
      </c>
      <c r="P311" s="214" t="str">
        <f t="shared" si="15"/>
        <v>-</v>
      </c>
      <c r="Q311" s="214" cm="1">
        <f t="array" ref="Q311">IF(P311="-",0,P311/(1+'General inputs'!$H$32)^IFERROR(INDEX('MP Calculations'!$C$40:$C$130,MATCH(F311,'MP Calculations'!$D$40:$D$130,0),0),-1))</f>
        <v>0</v>
      </c>
    </row>
    <row r="312" spans="3:17" x14ac:dyDescent="0.2">
      <c r="C312" s="159"/>
      <c r="D312" s="165"/>
      <c r="E312" s="161"/>
      <c r="F312" s="172" t="str">
        <f t="shared" si="14"/>
        <v>-</v>
      </c>
      <c r="G312" s="68"/>
      <c r="H312" s="167"/>
      <c r="I312" s="173"/>
      <c r="J312" s="168" t="str">
        <f>IFERROR(MIN('MP Calculations'!$E$30/I312,1),"-")</f>
        <v>-</v>
      </c>
      <c r="K312" s="12"/>
      <c r="L312" s="159"/>
      <c r="M312" s="159"/>
      <c r="N312" s="159"/>
      <c r="O312" s="184" t="str">
        <f t="shared" si="13"/>
        <v>-</v>
      </c>
      <c r="P312" s="214" t="str">
        <f t="shared" si="15"/>
        <v>-</v>
      </c>
      <c r="Q312" s="214" cm="1">
        <f t="array" ref="Q312">IF(P312="-",0,P312/(1+'General inputs'!$H$32)^IFERROR(INDEX('MP Calculations'!$C$40:$C$130,MATCH(F312,'MP Calculations'!$D$40:$D$130,0),0),-1))</f>
        <v>0</v>
      </c>
    </row>
    <row r="313" spans="3:17" x14ac:dyDescent="0.2">
      <c r="C313" s="159"/>
      <c r="D313" s="165"/>
      <c r="E313" s="161"/>
      <c r="F313" s="172" t="str">
        <f t="shared" si="14"/>
        <v>-</v>
      </c>
      <c r="G313" s="68"/>
      <c r="H313" s="167"/>
      <c r="I313" s="173"/>
      <c r="J313" s="168" t="str">
        <f>IFERROR(MIN('MP Calculations'!$E$30/I313,1),"-")</f>
        <v>-</v>
      </c>
      <c r="K313" s="12"/>
      <c r="L313" s="159"/>
      <c r="M313" s="159"/>
      <c r="N313" s="159"/>
      <c r="O313" s="184" t="str">
        <f t="shared" si="13"/>
        <v>-</v>
      </c>
      <c r="P313" s="214" t="str">
        <f t="shared" si="15"/>
        <v>-</v>
      </c>
      <c r="Q313" s="214" cm="1">
        <f t="array" ref="Q313">IF(P313="-",0,P313/(1+'General inputs'!$H$32)^IFERROR(INDEX('MP Calculations'!$C$40:$C$130,MATCH(F313,'MP Calculations'!$D$40:$D$130,0),0),-1))</f>
        <v>0</v>
      </c>
    </row>
    <row r="314" spans="3:17" x14ac:dyDescent="0.2">
      <c r="C314" s="159"/>
      <c r="D314" s="165"/>
      <c r="E314" s="161"/>
      <c r="F314" s="172" t="str">
        <f t="shared" si="14"/>
        <v>-</v>
      </c>
      <c r="G314" s="68"/>
      <c r="H314" s="167"/>
      <c r="I314" s="173"/>
      <c r="J314" s="168" t="str">
        <f>IFERROR(MIN('MP Calculations'!$E$30/I314,1),"-")</f>
        <v>-</v>
      </c>
      <c r="K314" s="12"/>
      <c r="L314" s="159"/>
      <c r="M314" s="159"/>
      <c r="N314" s="159"/>
      <c r="O314" s="184" t="str">
        <f t="shared" si="13"/>
        <v>-</v>
      </c>
      <c r="P314" s="214" t="str">
        <f t="shared" si="15"/>
        <v>-</v>
      </c>
      <c r="Q314" s="214" cm="1">
        <f t="array" ref="Q314">IF(P314="-",0,P314/(1+'General inputs'!$H$32)^IFERROR(INDEX('MP Calculations'!$C$40:$C$130,MATCH(F314,'MP Calculations'!$D$40:$D$130,0),0),-1))</f>
        <v>0</v>
      </c>
    </row>
    <row r="315" spans="3:17" x14ac:dyDescent="0.2">
      <c r="C315" s="159"/>
      <c r="D315" s="165"/>
      <c r="E315" s="161"/>
      <c r="F315" s="172" t="str">
        <f t="shared" si="14"/>
        <v>-</v>
      </c>
      <c r="G315" s="68"/>
      <c r="H315" s="167"/>
      <c r="I315" s="173"/>
      <c r="J315" s="168" t="str">
        <f>IFERROR(MIN('MP Calculations'!$E$30/I315,1),"-")</f>
        <v>-</v>
      </c>
      <c r="K315" s="12"/>
      <c r="L315" s="159"/>
      <c r="M315" s="159"/>
      <c r="N315" s="159"/>
      <c r="O315" s="184" t="str">
        <f t="shared" si="13"/>
        <v>-</v>
      </c>
      <c r="P315" s="214" t="str">
        <f t="shared" si="15"/>
        <v>-</v>
      </c>
      <c r="Q315" s="214" cm="1">
        <f t="array" ref="Q315">IF(P315="-",0,P315/(1+'General inputs'!$H$32)^IFERROR(INDEX('MP Calculations'!$C$40:$C$130,MATCH(F315,'MP Calculations'!$D$40:$D$130,0),0),-1))</f>
        <v>0</v>
      </c>
    </row>
    <row r="316" spans="3:17" x14ac:dyDescent="0.2">
      <c r="C316" s="159"/>
      <c r="D316" s="165"/>
      <c r="E316" s="161"/>
      <c r="F316" s="172" t="str">
        <f t="shared" si="14"/>
        <v>-</v>
      </c>
      <c r="G316" s="68"/>
      <c r="H316" s="167"/>
      <c r="I316" s="173"/>
      <c r="J316" s="168" t="str">
        <f>IFERROR(MIN('MP Calculations'!$E$30/I316,1),"-")</f>
        <v>-</v>
      </c>
      <c r="K316" s="12"/>
      <c r="L316" s="159"/>
      <c r="M316" s="159"/>
      <c r="N316" s="159"/>
      <c r="O316" s="184" t="str">
        <f t="shared" si="13"/>
        <v>-</v>
      </c>
      <c r="P316" s="214" t="str">
        <f t="shared" si="15"/>
        <v>-</v>
      </c>
      <c r="Q316" s="214" cm="1">
        <f t="array" ref="Q316">IF(P316="-",0,P316/(1+'General inputs'!$H$32)^IFERROR(INDEX('MP Calculations'!$C$40:$C$130,MATCH(F316,'MP Calculations'!$D$40:$D$130,0),0),-1))</f>
        <v>0</v>
      </c>
    </row>
    <row r="317" spans="3:17" x14ac:dyDescent="0.2">
      <c r="C317" s="159"/>
      <c r="D317" s="165"/>
      <c r="E317" s="161"/>
      <c r="F317" s="172" t="str">
        <f t="shared" si="14"/>
        <v>-</v>
      </c>
      <c r="G317" s="68"/>
      <c r="H317" s="167"/>
      <c r="I317" s="173"/>
      <c r="J317" s="168" t="str">
        <f>IFERROR(MIN('MP Calculations'!$E$30/I317,1),"-")</f>
        <v>-</v>
      </c>
      <c r="K317" s="12"/>
      <c r="L317" s="159"/>
      <c r="M317" s="159"/>
      <c r="N317" s="159"/>
      <c r="O317" s="184" t="str">
        <f t="shared" si="13"/>
        <v>-</v>
      </c>
      <c r="P317" s="214" t="str">
        <f t="shared" si="15"/>
        <v>-</v>
      </c>
      <c r="Q317" s="214" cm="1">
        <f t="array" ref="Q317">IF(P317="-",0,P317/(1+'General inputs'!$H$32)^IFERROR(INDEX('MP Calculations'!$C$40:$C$130,MATCH(F317,'MP Calculations'!$D$40:$D$130,0),0),-1))</f>
        <v>0</v>
      </c>
    </row>
    <row r="318" spans="3:17" x14ac:dyDescent="0.2">
      <c r="C318" s="159"/>
      <c r="D318" s="165"/>
      <c r="E318" s="161"/>
      <c r="F318" s="172" t="str">
        <f t="shared" si="14"/>
        <v>-</v>
      </c>
      <c r="G318" s="68"/>
      <c r="H318" s="167"/>
      <c r="I318" s="173"/>
      <c r="J318" s="168" t="str">
        <f>IFERROR(MIN('MP Calculations'!$E$30/I318,1),"-")</f>
        <v>-</v>
      </c>
      <c r="K318" s="12"/>
      <c r="L318" s="159"/>
      <c r="M318" s="159"/>
      <c r="N318" s="159"/>
      <c r="O318" s="184" t="str">
        <f t="shared" si="13"/>
        <v>-</v>
      </c>
      <c r="P318" s="214" t="str">
        <f t="shared" si="15"/>
        <v>-</v>
      </c>
      <c r="Q318" s="214" cm="1">
        <f t="array" ref="Q318">IF(P318="-",0,P318/(1+'General inputs'!$H$32)^IFERROR(INDEX('MP Calculations'!$C$40:$C$130,MATCH(F318,'MP Calculations'!$D$40:$D$130,0),0),-1))</f>
        <v>0</v>
      </c>
    </row>
    <row r="319" spans="3:17" x14ac:dyDescent="0.2">
      <c r="C319" s="159"/>
      <c r="D319" s="165"/>
      <c r="E319" s="161"/>
      <c r="F319" s="172" t="str">
        <f t="shared" si="14"/>
        <v>-</v>
      </c>
      <c r="G319" s="68"/>
      <c r="H319" s="167"/>
      <c r="I319" s="173"/>
      <c r="J319" s="168" t="str">
        <f>IFERROR(MIN('MP Calculations'!$E$30/I319,1),"-")</f>
        <v>-</v>
      </c>
      <c r="K319" s="12"/>
      <c r="L319" s="159"/>
      <c r="M319" s="159"/>
      <c r="N319" s="159"/>
      <c r="O319" s="184" t="str">
        <f t="shared" si="13"/>
        <v>-</v>
      </c>
      <c r="P319" s="214" t="str">
        <f t="shared" si="15"/>
        <v>-</v>
      </c>
      <c r="Q319" s="214" cm="1">
        <f t="array" ref="Q319">IF(P319="-",0,P319/(1+'General inputs'!$H$32)^IFERROR(INDEX('MP Calculations'!$C$40:$C$130,MATCH(F319,'MP Calculations'!$D$40:$D$130,0),0),-1))</f>
        <v>0</v>
      </c>
    </row>
    <row r="320" spans="3:17" x14ac:dyDescent="0.2">
      <c r="C320" s="159"/>
      <c r="D320" s="165"/>
      <c r="E320" s="161"/>
      <c r="F320" s="172" t="str">
        <f t="shared" si="14"/>
        <v>-</v>
      </c>
      <c r="G320" s="68"/>
      <c r="H320" s="167"/>
      <c r="I320" s="173"/>
      <c r="J320" s="168" t="str">
        <f>IFERROR(MIN('MP Calculations'!$E$30/I320,1),"-")</f>
        <v>-</v>
      </c>
      <c r="K320" s="12"/>
      <c r="L320" s="159"/>
      <c r="M320" s="159"/>
      <c r="N320" s="159"/>
      <c r="O320" s="184" t="str">
        <f t="shared" si="13"/>
        <v>-</v>
      </c>
      <c r="P320" s="214" t="str">
        <f t="shared" si="15"/>
        <v>-</v>
      </c>
      <c r="Q320" s="214" cm="1">
        <f t="array" ref="Q320">IF(P320="-",0,P320/(1+'General inputs'!$H$32)^IFERROR(INDEX('MP Calculations'!$C$40:$C$130,MATCH(F320,'MP Calculations'!$D$40:$D$130,0),0),-1))</f>
        <v>0</v>
      </c>
    </row>
    <row r="321" spans="3:17" x14ac:dyDescent="0.2">
      <c r="C321" s="159"/>
      <c r="D321" s="165"/>
      <c r="E321" s="161"/>
      <c r="F321" s="172" t="str">
        <f t="shared" si="14"/>
        <v>-</v>
      </c>
      <c r="G321" s="68"/>
      <c r="H321" s="167"/>
      <c r="I321" s="173"/>
      <c r="J321" s="168" t="str">
        <f>IFERROR(MIN('MP Calculations'!$E$30/I321,1),"-")</f>
        <v>-</v>
      </c>
      <c r="K321" s="12"/>
      <c r="L321" s="159"/>
      <c r="M321" s="159"/>
      <c r="N321" s="159"/>
      <c r="O321" s="184" t="str">
        <f t="shared" ref="O321:O384" si="16">IF(N321="","-",L321*N321)</f>
        <v>-</v>
      </c>
      <c r="P321" s="214" t="str">
        <f t="shared" si="15"/>
        <v>-</v>
      </c>
      <c r="Q321" s="214" cm="1">
        <f t="array" ref="Q321">IF(P321="-",0,P321/(1+'General inputs'!$H$32)^IFERROR(INDEX('MP Calculations'!$C$40:$C$130,MATCH(F321,'MP Calculations'!$D$40:$D$130,0),0),-1))</f>
        <v>0</v>
      </c>
    </row>
    <row r="322" spans="3:17" x14ac:dyDescent="0.2">
      <c r="C322" s="159"/>
      <c r="D322" s="165"/>
      <c r="E322" s="161"/>
      <c r="F322" s="172" t="str">
        <f t="shared" si="14"/>
        <v>-</v>
      </c>
      <c r="G322" s="68"/>
      <c r="H322" s="167"/>
      <c r="I322" s="173"/>
      <c r="J322" s="168" t="str">
        <f>IFERROR(MIN('MP Calculations'!$E$30/I322,1),"-")</f>
        <v>-</v>
      </c>
      <c r="K322" s="12"/>
      <c r="L322" s="159"/>
      <c r="M322" s="159"/>
      <c r="N322" s="159"/>
      <c r="O322" s="184" t="str">
        <f t="shared" si="16"/>
        <v>-</v>
      </c>
      <c r="P322" s="214" t="str">
        <f t="shared" si="15"/>
        <v>-</v>
      </c>
      <c r="Q322" s="214" cm="1">
        <f t="array" ref="Q322">IF(P322="-",0,P322/(1+'General inputs'!$H$32)^IFERROR(INDEX('MP Calculations'!$C$40:$C$130,MATCH(F322,'MP Calculations'!$D$40:$D$130,0),0),-1))</f>
        <v>0</v>
      </c>
    </row>
    <row r="323" spans="3:17" x14ac:dyDescent="0.2">
      <c r="C323" s="159"/>
      <c r="D323" s="165"/>
      <c r="E323" s="161"/>
      <c r="F323" s="172" t="str">
        <f t="shared" si="14"/>
        <v>-</v>
      </c>
      <c r="G323" s="68"/>
      <c r="H323" s="167"/>
      <c r="I323" s="173"/>
      <c r="J323" s="168" t="str">
        <f>IFERROR(MIN('MP Calculations'!$E$30/I323,1),"-")</f>
        <v>-</v>
      </c>
      <c r="K323" s="12"/>
      <c r="L323" s="159"/>
      <c r="M323" s="159"/>
      <c r="N323" s="159"/>
      <c r="O323" s="184" t="str">
        <f t="shared" si="16"/>
        <v>-</v>
      </c>
      <c r="P323" s="214" t="str">
        <f t="shared" si="15"/>
        <v>-</v>
      </c>
      <c r="Q323" s="214" cm="1">
        <f t="array" ref="Q323">IF(P323="-",0,P323/(1+'General inputs'!$H$32)^IFERROR(INDEX('MP Calculations'!$C$40:$C$130,MATCH(F323,'MP Calculations'!$D$40:$D$130,0),0),-1))</f>
        <v>0</v>
      </c>
    </row>
    <row r="324" spans="3:17" x14ac:dyDescent="0.2">
      <c r="C324" s="159"/>
      <c r="D324" s="165"/>
      <c r="E324" s="161"/>
      <c r="F324" s="172" t="str">
        <f t="shared" si="14"/>
        <v>-</v>
      </c>
      <c r="G324" s="68"/>
      <c r="H324" s="167"/>
      <c r="I324" s="173"/>
      <c r="J324" s="168" t="str">
        <f>IFERROR(MIN('MP Calculations'!$E$30/I324,1),"-")</f>
        <v>-</v>
      </c>
      <c r="K324" s="12"/>
      <c r="L324" s="159"/>
      <c r="M324" s="159"/>
      <c r="N324" s="159"/>
      <c r="O324" s="184" t="str">
        <f t="shared" si="16"/>
        <v>-</v>
      </c>
      <c r="P324" s="214" t="str">
        <f t="shared" si="15"/>
        <v>-</v>
      </c>
      <c r="Q324" s="214" cm="1">
        <f t="array" ref="Q324">IF(P324="-",0,P324/(1+'General inputs'!$H$32)^IFERROR(INDEX('MP Calculations'!$C$40:$C$130,MATCH(F324,'MP Calculations'!$D$40:$D$130,0),0),-1))</f>
        <v>0</v>
      </c>
    </row>
    <row r="325" spans="3:17" x14ac:dyDescent="0.2">
      <c r="C325" s="159"/>
      <c r="D325" s="165"/>
      <c r="E325" s="161"/>
      <c r="F325" s="172" t="str">
        <f t="shared" si="14"/>
        <v>-</v>
      </c>
      <c r="G325" s="68"/>
      <c r="H325" s="167"/>
      <c r="I325" s="173"/>
      <c r="J325" s="168" t="str">
        <f>IFERROR(MIN('MP Calculations'!$E$30/I325,1),"-")</f>
        <v>-</v>
      </c>
      <c r="K325" s="12"/>
      <c r="L325" s="159"/>
      <c r="M325" s="159"/>
      <c r="N325" s="159"/>
      <c r="O325" s="184" t="str">
        <f t="shared" si="16"/>
        <v>-</v>
      </c>
      <c r="P325" s="214" t="str">
        <f t="shared" si="15"/>
        <v>-</v>
      </c>
      <c r="Q325" s="214" cm="1">
        <f t="array" ref="Q325">IF(P325="-",0,P325/(1+'General inputs'!$H$32)^IFERROR(INDEX('MP Calculations'!$C$40:$C$130,MATCH(F325,'MP Calculations'!$D$40:$D$130,0),0),-1))</f>
        <v>0</v>
      </c>
    </row>
    <row r="326" spans="3:17" x14ac:dyDescent="0.2">
      <c r="C326" s="159"/>
      <c r="D326" s="165"/>
      <c r="E326" s="161"/>
      <c r="F326" s="172" t="str">
        <f t="shared" si="14"/>
        <v>-</v>
      </c>
      <c r="G326" s="68"/>
      <c r="H326" s="167"/>
      <c r="I326" s="173"/>
      <c r="J326" s="168" t="str">
        <f>IFERROR(MIN('MP Calculations'!$E$30/I326,1),"-")</f>
        <v>-</v>
      </c>
      <c r="K326" s="12"/>
      <c r="L326" s="159"/>
      <c r="M326" s="159"/>
      <c r="N326" s="159"/>
      <c r="O326" s="184" t="str">
        <f t="shared" si="16"/>
        <v>-</v>
      </c>
      <c r="P326" s="214" t="str">
        <f t="shared" si="15"/>
        <v>-</v>
      </c>
      <c r="Q326" s="214" cm="1">
        <f t="array" ref="Q326">IF(P326="-",0,P326/(1+'General inputs'!$H$32)^IFERROR(INDEX('MP Calculations'!$C$40:$C$130,MATCH(F326,'MP Calculations'!$D$40:$D$130,0),0),-1))</f>
        <v>0</v>
      </c>
    </row>
    <row r="327" spans="3:17" x14ac:dyDescent="0.2">
      <c r="C327" s="159"/>
      <c r="D327" s="165"/>
      <c r="E327" s="161"/>
      <c r="F327" s="172" t="str">
        <f t="shared" si="14"/>
        <v>-</v>
      </c>
      <c r="G327" s="68"/>
      <c r="H327" s="167"/>
      <c r="I327" s="173"/>
      <c r="J327" s="168" t="str">
        <f>IFERROR(MIN('MP Calculations'!$E$30/I327,1),"-")</f>
        <v>-</v>
      </c>
      <c r="K327" s="12"/>
      <c r="L327" s="159"/>
      <c r="M327" s="159"/>
      <c r="N327" s="159"/>
      <c r="O327" s="184" t="str">
        <f t="shared" si="16"/>
        <v>-</v>
      </c>
      <c r="P327" s="214" t="str">
        <f t="shared" si="15"/>
        <v>-</v>
      </c>
      <c r="Q327" s="214" cm="1">
        <f t="array" ref="Q327">IF(P327="-",0,P327/(1+'General inputs'!$H$32)^IFERROR(INDEX('MP Calculations'!$C$40:$C$130,MATCH(F327,'MP Calculations'!$D$40:$D$130,0),0),-1))</f>
        <v>0</v>
      </c>
    </row>
    <row r="328" spans="3:17" x14ac:dyDescent="0.2">
      <c r="C328" s="159"/>
      <c r="D328" s="165"/>
      <c r="E328" s="161"/>
      <c r="F328" s="172" t="str">
        <f t="shared" si="14"/>
        <v>-</v>
      </c>
      <c r="G328" s="68"/>
      <c r="H328" s="167"/>
      <c r="I328" s="173"/>
      <c r="J328" s="168" t="str">
        <f>IFERROR(MIN('MP Calculations'!$E$30/I328,1),"-")</f>
        <v>-</v>
      </c>
      <c r="K328" s="12"/>
      <c r="L328" s="159"/>
      <c r="M328" s="159"/>
      <c r="N328" s="159"/>
      <c r="O328" s="184" t="str">
        <f t="shared" si="16"/>
        <v>-</v>
      </c>
      <c r="P328" s="214" t="str">
        <f t="shared" si="15"/>
        <v>-</v>
      </c>
      <c r="Q328" s="214" cm="1">
        <f t="array" ref="Q328">IF(P328="-",0,P328/(1+'General inputs'!$H$32)^IFERROR(INDEX('MP Calculations'!$C$40:$C$130,MATCH(F328,'MP Calculations'!$D$40:$D$130,0),0),-1))</f>
        <v>0</v>
      </c>
    </row>
    <row r="329" spans="3:17" x14ac:dyDescent="0.2">
      <c r="C329" s="159"/>
      <c r="D329" s="165"/>
      <c r="E329" s="161"/>
      <c r="F329" s="172" t="str">
        <f t="shared" si="14"/>
        <v>-</v>
      </c>
      <c r="G329" s="68"/>
      <c r="H329" s="167"/>
      <c r="I329" s="173"/>
      <c r="J329" s="168" t="str">
        <f>IFERROR(MIN('MP Calculations'!$E$30/I329,1),"-")</f>
        <v>-</v>
      </c>
      <c r="K329" s="12"/>
      <c r="L329" s="159"/>
      <c r="M329" s="159"/>
      <c r="N329" s="159"/>
      <c r="O329" s="184" t="str">
        <f t="shared" si="16"/>
        <v>-</v>
      </c>
      <c r="P329" s="214" t="str">
        <f t="shared" si="15"/>
        <v>-</v>
      </c>
      <c r="Q329" s="214" cm="1">
        <f t="array" ref="Q329">IF(P329="-",0,P329/(1+'General inputs'!$H$32)^IFERROR(INDEX('MP Calculations'!$C$40:$C$130,MATCH(F329,'MP Calculations'!$D$40:$D$130,0),0),-1))</f>
        <v>0</v>
      </c>
    </row>
    <row r="330" spans="3:17" x14ac:dyDescent="0.2">
      <c r="C330" s="159"/>
      <c r="D330" s="165"/>
      <c r="E330" s="161"/>
      <c r="F330" s="172" t="str">
        <f t="shared" si="14"/>
        <v>-</v>
      </c>
      <c r="G330" s="68"/>
      <c r="H330" s="167"/>
      <c r="I330" s="173"/>
      <c r="J330" s="168" t="str">
        <f>IFERROR(MIN('MP Calculations'!$E$30/I330,1),"-")</f>
        <v>-</v>
      </c>
      <c r="K330" s="12"/>
      <c r="L330" s="159"/>
      <c r="M330" s="159"/>
      <c r="N330" s="159"/>
      <c r="O330" s="184" t="str">
        <f t="shared" si="16"/>
        <v>-</v>
      </c>
      <c r="P330" s="214" t="str">
        <f t="shared" si="15"/>
        <v>-</v>
      </c>
      <c r="Q330" s="214" cm="1">
        <f t="array" ref="Q330">IF(P330="-",0,P330/(1+'General inputs'!$H$32)^IFERROR(INDEX('MP Calculations'!$C$40:$C$130,MATCH(F330,'MP Calculations'!$D$40:$D$130,0),0),-1))</f>
        <v>0</v>
      </c>
    </row>
    <row r="331" spans="3:17" x14ac:dyDescent="0.2">
      <c r="C331" s="159"/>
      <c r="D331" s="165"/>
      <c r="E331" s="161"/>
      <c r="F331" s="172" t="str">
        <f t="shared" si="14"/>
        <v>-</v>
      </c>
      <c r="G331" s="68"/>
      <c r="H331" s="167"/>
      <c r="I331" s="173"/>
      <c r="J331" s="168" t="str">
        <f>IFERROR(MIN('MP Calculations'!$E$30/I331,1),"-")</f>
        <v>-</v>
      </c>
      <c r="K331" s="12"/>
      <c r="L331" s="159"/>
      <c r="M331" s="159"/>
      <c r="N331" s="159"/>
      <c r="O331" s="184" t="str">
        <f t="shared" si="16"/>
        <v>-</v>
      </c>
      <c r="P331" s="214" t="str">
        <f t="shared" si="15"/>
        <v>-</v>
      </c>
      <c r="Q331" s="214" cm="1">
        <f t="array" ref="Q331">IF(P331="-",0,P331/(1+'General inputs'!$H$32)^IFERROR(INDEX('MP Calculations'!$C$40:$C$130,MATCH(F331,'MP Calculations'!$D$40:$D$130,0),0),-1))</f>
        <v>0</v>
      </c>
    </row>
    <row r="332" spans="3:17" x14ac:dyDescent="0.2">
      <c r="C332" s="159"/>
      <c r="D332" s="165"/>
      <c r="E332" s="161"/>
      <c r="F332" s="172" t="str">
        <f t="shared" si="14"/>
        <v>-</v>
      </c>
      <c r="G332" s="68"/>
      <c r="H332" s="167"/>
      <c r="I332" s="173"/>
      <c r="J332" s="168" t="str">
        <f>IFERROR(MIN('MP Calculations'!$E$30/I332,1),"-")</f>
        <v>-</v>
      </c>
      <c r="K332" s="12"/>
      <c r="L332" s="159"/>
      <c r="M332" s="159"/>
      <c r="N332" s="159"/>
      <c r="O332" s="184" t="str">
        <f t="shared" si="16"/>
        <v>-</v>
      </c>
      <c r="P332" s="214" t="str">
        <f t="shared" si="15"/>
        <v>-</v>
      </c>
      <c r="Q332" s="214" cm="1">
        <f t="array" ref="Q332">IF(P332="-",0,P332/(1+'General inputs'!$H$32)^IFERROR(INDEX('MP Calculations'!$C$40:$C$130,MATCH(F332,'MP Calculations'!$D$40:$D$130,0),0),-1))</f>
        <v>0</v>
      </c>
    </row>
    <row r="333" spans="3:17" x14ac:dyDescent="0.2">
      <c r="C333" s="159"/>
      <c r="D333" s="165"/>
      <c r="E333" s="161"/>
      <c r="F333" s="172" t="str">
        <f t="shared" si="14"/>
        <v>-</v>
      </c>
      <c r="G333" s="68"/>
      <c r="H333" s="167"/>
      <c r="I333" s="173"/>
      <c r="J333" s="168" t="str">
        <f>IFERROR(MIN('MP Calculations'!$E$30/I333,1),"-")</f>
        <v>-</v>
      </c>
      <c r="K333" s="12"/>
      <c r="L333" s="159"/>
      <c r="M333" s="159"/>
      <c r="N333" s="159"/>
      <c r="O333" s="184" t="str">
        <f t="shared" si="16"/>
        <v>-</v>
      </c>
      <c r="P333" s="214" t="str">
        <f t="shared" si="15"/>
        <v>-</v>
      </c>
      <c r="Q333" s="214" cm="1">
        <f t="array" ref="Q333">IF(P333="-",0,P333/(1+'General inputs'!$H$32)^IFERROR(INDEX('MP Calculations'!$C$40:$C$130,MATCH(F333,'MP Calculations'!$D$40:$D$130,0),0),-1))</f>
        <v>0</v>
      </c>
    </row>
    <row r="334" spans="3:17" x14ac:dyDescent="0.2">
      <c r="C334" s="159"/>
      <c r="D334" s="165"/>
      <c r="E334" s="161"/>
      <c r="F334" s="172" t="str">
        <f t="shared" si="14"/>
        <v>-</v>
      </c>
      <c r="G334" s="68"/>
      <c r="H334" s="167"/>
      <c r="I334" s="173"/>
      <c r="J334" s="168" t="str">
        <f>IFERROR(MIN('MP Calculations'!$E$30/I334,1),"-")</f>
        <v>-</v>
      </c>
      <c r="K334" s="12"/>
      <c r="L334" s="159"/>
      <c r="M334" s="159"/>
      <c r="N334" s="159"/>
      <c r="O334" s="184" t="str">
        <f t="shared" si="16"/>
        <v>-</v>
      </c>
      <c r="P334" s="214" t="str">
        <f t="shared" si="15"/>
        <v>-</v>
      </c>
      <c r="Q334" s="214" cm="1">
        <f t="array" ref="Q334">IF(P334="-",0,P334/(1+'General inputs'!$H$32)^IFERROR(INDEX('MP Calculations'!$C$40:$C$130,MATCH(F334,'MP Calculations'!$D$40:$D$130,0),0),-1))</f>
        <v>0</v>
      </c>
    </row>
    <row r="335" spans="3:17" x14ac:dyDescent="0.2">
      <c r="C335" s="159"/>
      <c r="D335" s="165"/>
      <c r="E335" s="161"/>
      <c r="F335" s="172" t="str">
        <f t="shared" si="14"/>
        <v>-</v>
      </c>
      <c r="G335" s="68"/>
      <c r="H335" s="167"/>
      <c r="I335" s="173"/>
      <c r="J335" s="168" t="str">
        <f>IFERROR(MIN('MP Calculations'!$E$30/I335,1),"-")</f>
        <v>-</v>
      </c>
      <c r="K335" s="12"/>
      <c r="L335" s="159"/>
      <c r="M335" s="159"/>
      <c r="N335" s="159"/>
      <c r="O335" s="184" t="str">
        <f t="shared" si="16"/>
        <v>-</v>
      </c>
      <c r="P335" s="214" t="str">
        <f t="shared" si="15"/>
        <v>-</v>
      </c>
      <c r="Q335" s="214" cm="1">
        <f t="array" ref="Q335">IF(P335="-",0,P335/(1+'General inputs'!$H$32)^IFERROR(INDEX('MP Calculations'!$C$40:$C$130,MATCH(F335,'MP Calculations'!$D$40:$D$130,0),0),-1))</f>
        <v>0</v>
      </c>
    </row>
    <row r="336" spans="3:17" x14ac:dyDescent="0.2">
      <c r="C336" s="159"/>
      <c r="D336" s="165"/>
      <c r="E336" s="161"/>
      <c r="F336" s="172" t="str">
        <f t="shared" si="14"/>
        <v>-</v>
      </c>
      <c r="G336" s="68"/>
      <c r="H336" s="167"/>
      <c r="I336" s="173"/>
      <c r="J336" s="168" t="str">
        <f>IFERROR(MIN('MP Calculations'!$E$30/I336,1),"-")</f>
        <v>-</v>
      </c>
      <c r="K336" s="12"/>
      <c r="L336" s="159"/>
      <c r="M336" s="159"/>
      <c r="N336" s="159"/>
      <c r="O336" s="184" t="str">
        <f t="shared" si="16"/>
        <v>-</v>
      </c>
      <c r="P336" s="214" t="str">
        <f t="shared" si="15"/>
        <v>-</v>
      </c>
      <c r="Q336" s="214" cm="1">
        <f t="array" ref="Q336">IF(P336="-",0,P336/(1+'General inputs'!$H$32)^IFERROR(INDEX('MP Calculations'!$C$40:$C$130,MATCH(F336,'MP Calculations'!$D$40:$D$130,0),0),-1))</f>
        <v>0</v>
      </c>
    </row>
    <row r="337" spans="3:17" x14ac:dyDescent="0.2">
      <c r="C337" s="159"/>
      <c r="D337" s="165"/>
      <c r="E337" s="161"/>
      <c r="F337" s="172" t="str">
        <f t="shared" si="14"/>
        <v>-</v>
      </c>
      <c r="G337" s="68"/>
      <c r="H337" s="167"/>
      <c r="I337" s="173"/>
      <c r="J337" s="168" t="str">
        <f>IFERROR(MIN('MP Calculations'!$E$30/I337,1),"-")</f>
        <v>-</v>
      </c>
      <c r="K337" s="12"/>
      <c r="L337" s="159"/>
      <c r="M337" s="159"/>
      <c r="N337" s="159"/>
      <c r="O337" s="184" t="str">
        <f t="shared" si="16"/>
        <v>-</v>
      </c>
      <c r="P337" s="214" t="str">
        <f t="shared" si="15"/>
        <v>-</v>
      </c>
      <c r="Q337" s="214" cm="1">
        <f t="array" ref="Q337">IF(P337="-",0,P337/(1+'General inputs'!$H$32)^IFERROR(INDEX('MP Calculations'!$C$40:$C$130,MATCH(F337,'MP Calculations'!$D$40:$D$130,0),0),-1))</f>
        <v>0</v>
      </c>
    </row>
    <row r="338" spans="3:17" x14ac:dyDescent="0.2">
      <c r="C338" s="159"/>
      <c r="D338" s="165"/>
      <c r="E338" s="161"/>
      <c r="F338" s="172" t="str">
        <f t="shared" si="14"/>
        <v>-</v>
      </c>
      <c r="G338" s="68"/>
      <c r="H338" s="167"/>
      <c r="I338" s="173"/>
      <c r="J338" s="168" t="str">
        <f>IFERROR(MIN('MP Calculations'!$E$30/I338,1),"-")</f>
        <v>-</v>
      </c>
      <c r="K338" s="12"/>
      <c r="L338" s="159"/>
      <c r="M338" s="159"/>
      <c r="N338" s="159"/>
      <c r="O338" s="184" t="str">
        <f t="shared" si="16"/>
        <v>-</v>
      </c>
      <c r="P338" s="214" t="str">
        <f t="shared" si="15"/>
        <v>-</v>
      </c>
      <c r="Q338" s="214" cm="1">
        <f t="array" ref="Q338">IF(P338="-",0,P338/(1+'General inputs'!$H$32)^IFERROR(INDEX('MP Calculations'!$C$40:$C$130,MATCH(F338,'MP Calculations'!$D$40:$D$130,0),0),-1))</f>
        <v>0</v>
      </c>
    </row>
    <row r="339" spans="3:17" x14ac:dyDescent="0.2">
      <c r="C339" s="159"/>
      <c r="D339" s="165"/>
      <c r="E339" s="161"/>
      <c r="F339" s="172" t="str">
        <f t="shared" si="14"/>
        <v>-</v>
      </c>
      <c r="G339" s="68"/>
      <c r="H339" s="167"/>
      <c r="I339" s="173"/>
      <c r="J339" s="168" t="str">
        <f>IFERROR(MIN('MP Calculations'!$E$30/I339,1),"-")</f>
        <v>-</v>
      </c>
      <c r="K339" s="12"/>
      <c r="L339" s="159"/>
      <c r="M339" s="159"/>
      <c r="N339" s="159"/>
      <c r="O339" s="184" t="str">
        <f t="shared" si="16"/>
        <v>-</v>
      </c>
      <c r="P339" s="214" t="str">
        <f t="shared" si="15"/>
        <v>-</v>
      </c>
      <c r="Q339" s="214" cm="1">
        <f t="array" ref="Q339">IF(P339="-",0,P339/(1+'General inputs'!$H$32)^IFERROR(INDEX('MP Calculations'!$C$40:$C$130,MATCH(F339,'MP Calculations'!$D$40:$D$130,0),0),-1))</f>
        <v>0</v>
      </c>
    </row>
    <row r="340" spans="3:17" x14ac:dyDescent="0.2">
      <c r="C340" s="159"/>
      <c r="D340" s="165"/>
      <c r="E340" s="161"/>
      <c r="F340" s="172" t="str">
        <f t="shared" si="14"/>
        <v>-</v>
      </c>
      <c r="G340" s="68"/>
      <c r="H340" s="167"/>
      <c r="I340" s="173"/>
      <c r="J340" s="168" t="str">
        <f>IFERROR(MIN('MP Calculations'!$E$30/I340,1),"-")</f>
        <v>-</v>
      </c>
      <c r="K340" s="12"/>
      <c r="L340" s="159"/>
      <c r="M340" s="159"/>
      <c r="N340" s="159"/>
      <c r="O340" s="184" t="str">
        <f t="shared" si="16"/>
        <v>-</v>
      </c>
      <c r="P340" s="214" t="str">
        <f t="shared" si="15"/>
        <v>-</v>
      </c>
      <c r="Q340" s="214" cm="1">
        <f t="array" ref="Q340">IF(P340="-",0,P340/(1+'General inputs'!$H$32)^IFERROR(INDEX('MP Calculations'!$C$40:$C$130,MATCH(F340,'MP Calculations'!$D$40:$D$130,0),0),-1))</f>
        <v>0</v>
      </c>
    </row>
    <row r="341" spans="3:17" x14ac:dyDescent="0.2">
      <c r="C341" s="159"/>
      <c r="D341" s="165"/>
      <c r="E341" s="161"/>
      <c r="F341" s="172" t="str">
        <f t="shared" si="14"/>
        <v>-</v>
      </c>
      <c r="G341" s="68"/>
      <c r="H341" s="167"/>
      <c r="I341" s="173"/>
      <c r="J341" s="168" t="str">
        <f>IFERROR(MIN('MP Calculations'!$E$30/I341,1),"-")</f>
        <v>-</v>
      </c>
      <c r="K341" s="12"/>
      <c r="L341" s="159"/>
      <c r="M341" s="159"/>
      <c r="N341" s="159"/>
      <c r="O341" s="184" t="str">
        <f t="shared" si="16"/>
        <v>-</v>
      </c>
      <c r="P341" s="214" t="str">
        <f t="shared" si="15"/>
        <v>-</v>
      </c>
      <c r="Q341" s="214" cm="1">
        <f t="array" ref="Q341">IF(P341="-",0,P341/(1+'General inputs'!$H$32)^IFERROR(INDEX('MP Calculations'!$C$40:$C$130,MATCH(F341,'MP Calculations'!$D$40:$D$130,0),0),-1))</f>
        <v>0</v>
      </c>
    </row>
    <row r="342" spans="3:17" x14ac:dyDescent="0.2">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4" t="str">
        <f t="shared" si="16"/>
        <v>-</v>
      </c>
      <c r="P342" s="214" t="str">
        <f t="shared" si="15"/>
        <v>-</v>
      </c>
      <c r="Q342" s="214" cm="1">
        <f t="array" ref="Q342">IF(P342="-",0,P342/(1+'General inputs'!$H$32)^IFERROR(INDEX('MP Calculations'!$C$40:$C$130,MATCH(F342,'MP Calculations'!$D$40:$D$130,0),0),-1))</f>
        <v>0</v>
      </c>
    </row>
    <row r="343" spans="3:17" x14ac:dyDescent="0.2">
      <c r="C343" s="159"/>
      <c r="D343" s="165"/>
      <c r="E343" s="161"/>
      <c r="F343" s="172" t="str">
        <f t="shared" si="17"/>
        <v>-</v>
      </c>
      <c r="G343" s="68"/>
      <c r="H343" s="167"/>
      <c r="I343" s="173"/>
      <c r="J343" s="168" t="str">
        <f>IFERROR(MIN('MP Calculations'!$E$30/I343,1),"-")</f>
        <v>-</v>
      </c>
      <c r="K343" s="12"/>
      <c r="L343" s="159"/>
      <c r="M343" s="159"/>
      <c r="N343" s="159"/>
      <c r="O343" s="184" t="str">
        <f t="shared" si="16"/>
        <v>-</v>
      </c>
      <c r="P343" s="214" t="str">
        <f t="shared" ref="P343:P406" si="18">IF(O343="-","-",IF(OR(E343&lt;$E$15,E343&gt;$E$16),0,O343*J343))</f>
        <v>-</v>
      </c>
      <c r="Q343" s="214" cm="1">
        <f t="array" ref="Q343">IF(P343="-",0,P343/(1+'General inputs'!$H$32)^IFERROR(INDEX('MP Calculations'!$C$40:$C$130,MATCH(F343,'MP Calculations'!$D$40:$D$130,0),0),-1))</f>
        <v>0</v>
      </c>
    </row>
    <row r="344" spans="3:17" x14ac:dyDescent="0.2">
      <c r="C344" s="159"/>
      <c r="D344" s="165"/>
      <c r="E344" s="161"/>
      <c r="F344" s="172" t="str">
        <f t="shared" si="17"/>
        <v>-</v>
      </c>
      <c r="G344" s="68"/>
      <c r="H344" s="167"/>
      <c r="I344" s="173"/>
      <c r="J344" s="168" t="str">
        <f>IFERROR(MIN('MP Calculations'!$E$30/I344,1),"-")</f>
        <v>-</v>
      </c>
      <c r="K344" s="12"/>
      <c r="L344" s="159"/>
      <c r="M344" s="159"/>
      <c r="N344" s="159"/>
      <c r="O344" s="184" t="str">
        <f t="shared" si="16"/>
        <v>-</v>
      </c>
      <c r="P344" s="214" t="str">
        <f t="shared" si="18"/>
        <v>-</v>
      </c>
      <c r="Q344" s="214" cm="1">
        <f t="array" ref="Q344">IF(P344="-",0,P344/(1+'General inputs'!$H$32)^IFERROR(INDEX('MP Calculations'!$C$40:$C$130,MATCH(F344,'MP Calculations'!$D$40:$D$130,0),0),-1))</f>
        <v>0</v>
      </c>
    </row>
    <row r="345" spans="3:17" x14ac:dyDescent="0.2">
      <c r="C345" s="159"/>
      <c r="D345" s="165"/>
      <c r="E345" s="161"/>
      <c r="F345" s="172" t="str">
        <f t="shared" si="17"/>
        <v>-</v>
      </c>
      <c r="G345" s="68"/>
      <c r="H345" s="167"/>
      <c r="I345" s="173"/>
      <c r="J345" s="168" t="str">
        <f>IFERROR(MIN('MP Calculations'!$E$30/I345,1),"-")</f>
        <v>-</v>
      </c>
      <c r="K345" s="12"/>
      <c r="L345" s="159"/>
      <c r="M345" s="159"/>
      <c r="N345" s="159"/>
      <c r="O345" s="184" t="str">
        <f t="shared" si="16"/>
        <v>-</v>
      </c>
      <c r="P345" s="214" t="str">
        <f t="shared" si="18"/>
        <v>-</v>
      </c>
      <c r="Q345" s="214" cm="1">
        <f t="array" ref="Q345">IF(P345="-",0,P345/(1+'General inputs'!$H$32)^IFERROR(INDEX('MP Calculations'!$C$40:$C$130,MATCH(F345,'MP Calculations'!$D$40:$D$130,0),0),-1))</f>
        <v>0</v>
      </c>
    </row>
    <row r="346" spans="3:17" x14ac:dyDescent="0.2">
      <c r="C346" s="159"/>
      <c r="D346" s="165"/>
      <c r="E346" s="161"/>
      <c r="F346" s="172" t="str">
        <f t="shared" si="17"/>
        <v>-</v>
      </c>
      <c r="G346" s="68"/>
      <c r="H346" s="167"/>
      <c r="I346" s="173"/>
      <c r="J346" s="168" t="str">
        <f>IFERROR(MIN('MP Calculations'!$E$30/I346,1),"-")</f>
        <v>-</v>
      </c>
      <c r="K346" s="12"/>
      <c r="L346" s="159"/>
      <c r="M346" s="159"/>
      <c r="N346" s="159"/>
      <c r="O346" s="184" t="str">
        <f t="shared" si="16"/>
        <v>-</v>
      </c>
      <c r="P346" s="214" t="str">
        <f t="shared" si="18"/>
        <v>-</v>
      </c>
      <c r="Q346" s="214" cm="1">
        <f t="array" ref="Q346">IF(P346="-",0,P346/(1+'General inputs'!$H$32)^IFERROR(INDEX('MP Calculations'!$C$40:$C$130,MATCH(F346,'MP Calculations'!$D$40:$D$130,0),0),-1))</f>
        <v>0</v>
      </c>
    </row>
    <row r="347" spans="3:17" x14ac:dyDescent="0.2">
      <c r="C347" s="159"/>
      <c r="D347" s="165"/>
      <c r="E347" s="161"/>
      <c r="F347" s="172" t="str">
        <f t="shared" si="17"/>
        <v>-</v>
      </c>
      <c r="G347" s="68"/>
      <c r="H347" s="167"/>
      <c r="I347" s="173"/>
      <c r="J347" s="168" t="str">
        <f>IFERROR(MIN('MP Calculations'!$E$30/I347,1),"-")</f>
        <v>-</v>
      </c>
      <c r="K347" s="12"/>
      <c r="L347" s="159"/>
      <c r="M347" s="159"/>
      <c r="N347" s="159"/>
      <c r="O347" s="184" t="str">
        <f t="shared" si="16"/>
        <v>-</v>
      </c>
      <c r="P347" s="214" t="str">
        <f t="shared" si="18"/>
        <v>-</v>
      </c>
      <c r="Q347" s="214" cm="1">
        <f t="array" ref="Q347">IF(P347="-",0,P347/(1+'General inputs'!$H$32)^IFERROR(INDEX('MP Calculations'!$C$40:$C$130,MATCH(F347,'MP Calculations'!$D$40:$D$130,0),0),-1))</f>
        <v>0</v>
      </c>
    </row>
    <row r="348" spans="3:17" x14ac:dyDescent="0.2">
      <c r="C348" s="159"/>
      <c r="D348" s="165"/>
      <c r="E348" s="161"/>
      <c r="F348" s="172" t="str">
        <f t="shared" si="17"/>
        <v>-</v>
      </c>
      <c r="G348" s="68"/>
      <c r="H348" s="167"/>
      <c r="I348" s="173"/>
      <c r="J348" s="168" t="str">
        <f>IFERROR(MIN('MP Calculations'!$E$30/I348,1),"-")</f>
        <v>-</v>
      </c>
      <c r="K348" s="12"/>
      <c r="L348" s="159"/>
      <c r="M348" s="159"/>
      <c r="N348" s="159"/>
      <c r="O348" s="184" t="str">
        <f t="shared" si="16"/>
        <v>-</v>
      </c>
      <c r="P348" s="214" t="str">
        <f t="shared" si="18"/>
        <v>-</v>
      </c>
      <c r="Q348" s="214" cm="1">
        <f t="array" ref="Q348">IF(P348="-",0,P348/(1+'General inputs'!$H$32)^IFERROR(INDEX('MP Calculations'!$C$40:$C$130,MATCH(F348,'MP Calculations'!$D$40:$D$130,0),0),-1))</f>
        <v>0</v>
      </c>
    </row>
    <row r="349" spans="3:17" x14ac:dyDescent="0.2">
      <c r="C349" s="159"/>
      <c r="D349" s="165"/>
      <c r="E349" s="161"/>
      <c r="F349" s="172" t="str">
        <f t="shared" si="17"/>
        <v>-</v>
      </c>
      <c r="G349" s="68"/>
      <c r="H349" s="167"/>
      <c r="I349" s="173"/>
      <c r="J349" s="168" t="str">
        <f>IFERROR(MIN('MP Calculations'!$E$30/I349,1),"-")</f>
        <v>-</v>
      </c>
      <c r="K349" s="12"/>
      <c r="L349" s="159"/>
      <c r="M349" s="159"/>
      <c r="N349" s="159"/>
      <c r="O349" s="184" t="str">
        <f t="shared" si="16"/>
        <v>-</v>
      </c>
      <c r="P349" s="214" t="str">
        <f t="shared" si="18"/>
        <v>-</v>
      </c>
      <c r="Q349" s="214" cm="1">
        <f t="array" ref="Q349">IF(P349="-",0,P349/(1+'General inputs'!$H$32)^IFERROR(INDEX('MP Calculations'!$C$40:$C$130,MATCH(F349,'MP Calculations'!$D$40:$D$130,0),0),-1))</f>
        <v>0</v>
      </c>
    </row>
    <row r="350" spans="3:17" x14ac:dyDescent="0.2">
      <c r="C350" s="159"/>
      <c r="D350" s="165"/>
      <c r="E350" s="161"/>
      <c r="F350" s="172" t="str">
        <f t="shared" si="17"/>
        <v>-</v>
      </c>
      <c r="G350" s="68"/>
      <c r="H350" s="167"/>
      <c r="I350" s="173"/>
      <c r="J350" s="168" t="str">
        <f>IFERROR(MIN('MP Calculations'!$E$30/I350,1),"-")</f>
        <v>-</v>
      </c>
      <c r="K350" s="12"/>
      <c r="L350" s="159"/>
      <c r="M350" s="159"/>
      <c r="N350" s="159"/>
      <c r="O350" s="184" t="str">
        <f t="shared" si="16"/>
        <v>-</v>
      </c>
      <c r="P350" s="214" t="str">
        <f t="shared" si="18"/>
        <v>-</v>
      </c>
      <c r="Q350" s="214" cm="1">
        <f t="array" ref="Q350">IF(P350="-",0,P350/(1+'General inputs'!$H$32)^IFERROR(INDEX('MP Calculations'!$C$40:$C$130,MATCH(F350,'MP Calculations'!$D$40:$D$130,0),0),-1))</f>
        <v>0</v>
      </c>
    </row>
    <row r="351" spans="3:17" x14ac:dyDescent="0.2">
      <c r="C351" s="159"/>
      <c r="D351" s="165"/>
      <c r="E351" s="161"/>
      <c r="F351" s="172" t="str">
        <f t="shared" si="17"/>
        <v>-</v>
      </c>
      <c r="G351" s="68"/>
      <c r="H351" s="167"/>
      <c r="I351" s="173"/>
      <c r="J351" s="168" t="str">
        <f>IFERROR(MIN('MP Calculations'!$E$30/I351,1),"-")</f>
        <v>-</v>
      </c>
      <c r="K351" s="12"/>
      <c r="L351" s="159"/>
      <c r="M351" s="159"/>
      <c r="N351" s="159"/>
      <c r="O351" s="184" t="str">
        <f t="shared" si="16"/>
        <v>-</v>
      </c>
      <c r="P351" s="214" t="str">
        <f t="shared" si="18"/>
        <v>-</v>
      </c>
      <c r="Q351" s="214" cm="1">
        <f t="array" ref="Q351">IF(P351="-",0,P351/(1+'General inputs'!$H$32)^IFERROR(INDEX('MP Calculations'!$C$40:$C$130,MATCH(F351,'MP Calculations'!$D$40:$D$130,0),0),-1))</f>
        <v>0</v>
      </c>
    </row>
    <row r="352" spans="3:17" x14ac:dyDescent="0.2">
      <c r="C352" s="159"/>
      <c r="D352" s="165"/>
      <c r="E352" s="161"/>
      <c r="F352" s="172" t="str">
        <f t="shared" si="17"/>
        <v>-</v>
      </c>
      <c r="G352" s="68"/>
      <c r="H352" s="167"/>
      <c r="I352" s="173"/>
      <c r="J352" s="168" t="str">
        <f>IFERROR(MIN('MP Calculations'!$E$30/I352,1),"-")</f>
        <v>-</v>
      </c>
      <c r="K352" s="12"/>
      <c r="L352" s="159"/>
      <c r="M352" s="159"/>
      <c r="N352" s="159"/>
      <c r="O352" s="184" t="str">
        <f t="shared" si="16"/>
        <v>-</v>
      </c>
      <c r="P352" s="214" t="str">
        <f t="shared" si="18"/>
        <v>-</v>
      </c>
      <c r="Q352" s="214" cm="1">
        <f t="array" ref="Q352">IF(P352="-",0,P352/(1+'General inputs'!$H$32)^IFERROR(INDEX('MP Calculations'!$C$40:$C$130,MATCH(F352,'MP Calculations'!$D$40:$D$130,0),0),-1))</f>
        <v>0</v>
      </c>
    </row>
    <row r="353" spans="3:17" x14ac:dyDescent="0.2">
      <c r="C353" s="159"/>
      <c r="D353" s="165"/>
      <c r="E353" s="161"/>
      <c r="F353" s="172" t="str">
        <f t="shared" si="17"/>
        <v>-</v>
      </c>
      <c r="G353" s="68"/>
      <c r="H353" s="167"/>
      <c r="I353" s="173"/>
      <c r="J353" s="168" t="str">
        <f>IFERROR(MIN('MP Calculations'!$E$30/I353,1),"-")</f>
        <v>-</v>
      </c>
      <c r="K353" s="12"/>
      <c r="L353" s="159"/>
      <c r="M353" s="159"/>
      <c r="N353" s="159"/>
      <c r="O353" s="184" t="str">
        <f t="shared" si="16"/>
        <v>-</v>
      </c>
      <c r="P353" s="214" t="str">
        <f t="shared" si="18"/>
        <v>-</v>
      </c>
      <c r="Q353" s="214" cm="1">
        <f t="array" ref="Q353">IF(P353="-",0,P353/(1+'General inputs'!$H$32)^IFERROR(INDEX('MP Calculations'!$C$40:$C$130,MATCH(F353,'MP Calculations'!$D$40:$D$130,0),0),-1))</f>
        <v>0</v>
      </c>
    </row>
    <row r="354" spans="3:17" x14ac:dyDescent="0.2">
      <c r="C354" s="159"/>
      <c r="D354" s="165"/>
      <c r="E354" s="161"/>
      <c r="F354" s="172" t="str">
        <f t="shared" si="17"/>
        <v>-</v>
      </c>
      <c r="G354" s="68"/>
      <c r="H354" s="167"/>
      <c r="I354" s="173"/>
      <c r="J354" s="168" t="str">
        <f>IFERROR(MIN('MP Calculations'!$E$30/I354,1),"-")</f>
        <v>-</v>
      </c>
      <c r="K354" s="12"/>
      <c r="L354" s="159"/>
      <c r="M354" s="159"/>
      <c r="N354" s="159"/>
      <c r="O354" s="184" t="str">
        <f t="shared" si="16"/>
        <v>-</v>
      </c>
      <c r="P354" s="214" t="str">
        <f t="shared" si="18"/>
        <v>-</v>
      </c>
      <c r="Q354" s="214" cm="1">
        <f t="array" ref="Q354">IF(P354="-",0,P354/(1+'General inputs'!$H$32)^IFERROR(INDEX('MP Calculations'!$C$40:$C$130,MATCH(F354,'MP Calculations'!$D$40:$D$130,0),0),-1))</f>
        <v>0</v>
      </c>
    </row>
    <row r="355" spans="3:17" x14ac:dyDescent="0.2">
      <c r="C355" s="159"/>
      <c r="D355" s="165"/>
      <c r="E355" s="161"/>
      <c r="F355" s="172" t="str">
        <f t="shared" si="17"/>
        <v>-</v>
      </c>
      <c r="G355" s="68"/>
      <c r="H355" s="167"/>
      <c r="I355" s="173"/>
      <c r="J355" s="168" t="str">
        <f>IFERROR(MIN('MP Calculations'!$E$30/I355,1),"-")</f>
        <v>-</v>
      </c>
      <c r="K355" s="12"/>
      <c r="L355" s="159"/>
      <c r="M355" s="159"/>
      <c r="N355" s="159"/>
      <c r="O355" s="184" t="str">
        <f t="shared" si="16"/>
        <v>-</v>
      </c>
      <c r="P355" s="214" t="str">
        <f t="shared" si="18"/>
        <v>-</v>
      </c>
      <c r="Q355" s="214" cm="1">
        <f t="array" ref="Q355">IF(P355="-",0,P355/(1+'General inputs'!$H$32)^IFERROR(INDEX('MP Calculations'!$C$40:$C$130,MATCH(F355,'MP Calculations'!$D$40:$D$130,0),0),-1))</f>
        <v>0</v>
      </c>
    </row>
    <row r="356" spans="3:17" x14ac:dyDescent="0.2">
      <c r="C356" s="159"/>
      <c r="D356" s="165"/>
      <c r="E356" s="161"/>
      <c r="F356" s="172" t="str">
        <f t="shared" si="17"/>
        <v>-</v>
      </c>
      <c r="G356" s="68"/>
      <c r="H356" s="167"/>
      <c r="I356" s="173"/>
      <c r="J356" s="168" t="str">
        <f>IFERROR(MIN('MP Calculations'!$E$30/I356,1),"-")</f>
        <v>-</v>
      </c>
      <c r="K356" s="12"/>
      <c r="L356" s="159"/>
      <c r="M356" s="159"/>
      <c r="N356" s="159"/>
      <c r="O356" s="184" t="str">
        <f t="shared" si="16"/>
        <v>-</v>
      </c>
      <c r="P356" s="214" t="str">
        <f t="shared" si="18"/>
        <v>-</v>
      </c>
      <c r="Q356" s="214" cm="1">
        <f t="array" ref="Q356">IF(P356="-",0,P356/(1+'General inputs'!$H$32)^IFERROR(INDEX('MP Calculations'!$C$40:$C$130,MATCH(F356,'MP Calculations'!$D$40:$D$130,0),0),-1))</f>
        <v>0</v>
      </c>
    </row>
    <row r="357" spans="3:17" x14ac:dyDescent="0.2">
      <c r="C357" s="159"/>
      <c r="D357" s="165"/>
      <c r="E357" s="161"/>
      <c r="F357" s="172" t="str">
        <f t="shared" si="17"/>
        <v>-</v>
      </c>
      <c r="G357" s="68"/>
      <c r="H357" s="167"/>
      <c r="I357" s="173"/>
      <c r="J357" s="168" t="str">
        <f>IFERROR(MIN('MP Calculations'!$E$30/I357,1),"-")</f>
        <v>-</v>
      </c>
      <c r="K357" s="12"/>
      <c r="L357" s="159"/>
      <c r="M357" s="159"/>
      <c r="N357" s="159"/>
      <c r="O357" s="184" t="str">
        <f t="shared" si="16"/>
        <v>-</v>
      </c>
      <c r="P357" s="214" t="str">
        <f t="shared" si="18"/>
        <v>-</v>
      </c>
      <c r="Q357" s="214" cm="1">
        <f t="array" ref="Q357">IF(P357="-",0,P357/(1+'General inputs'!$H$32)^IFERROR(INDEX('MP Calculations'!$C$40:$C$130,MATCH(F357,'MP Calculations'!$D$40:$D$130,0),0),-1))</f>
        <v>0</v>
      </c>
    </row>
    <row r="358" spans="3:17" x14ac:dyDescent="0.2">
      <c r="C358" s="159"/>
      <c r="D358" s="165"/>
      <c r="E358" s="161"/>
      <c r="F358" s="172" t="str">
        <f t="shared" si="17"/>
        <v>-</v>
      </c>
      <c r="G358" s="68"/>
      <c r="H358" s="167"/>
      <c r="I358" s="173"/>
      <c r="J358" s="168" t="str">
        <f>IFERROR(MIN('MP Calculations'!$E$30/I358,1),"-")</f>
        <v>-</v>
      </c>
      <c r="K358" s="12"/>
      <c r="L358" s="159"/>
      <c r="M358" s="159"/>
      <c r="N358" s="159"/>
      <c r="O358" s="184" t="str">
        <f t="shared" si="16"/>
        <v>-</v>
      </c>
      <c r="P358" s="214" t="str">
        <f t="shared" si="18"/>
        <v>-</v>
      </c>
      <c r="Q358" s="214" cm="1">
        <f t="array" ref="Q358">IF(P358="-",0,P358/(1+'General inputs'!$H$32)^IFERROR(INDEX('MP Calculations'!$C$40:$C$130,MATCH(F358,'MP Calculations'!$D$40:$D$130,0),0),-1))</f>
        <v>0</v>
      </c>
    </row>
    <row r="359" spans="3:17" x14ac:dyDescent="0.2">
      <c r="C359" s="159"/>
      <c r="D359" s="165"/>
      <c r="E359" s="161"/>
      <c r="F359" s="172" t="str">
        <f t="shared" si="17"/>
        <v>-</v>
      </c>
      <c r="G359" s="68"/>
      <c r="H359" s="167"/>
      <c r="I359" s="173"/>
      <c r="J359" s="168" t="str">
        <f>IFERROR(MIN('MP Calculations'!$E$30/I359,1),"-")</f>
        <v>-</v>
      </c>
      <c r="K359" s="12"/>
      <c r="L359" s="159"/>
      <c r="M359" s="159"/>
      <c r="N359" s="159"/>
      <c r="O359" s="184" t="str">
        <f t="shared" si="16"/>
        <v>-</v>
      </c>
      <c r="P359" s="214" t="str">
        <f t="shared" si="18"/>
        <v>-</v>
      </c>
      <c r="Q359" s="214" cm="1">
        <f t="array" ref="Q359">IF(P359="-",0,P359/(1+'General inputs'!$H$32)^IFERROR(INDEX('MP Calculations'!$C$40:$C$130,MATCH(F359,'MP Calculations'!$D$40:$D$130,0),0),-1))</f>
        <v>0</v>
      </c>
    </row>
    <row r="360" spans="3:17" x14ac:dyDescent="0.2">
      <c r="C360" s="159"/>
      <c r="D360" s="165"/>
      <c r="E360" s="161"/>
      <c r="F360" s="172" t="str">
        <f t="shared" si="17"/>
        <v>-</v>
      </c>
      <c r="G360" s="68"/>
      <c r="H360" s="167"/>
      <c r="I360" s="173"/>
      <c r="J360" s="168" t="str">
        <f>IFERROR(MIN('MP Calculations'!$E$30/I360,1),"-")</f>
        <v>-</v>
      </c>
      <c r="K360" s="12"/>
      <c r="L360" s="159"/>
      <c r="M360" s="159"/>
      <c r="N360" s="159"/>
      <c r="O360" s="184" t="str">
        <f t="shared" si="16"/>
        <v>-</v>
      </c>
      <c r="P360" s="214" t="str">
        <f t="shared" si="18"/>
        <v>-</v>
      </c>
      <c r="Q360" s="214" cm="1">
        <f t="array" ref="Q360">IF(P360="-",0,P360/(1+'General inputs'!$H$32)^IFERROR(INDEX('MP Calculations'!$C$40:$C$130,MATCH(F360,'MP Calculations'!$D$40:$D$130,0),0),-1))</f>
        <v>0</v>
      </c>
    </row>
    <row r="361" spans="3:17" x14ac:dyDescent="0.2">
      <c r="C361" s="159"/>
      <c r="D361" s="165"/>
      <c r="E361" s="161"/>
      <c r="F361" s="172" t="str">
        <f t="shared" si="17"/>
        <v>-</v>
      </c>
      <c r="G361" s="68"/>
      <c r="H361" s="167"/>
      <c r="I361" s="173"/>
      <c r="J361" s="168" t="str">
        <f>IFERROR(MIN('MP Calculations'!$E$30/I361,1),"-")</f>
        <v>-</v>
      </c>
      <c r="K361" s="12"/>
      <c r="L361" s="159"/>
      <c r="M361" s="159"/>
      <c r="N361" s="159"/>
      <c r="O361" s="184" t="str">
        <f t="shared" si="16"/>
        <v>-</v>
      </c>
      <c r="P361" s="214" t="str">
        <f t="shared" si="18"/>
        <v>-</v>
      </c>
      <c r="Q361" s="214" cm="1">
        <f t="array" ref="Q361">IF(P361="-",0,P361/(1+'General inputs'!$H$32)^IFERROR(INDEX('MP Calculations'!$C$40:$C$130,MATCH(F361,'MP Calculations'!$D$40:$D$130,0),0),-1))</f>
        <v>0</v>
      </c>
    </row>
    <row r="362" spans="3:17" x14ac:dyDescent="0.2">
      <c r="C362" s="159"/>
      <c r="D362" s="165"/>
      <c r="E362" s="161"/>
      <c r="F362" s="172" t="str">
        <f t="shared" si="17"/>
        <v>-</v>
      </c>
      <c r="G362" s="68"/>
      <c r="H362" s="167"/>
      <c r="I362" s="173"/>
      <c r="J362" s="168" t="str">
        <f>IFERROR(MIN('MP Calculations'!$E$30/I362,1),"-")</f>
        <v>-</v>
      </c>
      <c r="K362" s="12"/>
      <c r="L362" s="159"/>
      <c r="M362" s="159"/>
      <c r="N362" s="159"/>
      <c r="O362" s="184" t="str">
        <f t="shared" si="16"/>
        <v>-</v>
      </c>
      <c r="P362" s="214" t="str">
        <f t="shared" si="18"/>
        <v>-</v>
      </c>
      <c r="Q362" s="214" cm="1">
        <f t="array" ref="Q362">IF(P362="-",0,P362/(1+'General inputs'!$H$32)^IFERROR(INDEX('MP Calculations'!$C$40:$C$130,MATCH(F362,'MP Calculations'!$D$40:$D$130,0),0),-1))</f>
        <v>0</v>
      </c>
    </row>
    <row r="363" spans="3:17" x14ac:dyDescent="0.2">
      <c r="C363" s="159"/>
      <c r="D363" s="165"/>
      <c r="E363" s="161"/>
      <c r="F363" s="172" t="str">
        <f t="shared" si="17"/>
        <v>-</v>
      </c>
      <c r="G363" s="68"/>
      <c r="H363" s="167"/>
      <c r="I363" s="173"/>
      <c r="J363" s="168" t="str">
        <f>IFERROR(MIN('MP Calculations'!$E$30/I363,1),"-")</f>
        <v>-</v>
      </c>
      <c r="K363" s="12"/>
      <c r="L363" s="159"/>
      <c r="M363" s="159"/>
      <c r="N363" s="159"/>
      <c r="O363" s="184" t="str">
        <f t="shared" si="16"/>
        <v>-</v>
      </c>
      <c r="P363" s="214" t="str">
        <f t="shared" si="18"/>
        <v>-</v>
      </c>
      <c r="Q363" s="214" cm="1">
        <f t="array" ref="Q363">IF(P363="-",0,P363/(1+'General inputs'!$H$32)^IFERROR(INDEX('MP Calculations'!$C$40:$C$130,MATCH(F363,'MP Calculations'!$D$40:$D$130,0),0),-1))</f>
        <v>0</v>
      </c>
    </row>
    <row r="364" spans="3:17" x14ac:dyDescent="0.2">
      <c r="C364" s="159"/>
      <c r="D364" s="165"/>
      <c r="E364" s="161"/>
      <c r="F364" s="172" t="str">
        <f t="shared" si="17"/>
        <v>-</v>
      </c>
      <c r="G364" s="68"/>
      <c r="H364" s="167"/>
      <c r="I364" s="173"/>
      <c r="J364" s="168" t="str">
        <f>IFERROR(MIN('MP Calculations'!$E$30/I364,1),"-")</f>
        <v>-</v>
      </c>
      <c r="K364" s="12"/>
      <c r="L364" s="159"/>
      <c r="M364" s="159"/>
      <c r="N364" s="159"/>
      <c r="O364" s="184" t="str">
        <f t="shared" si="16"/>
        <v>-</v>
      </c>
      <c r="P364" s="214" t="str">
        <f t="shared" si="18"/>
        <v>-</v>
      </c>
      <c r="Q364" s="214" cm="1">
        <f t="array" ref="Q364">IF(P364="-",0,P364/(1+'General inputs'!$H$32)^IFERROR(INDEX('MP Calculations'!$C$40:$C$130,MATCH(F364,'MP Calculations'!$D$40:$D$130,0),0),-1))</f>
        <v>0</v>
      </c>
    </row>
    <row r="365" spans="3:17" x14ac:dyDescent="0.2">
      <c r="C365" s="159"/>
      <c r="D365" s="165"/>
      <c r="E365" s="161"/>
      <c r="F365" s="172" t="str">
        <f t="shared" si="17"/>
        <v>-</v>
      </c>
      <c r="G365" s="68"/>
      <c r="H365" s="167"/>
      <c r="I365" s="173"/>
      <c r="J365" s="168" t="str">
        <f>IFERROR(MIN('MP Calculations'!$E$30/I365,1),"-")</f>
        <v>-</v>
      </c>
      <c r="K365" s="12"/>
      <c r="L365" s="159"/>
      <c r="M365" s="159"/>
      <c r="N365" s="159"/>
      <c r="O365" s="184" t="str">
        <f t="shared" si="16"/>
        <v>-</v>
      </c>
      <c r="P365" s="214" t="str">
        <f t="shared" si="18"/>
        <v>-</v>
      </c>
      <c r="Q365" s="214" cm="1">
        <f t="array" ref="Q365">IF(P365="-",0,P365/(1+'General inputs'!$H$32)^IFERROR(INDEX('MP Calculations'!$C$40:$C$130,MATCH(F365,'MP Calculations'!$D$40:$D$130,0),0),-1))</f>
        <v>0</v>
      </c>
    </row>
    <row r="366" spans="3:17" x14ac:dyDescent="0.2">
      <c r="C366" s="159"/>
      <c r="D366" s="165"/>
      <c r="E366" s="161"/>
      <c r="F366" s="172" t="str">
        <f t="shared" si="17"/>
        <v>-</v>
      </c>
      <c r="G366" s="68"/>
      <c r="H366" s="167"/>
      <c r="I366" s="173"/>
      <c r="J366" s="168" t="str">
        <f>IFERROR(MIN('MP Calculations'!$E$30/I366,1),"-")</f>
        <v>-</v>
      </c>
      <c r="K366" s="12"/>
      <c r="L366" s="159"/>
      <c r="M366" s="159"/>
      <c r="N366" s="159"/>
      <c r="O366" s="184" t="str">
        <f t="shared" si="16"/>
        <v>-</v>
      </c>
      <c r="P366" s="214" t="str">
        <f t="shared" si="18"/>
        <v>-</v>
      </c>
      <c r="Q366" s="214" cm="1">
        <f t="array" ref="Q366">IF(P366="-",0,P366/(1+'General inputs'!$H$32)^IFERROR(INDEX('MP Calculations'!$C$40:$C$130,MATCH(F366,'MP Calculations'!$D$40:$D$130,0),0),-1))</f>
        <v>0</v>
      </c>
    </row>
    <row r="367" spans="3:17" x14ac:dyDescent="0.2">
      <c r="C367" s="159"/>
      <c r="D367" s="165"/>
      <c r="E367" s="161"/>
      <c r="F367" s="172" t="str">
        <f t="shared" si="17"/>
        <v>-</v>
      </c>
      <c r="G367" s="68"/>
      <c r="H367" s="167"/>
      <c r="I367" s="173"/>
      <c r="J367" s="168" t="str">
        <f>IFERROR(MIN('MP Calculations'!$E$30/I367,1),"-")</f>
        <v>-</v>
      </c>
      <c r="K367" s="12"/>
      <c r="L367" s="159"/>
      <c r="M367" s="159"/>
      <c r="N367" s="159"/>
      <c r="O367" s="184" t="str">
        <f t="shared" si="16"/>
        <v>-</v>
      </c>
      <c r="P367" s="214" t="str">
        <f t="shared" si="18"/>
        <v>-</v>
      </c>
      <c r="Q367" s="214" cm="1">
        <f t="array" ref="Q367">IF(P367="-",0,P367/(1+'General inputs'!$H$32)^IFERROR(INDEX('MP Calculations'!$C$40:$C$130,MATCH(F367,'MP Calculations'!$D$40:$D$130,0),0),-1))</f>
        <v>0</v>
      </c>
    </row>
    <row r="368" spans="3:17" x14ac:dyDescent="0.2">
      <c r="C368" s="159"/>
      <c r="D368" s="165"/>
      <c r="E368" s="161"/>
      <c r="F368" s="172" t="str">
        <f t="shared" si="17"/>
        <v>-</v>
      </c>
      <c r="G368" s="68"/>
      <c r="H368" s="167"/>
      <c r="I368" s="173"/>
      <c r="J368" s="168" t="str">
        <f>IFERROR(MIN('MP Calculations'!$E$30/I368,1),"-")</f>
        <v>-</v>
      </c>
      <c r="K368" s="12"/>
      <c r="L368" s="159"/>
      <c r="M368" s="159"/>
      <c r="N368" s="159"/>
      <c r="O368" s="184" t="str">
        <f t="shared" si="16"/>
        <v>-</v>
      </c>
      <c r="P368" s="214" t="str">
        <f t="shared" si="18"/>
        <v>-</v>
      </c>
      <c r="Q368" s="214" cm="1">
        <f t="array" ref="Q368">IF(P368="-",0,P368/(1+'General inputs'!$H$32)^IFERROR(INDEX('MP Calculations'!$C$40:$C$130,MATCH(F368,'MP Calculations'!$D$40:$D$130,0),0),-1))</f>
        <v>0</v>
      </c>
    </row>
    <row r="369" spans="3:17" x14ac:dyDescent="0.2">
      <c r="C369" s="159"/>
      <c r="D369" s="165"/>
      <c r="E369" s="161"/>
      <c r="F369" s="172" t="str">
        <f t="shared" si="17"/>
        <v>-</v>
      </c>
      <c r="G369" s="68"/>
      <c r="H369" s="167"/>
      <c r="I369" s="173"/>
      <c r="J369" s="168" t="str">
        <f>IFERROR(MIN('MP Calculations'!$E$30/I369,1),"-")</f>
        <v>-</v>
      </c>
      <c r="K369" s="12"/>
      <c r="L369" s="159"/>
      <c r="M369" s="159"/>
      <c r="N369" s="159"/>
      <c r="O369" s="184" t="str">
        <f t="shared" si="16"/>
        <v>-</v>
      </c>
      <c r="P369" s="214" t="str">
        <f t="shared" si="18"/>
        <v>-</v>
      </c>
      <c r="Q369" s="214" cm="1">
        <f t="array" ref="Q369">IF(P369="-",0,P369/(1+'General inputs'!$H$32)^IFERROR(INDEX('MP Calculations'!$C$40:$C$130,MATCH(F369,'MP Calculations'!$D$40:$D$130,0),0),-1))</f>
        <v>0</v>
      </c>
    </row>
    <row r="370" spans="3:17" x14ac:dyDescent="0.2">
      <c r="C370" s="159"/>
      <c r="D370" s="165"/>
      <c r="E370" s="161"/>
      <c r="F370" s="172" t="str">
        <f t="shared" si="17"/>
        <v>-</v>
      </c>
      <c r="G370" s="68"/>
      <c r="H370" s="167"/>
      <c r="I370" s="173"/>
      <c r="J370" s="168" t="str">
        <f>IFERROR(MIN('MP Calculations'!$E$30/I370,1),"-")</f>
        <v>-</v>
      </c>
      <c r="K370" s="12"/>
      <c r="L370" s="159"/>
      <c r="M370" s="159"/>
      <c r="N370" s="159"/>
      <c r="O370" s="184" t="str">
        <f t="shared" si="16"/>
        <v>-</v>
      </c>
      <c r="P370" s="214" t="str">
        <f t="shared" si="18"/>
        <v>-</v>
      </c>
      <c r="Q370" s="214" cm="1">
        <f t="array" ref="Q370">IF(P370="-",0,P370/(1+'General inputs'!$H$32)^IFERROR(INDEX('MP Calculations'!$C$40:$C$130,MATCH(F370,'MP Calculations'!$D$40:$D$130,0),0),-1))</f>
        <v>0</v>
      </c>
    </row>
    <row r="371" spans="3:17" x14ac:dyDescent="0.2">
      <c r="C371" s="159"/>
      <c r="D371" s="165"/>
      <c r="E371" s="161"/>
      <c r="F371" s="172" t="str">
        <f t="shared" si="17"/>
        <v>-</v>
      </c>
      <c r="G371" s="68"/>
      <c r="H371" s="167"/>
      <c r="I371" s="173"/>
      <c r="J371" s="168" t="str">
        <f>IFERROR(MIN('MP Calculations'!$E$30/I371,1),"-")</f>
        <v>-</v>
      </c>
      <c r="K371" s="12"/>
      <c r="L371" s="159"/>
      <c r="M371" s="159"/>
      <c r="N371" s="159"/>
      <c r="O371" s="184" t="str">
        <f t="shared" si="16"/>
        <v>-</v>
      </c>
      <c r="P371" s="214" t="str">
        <f t="shared" si="18"/>
        <v>-</v>
      </c>
      <c r="Q371" s="214" cm="1">
        <f t="array" ref="Q371">IF(P371="-",0,P371/(1+'General inputs'!$H$32)^IFERROR(INDEX('MP Calculations'!$C$40:$C$130,MATCH(F371,'MP Calculations'!$D$40:$D$130,0),0),-1))</f>
        <v>0</v>
      </c>
    </row>
    <row r="372" spans="3:17" x14ac:dyDescent="0.2">
      <c r="C372" s="159"/>
      <c r="D372" s="165"/>
      <c r="E372" s="161"/>
      <c r="F372" s="172" t="str">
        <f t="shared" si="17"/>
        <v>-</v>
      </c>
      <c r="G372" s="68"/>
      <c r="H372" s="167"/>
      <c r="I372" s="173"/>
      <c r="J372" s="168" t="str">
        <f>IFERROR(MIN('MP Calculations'!$E$30/I372,1),"-")</f>
        <v>-</v>
      </c>
      <c r="K372" s="12"/>
      <c r="L372" s="159"/>
      <c r="M372" s="159"/>
      <c r="N372" s="159"/>
      <c r="O372" s="184" t="str">
        <f t="shared" si="16"/>
        <v>-</v>
      </c>
      <c r="P372" s="214" t="str">
        <f t="shared" si="18"/>
        <v>-</v>
      </c>
      <c r="Q372" s="214" cm="1">
        <f t="array" ref="Q372">IF(P372="-",0,P372/(1+'General inputs'!$H$32)^IFERROR(INDEX('MP Calculations'!$C$40:$C$130,MATCH(F372,'MP Calculations'!$D$40:$D$130,0),0),-1))</f>
        <v>0</v>
      </c>
    </row>
    <row r="373" spans="3:17" x14ac:dyDescent="0.2">
      <c r="C373" s="159"/>
      <c r="D373" s="165"/>
      <c r="E373" s="161"/>
      <c r="F373" s="172" t="str">
        <f t="shared" si="17"/>
        <v>-</v>
      </c>
      <c r="G373" s="68"/>
      <c r="H373" s="167"/>
      <c r="I373" s="173"/>
      <c r="J373" s="168" t="str">
        <f>IFERROR(MIN('MP Calculations'!$E$30/I373,1),"-")</f>
        <v>-</v>
      </c>
      <c r="K373" s="12"/>
      <c r="L373" s="159"/>
      <c r="M373" s="159"/>
      <c r="N373" s="159"/>
      <c r="O373" s="184" t="str">
        <f t="shared" si="16"/>
        <v>-</v>
      </c>
      <c r="P373" s="214" t="str">
        <f t="shared" si="18"/>
        <v>-</v>
      </c>
      <c r="Q373" s="214" cm="1">
        <f t="array" ref="Q373">IF(P373="-",0,P373/(1+'General inputs'!$H$32)^IFERROR(INDEX('MP Calculations'!$C$40:$C$130,MATCH(F373,'MP Calculations'!$D$40:$D$130,0),0),-1))</f>
        <v>0</v>
      </c>
    </row>
    <row r="374" spans="3:17" x14ac:dyDescent="0.2">
      <c r="C374" s="159"/>
      <c r="D374" s="165"/>
      <c r="E374" s="161"/>
      <c r="F374" s="172" t="str">
        <f t="shared" si="17"/>
        <v>-</v>
      </c>
      <c r="G374" s="68"/>
      <c r="H374" s="167"/>
      <c r="I374" s="173"/>
      <c r="J374" s="168" t="str">
        <f>IFERROR(MIN('MP Calculations'!$E$30/I374,1),"-")</f>
        <v>-</v>
      </c>
      <c r="K374" s="12"/>
      <c r="L374" s="159"/>
      <c r="M374" s="159"/>
      <c r="N374" s="159"/>
      <c r="O374" s="184" t="str">
        <f t="shared" si="16"/>
        <v>-</v>
      </c>
      <c r="P374" s="214" t="str">
        <f t="shared" si="18"/>
        <v>-</v>
      </c>
      <c r="Q374" s="214" cm="1">
        <f t="array" ref="Q374">IF(P374="-",0,P374/(1+'General inputs'!$H$32)^IFERROR(INDEX('MP Calculations'!$C$40:$C$130,MATCH(F374,'MP Calculations'!$D$40:$D$130,0),0),-1))</f>
        <v>0</v>
      </c>
    </row>
    <row r="375" spans="3:17" x14ac:dyDescent="0.2">
      <c r="C375" s="159"/>
      <c r="D375" s="165"/>
      <c r="E375" s="161"/>
      <c r="F375" s="172" t="str">
        <f t="shared" si="17"/>
        <v>-</v>
      </c>
      <c r="G375" s="68"/>
      <c r="H375" s="167"/>
      <c r="I375" s="173"/>
      <c r="J375" s="168" t="str">
        <f>IFERROR(MIN('MP Calculations'!$E$30/I375,1),"-")</f>
        <v>-</v>
      </c>
      <c r="K375" s="12"/>
      <c r="L375" s="159"/>
      <c r="M375" s="159"/>
      <c r="N375" s="159"/>
      <c r="O375" s="184" t="str">
        <f t="shared" si="16"/>
        <v>-</v>
      </c>
      <c r="P375" s="214" t="str">
        <f t="shared" si="18"/>
        <v>-</v>
      </c>
      <c r="Q375" s="214" cm="1">
        <f t="array" ref="Q375">IF(P375="-",0,P375/(1+'General inputs'!$H$32)^IFERROR(INDEX('MP Calculations'!$C$40:$C$130,MATCH(F375,'MP Calculations'!$D$40:$D$130,0),0),-1))</f>
        <v>0</v>
      </c>
    </row>
    <row r="376" spans="3:17" x14ac:dyDescent="0.2">
      <c r="C376" s="159"/>
      <c r="D376" s="165"/>
      <c r="E376" s="161"/>
      <c r="F376" s="172" t="str">
        <f t="shared" si="17"/>
        <v>-</v>
      </c>
      <c r="G376" s="68"/>
      <c r="H376" s="167"/>
      <c r="I376" s="173"/>
      <c r="J376" s="168" t="str">
        <f>IFERROR(MIN('MP Calculations'!$E$30/I376,1),"-")</f>
        <v>-</v>
      </c>
      <c r="K376" s="12"/>
      <c r="L376" s="159"/>
      <c r="M376" s="159"/>
      <c r="N376" s="159"/>
      <c r="O376" s="184" t="str">
        <f t="shared" si="16"/>
        <v>-</v>
      </c>
      <c r="P376" s="214" t="str">
        <f t="shared" si="18"/>
        <v>-</v>
      </c>
      <c r="Q376" s="214" cm="1">
        <f t="array" ref="Q376">IF(P376="-",0,P376/(1+'General inputs'!$H$32)^IFERROR(INDEX('MP Calculations'!$C$40:$C$130,MATCH(F376,'MP Calculations'!$D$40:$D$130,0),0),-1))</f>
        <v>0</v>
      </c>
    </row>
    <row r="377" spans="3:17" x14ac:dyDescent="0.2">
      <c r="C377" s="159"/>
      <c r="D377" s="165"/>
      <c r="E377" s="161"/>
      <c r="F377" s="172" t="str">
        <f t="shared" si="17"/>
        <v>-</v>
      </c>
      <c r="G377" s="68"/>
      <c r="H377" s="167"/>
      <c r="I377" s="173"/>
      <c r="J377" s="168" t="str">
        <f>IFERROR(MIN('MP Calculations'!$E$30/I377,1),"-")</f>
        <v>-</v>
      </c>
      <c r="K377" s="12"/>
      <c r="L377" s="159"/>
      <c r="M377" s="159"/>
      <c r="N377" s="159"/>
      <c r="O377" s="184" t="str">
        <f t="shared" si="16"/>
        <v>-</v>
      </c>
      <c r="P377" s="214" t="str">
        <f t="shared" si="18"/>
        <v>-</v>
      </c>
      <c r="Q377" s="214" cm="1">
        <f t="array" ref="Q377">IF(P377="-",0,P377/(1+'General inputs'!$H$32)^IFERROR(INDEX('MP Calculations'!$C$40:$C$130,MATCH(F377,'MP Calculations'!$D$40:$D$130,0),0),-1))</f>
        <v>0</v>
      </c>
    </row>
    <row r="378" spans="3:17" x14ac:dyDescent="0.2">
      <c r="C378" s="159"/>
      <c r="D378" s="165"/>
      <c r="E378" s="161"/>
      <c r="F378" s="172" t="str">
        <f t="shared" si="17"/>
        <v>-</v>
      </c>
      <c r="G378" s="68"/>
      <c r="H378" s="167"/>
      <c r="I378" s="173"/>
      <c r="J378" s="168" t="str">
        <f>IFERROR(MIN('MP Calculations'!$E$30/I378,1),"-")</f>
        <v>-</v>
      </c>
      <c r="K378" s="12"/>
      <c r="L378" s="159"/>
      <c r="M378" s="159"/>
      <c r="N378" s="159"/>
      <c r="O378" s="184" t="str">
        <f t="shared" si="16"/>
        <v>-</v>
      </c>
      <c r="P378" s="214" t="str">
        <f t="shared" si="18"/>
        <v>-</v>
      </c>
      <c r="Q378" s="214" cm="1">
        <f t="array" ref="Q378">IF(P378="-",0,P378/(1+'General inputs'!$H$32)^IFERROR(INDEX('MP Calculations'!$C$40:$C$130,MATCH(F378,'MP Calculations'!$D$40:$D$130,0),0),-1))</f>
        <v>0</v>
      </c>
    </row>
    <row r="379" spans="3:17" x14ac:dyDescent="0.2">
      <c r="C379" s="159"/>
      <c r="D379" s="165"/>
      <c r="E379" s="161"/>
      <c r="F379" s="172" t="str">
        <f t="shared" si="17"/>
        <v>-</v>
      </c>
      <c r="G379" s="68"/>
      <c r="H379" s="167"/>
      <c r="I379" s="173"/>
      <c r="J379" s="168" t="str">
        <f>IFERROR(MIN('MP Calculations'!$E$30/I379,1),"-")</f>
        <v>-</v>
      </c>
      <c r="K379" s="12"/>
      <c r="L379" s="159"/>
      <c r="M379" s="159"/>
      <c r="N379" s="159"/>
      <c r="O379" s="184" t="str">
        <f t="shared" si="16"/>
        <v>-</v>
      </c>
      <c r="P379" s="214" t="str">
        <f t="shared" si="18"/>
        <v>-</v>
      </c>
      <c r="Q379" s="214" cm="1">
        <f t="array" ref="Q379">IF(P379="-",0,P379/(1+'General inputs'!$H$32)^IFERROR(INDEX('MP Calculations'!$C$40:$C$130,MATCH(F379,'MP Calculations'!$D$40:$D$130,0),0),-1))</f>
        <v>0</v>
      </c>
    </row>
    <row r="380" spans="3:17" x14ac:dyDescent="0.2">
      <c r="C380" s="159"/>
      <c r="D380" s="165"/>
      <c r="E380" s="161"/>
      <c r="F380" s="172" t="str">
        <f t="shared" si="17"/>
        <v>-</v>
      </c>
      <c r="G380" s="68"/>
      <c r="H380" s="167"/>
      <c r="I380" s="173"/>
      <c r="J380" s="168" t="str">
        <f>IFERROR(MIN('MP Calculations'!$E$30/I380,1),"-")</f>
        <v>-</v>
      </c>
      <c r="K380" s="12"/>
      <c r="L380" s="159"/>
      <c r="M380" s="159"/>
      <c r="N380" s="159"/>
      <c r="O380" s="184" t="str">
        <f t="shared" si="16"/>
        <v>-</v>
      </c>
      <c r="P380" s="214" t="str">
        <f t="shared" si="18"/>
        <v>-</v>
      </c>
      <c r="Q380" s="214" cm="1">
        <f t="array" ref="Q380">IF(P380="-",0,P380/(1+'General inputs'!$H$32)^IFERROR(INDEX('MP Calculations'!$C$40:$C$130,MATCH(F380,'MP Calculations'!$D$40:$D$130,0),0),-1))</f>
        <v>0</v>
      </c>
    </row>
    <row r="381" spans="3:17" x14ac:dyDescent="0.2">
      <c r="C381" s="159"/>
      <c r="D381" s="165"/>
      <c r="E381" s="161"/>
      <c r="F381" s="172" t="str">
        <f t="shared" si="17"/>
        <v>-</v>
      </c>
      <c r="G381" s="68"/>
      <c r="H381" s="167"/>
      <c r="I381" s="173"/>
      <c r="J381" s="168" t="str">
        <f>IFERROR(MIN('MP Calculations'!$E$30/I381,1),"-")</f>
        <v>-</v>
      </c>
      <c r="K381" s="12"/>
      <c r="L381" s="159"/>
      <c r="M381" s="159"/>
      <c r="N381" s="159"/>
      <c r="O381" s="184" t="str">
        <f t="shared" si="16"/>
        <v>-</v>
      </c>
      <c r="P381" s="214" t="str">
        <f t="shared" si="18"/>
        <v>-</v>
      </c>
      <c r="Q381" s="214" cm="1">
        <f t="array" ref="Q381">IF(P381="-",0,P381/(1+'General inputs'!$H$32)^IFERROR(INDEX('MP Calculations'!$C$40:$C$130,MATCH(F381,'MP Calculations'!$D$40:$D$130,0),0),-1))</f>
        <v>0</v>
      </c>
    </row>
    <row r="382" spans="3:17" x14ac:dyDescent="0.2">
      <c r="C382" s="159"/>
      <c r="D382" s="165"/>
      <c r="E382" s="161"/>
      <c r="F382" s="172" t="str">
        <f t="shared" si="17"/>
        <v>-</v>
      </c>
      <c r="G382" s="68"/>
      <c r="H382" s="167"/>
      <c r="I382" s="173"/>
      <c r="J382" s="168" t="str">
        <f>IFERROR(MIN('MP Calculations'!$E$30/I382,1),"-")</f>
        <v>-</v>
      </c>
      <c r="K382" s="12"/>
      <c r="L382" s="159"/>
      <c r="M382" s="159"/>
      <c r="N382" s="159"/>
      <c r="O382" s="184" t="str">
        <f t="shared" si="16"/>
        <v>-</v>
      </c>
      <c r="P382" s="214" t="str">
        <f t="shared" si="18"/>
        <v>-</v>
      </c>
      <c r="Q382" s="214" cm="1">
        <f t="array" ref="Q382">IF(P382="-",0,P382/(1+'General inputs'!$H$32)^IFERROR(INDEX('MP Calculations'!$C$40:$C$130,MATCH(F382,'MP Calculations'!$D$40:$D$130,0),0),-1))</f>
        <v>0</v>
      </c>
    </row>
    <row r="383" spans="3:17" x14ac:dyDescent="0.2">
      <c r="C383" s="159"/>
      <c r="D383" s="165"/>
      <c r="E383" s="161"/>
      <c r="F383" s="172" t="str">
        <f t="shared" si="17"/>
        <v>-</v>
      </c>
      <c r="G383" s="68"/>
      <c r="H383" s="167"/>
      <c r="I383" s="173"/>
      <c r="J383" s="168" t="str">
        <f>IFERROR(MIN('MP Calculations'!$E$30/I383,1),"-")</f>
        <v>-</v>
      </c>
      <c r="K383" s="12"/>
      <c r="L383" s="159"/>
      <c r="M383" s="159"/>
      <c r="N383" s="159"/>
      <c r="O383" s="184" t="str">
        <f t="shared" si="16"/>
        <v>-</v>
      </c>
      <c r="P383" s="214" t="str">
        <f t="shared" si="18"/>
        <v>-</v>
      </c>
      <c r="Q383" s="214" cm="1">
        <f t="array" ref="Q383">IF(P383="-",0,P383/(1+'General inputs'!$H$32)^IFERROR(INDEX('MP Calculations'!$C$40:$C$130,MATCH(F383,'MP Calculations'!$D$40:$D$130,0),0),-1))</f>
        <v>0</v>
      </c>
    </row>
    <row r="384" spans="3:17" x14ac:dyDescent="0.2">
      <c r="C384" s="159"/>
      <c r="D384" s="165"/>
      <c r="E384" s="161"/>
      <c r="F384" s="172" t="str">
        <f t="shared" si="17"/>
        <v>-</v>
      </c>
      <c r="G384" s="68"/>
      <c r="H384" s="167"/>
      <c r="I384" s="173"/>
      <c r="J384" s="168" t="str">
        <f>IFERROR(MIN('MP Calculations'!$E$30/I384,1),"-")</f>
        <v>-</v>
      </c>
      <c r="K384" s="12"/>
      <c r="L384" s="159"/>
      <c r="M384" s="159"/>
      <c r="N384" s="159"/>
      <c r="O384" s="184" t="str">
        <f t="shared" si="16"/>
        <v>-</v>
      </c>
      <c r="P384" s="214" t="str">
        <f t="shared" si="18"/>
        <v>-</v>
      </c>
      <c r="Q384" s="214" cm="1">
        <f t="array" ref="Q384">IF(P384="-",0,P384/(1+'General inputs'!$H$32)^IFERROR(INDEX('MP Calculations'!$C$40:$C$130,MATCH(F384,'MP Calculations'!$D$40:$D$130,0),0),-1))</f>
        <v>0</v>
      </c>
    </row>
    <row r="385" spans="3:17" x14ac:dyDescent="0.2">
      <c r="C385" s="159"/>
      <c r="D385" s="165"/>
      <c r="E385" s="161"/>
      <c r="F385" s="172" t="str">
        <f t="shared" si="17"/>
        <v>-</v>
      </c>
      <c r="G385" s="68"/>
      <c r="H385" s="167"/>
      <c r="I385" s="173"/>
      <c r="J385" s="168" t="str">
        <f>IFERROR(MIN('MP Calculations'!$E$30/I385,1),"-")</f>
        <v>-</v>
      </c>
      <c r="K385" s="12"/>
      <c r="L385" s="159"/>
      <c r="M385" s="159"/>
      <c r="N385" s="159"/>
      <c r="O385" s="184" t="str">
        <f t="shared" ref="O385:O541" si="19">IF(N385="","-",L385*N385)</f>
        <v>-</v>
      </c>
      <c r="P385" s="214" t="str">
        <f t="shared" si="18"/>
        <v>-</v>
      </c>
      <c r="Q385" s="214" cm="1">
        <f t="array" ref="Q385">IF(P385="-",0,P385/(1+'General inputs'!$H$32)^IFERROR(INDEX('MP Calculations'!$C$40:$C$130,MATCH(F385,'MP Calculations'!$D$40:$D$130,0),0),-1))</f>
        <v>0</v>
      </c>
    </row>
    <row r="386" spans="3:17" x14ac:dyDescent="0.2">
      <c r="C386" s="159"/>
      <c r="D386" s="165"/>
      <c r="E386" s="161"/>
      <c r="F386" s="172" t="str">
        <f t="shared" si="17"/>
        <v>-</v>
      </c>
      <c r="G386" s="68"/>
      <c r="H386" s="167"/>
      <c r="I386" s="173"/>
      <c r="J386" s="168" t="str">
        <f>IFERROR(MIN('MP Calculations'!$E$30/I386,1),"-")</f>
        <v>-</v>
      </c>
      <c r="K386" s="12"/>
      <c r="L386" s="159"/>
      <c r="M386" s="159"/>
      <c r="N386" s="159"/>
      <c r="O386" s="184" t="str">
        <f t="shared" si="19"/>
        <v>-</v>
      </c>
      <c r="P386" s="214" t="str">
        <f t="shared" si="18"/>
        <v>-</v>
      </c>
      <c r="Q386" s="214" cm="1">
        <f t="array" ref="Q386">IF(P386="-",0,P386/(1+'General inputs'!$H$32)^IFERROR(INDEX('MP Calculations'!$C$40:$C$130,MATCH(F386,'MP Calculations'!$D$40:$D$130,0),0),-1))</f>
        <v>0</v>
      </c>
    </row>
    <row r="387" spans="3:17" x14ac:dyDescent="0.2">
      <c r="C387" s="159"/>
      <c r="D387" s="165"/>
      <c r="E387" s="161"/>
      <c r="F387" s="172" t="str">
        <f t="shared" si="17"/>
        <v>-</v>
      </c>
      <c r="G387" s="68"/>
      <c r="H387" s="167"/>
      <c r="I387" s="173"/>
      <c r="J387" s="168" t="str">
        <f>IFERROR(MIN('MP Calculations'!$E$30/I387,1),"-")</f>
        <v>-</v>
      </c>
      <c r="K387" s="12"/>
      <c r="L387" s="159"/>
      <c r="M387" s="159"/>
      <c r="N387" s="159"/>
      <c r="O387" s="184" t="str">
        <f t="shared" si="19"/>
        <v>-</v>
      </c>
      <c r="P387" s="214" t="str">
        <f t="shared" si="18"/>
        <v>-</v>
      </c>
      <c r="Q387" s="214" cm="1">
        <f t="array" ref="Q387">IF(P387="-",0,P387/(1+'General inputs'!$H$32)^IFERROR(INDEX('MP Calculations'!$C$40:$C$130,MATCH(F387,'MP Calculations'!$D$40:$D$130,0),0),-1))</f>
        <v>0</v>
      </c>
    </row>
    <row r="388" spans="3:17" x14ac:dyDescent="0.2">
      <c r="C388" s="159"/>
      <c r="D388" s="165"/>
      <c r="E388" s="161"/>
      <c r="F388" s="172" t="str">
        <f t="shared" si="17"/>
        <v>-</v>
      </c>
      <c r="G388" s="68"/>
      <c r="H388" s="167"/>
      <c r="I388" s="173"/>
      <c r="J388" s="168" t="str">
        <f>IFERROR(MIN('MP Calculations'!$E$30/I388,1),"-")</f>
        <v>-</v>
      </c>
      <c r="K388" s="12"/>
      <c r="L388" s="159"/>
      <c r="M388" s="159"/>
      <c r="N388" s="159"/>
      <c r="O388" s="184" t="str">
        <f t="shared" si="19"/>
        <v>-</v>
      </c>
      <c r="P388" s="214" t="str">
        <f t="shared" si="18"/>
        <v>-</v>
      </c>
      <c r="Q388" s="214" cm="1">
        <f t="array" ref="Q388">IF(P388="-",0,P388/(1+'General inputs'!$H$32)^IFERROR(INDEX('MP Calculations'!$C$40:$C$130,MATCH(F388,'MP Calculations'!$D$40:$D$130,0),0),-1))</f>
        <v>0</v>
      </c>
    </row>
    <row r="389" spans="3:17" x14ac:dyDescent="0.2">
      <c r="C389" s="159"/>
      <c r="D389" s="165"/>
      <c r="E389" s="161"/>
      <c r="F389" s="172" t="str">
        <f t="shared" si="17"/>
        <v>-</v>
      </c>
      <c r="G389" s="68"/>
      <c r="H389" s="167"/>
      <c r="I389" s="173"/>
      <c r="J389" s="168" t="str">
        <f>IFERROR(MIN('MP Calculations'!$E$30/I389,1),"-")</f>
        <v>-</v>
      </c>
      <c r="K389" s="12"/>
      <c r="L389" s="159"/>
      <c r="M389" s="159"/>
      <c r="N389" s="159"/>
      <c r="O389" s="184" t="str">
        <f t="shared" si="19"/>
        <v>-</v>
      </c>
      <c r="P389" s="214" t="str">
        <f t="shared" si="18"/>
        <v>-</v>
      </c>
      <c r="Q389" s="214" cm="1">
        <f t="array" ref="Q389">IF(P389="-",0,P389/(1+'General inputs'!$H$32)^IFERROR(INDEX('MP Calculations'!$C$40:$C$130,MATCH(F389,'MP Calculations'!$D$40:$D$130,0),0),-1))</f>
        <v>0</v>
      </c>
    </row>
    <row r="390" spans="3:17" x14ac:dyDescent="0.2">
      <c r="C390" s="159"/>
      <c r="D390" s="165"/>
      <c r="E390" s="161"/>
      <c r="F390" s="172" t="str">
        <f t="shared" si="17"/>
        <v>-</v>
      </c>
      <c r="G390" s="68"/>
      <c r="H390" s="167"/>
      <c r="I390" s="173"/>
      <c r="J390" s="168" t="str">
        <f>IFERROR(MIN('MP Calculations'!$E$30/I390,1),"-")</f>
        <v>-</v>
      </c>
      <c r="K390" s="12"/>
      <c r="L390" s="159"/>
      <c r="M390" s="159"/>
      <c r="N390" s="159"/>
      <c r="O390" s="184" t="str">
        <f t="shared" si="19"/>
        <v>-</v>
      </c>
      <c r="P390" s="214" t="str">
        <f t="shared" si="18"/>
        <v>-</v>
      </c>
      <c r="Q390" s="214" cm="1">
        <f t="array" ref="Q390">IF(P390="-",0,P390/(1+'General inputs'!$H$32)^IFERROR(INDEX('MP Calculations'!$C$40:$C$130,MATCH(F390,'MP Calculations'!$D$40:$D$130,0),0),-1))</f>
        <v>0</v>
      </c>
    </row>
    <row r="391" spans="3:17" x14ac:dyDescent="0.2">
      <c r="C391" s="159"/>
      <c r="D391" s="165"/>
      <c r="E391" s="161"/>
      <c r="F391" s="172" t="str">
        <f t="shared" si="17"/>
        <v>-</v>
      </c>
      <c r="G391" s="68"/>
      <c r="H391" s="167"/>
      <c r="I391" s="173"/>
      <c r="J391" s="168" t="str">
        <f>IFERROR(MIN('MP Calculations'!$E$30/I391,1),"-")</f>
        <v>-</v>
      </c>
      <c r="K391" s="12"/>
      <c r="L391" s="159"/>
      <c r="M391" s="159"/>
      <c r="N391" s="159"/>
      <c r="O391" s="184" t="str">
        <f t="shared" si="19"/>
        <v>-</v>
      </c>
      <c r="P391" s="214" t="str">
        <f t="shared" si="18"/>
        <v>-</v>
      </c>
      <c r="Q391" s="214" cm="1">
        <f t="array" ref="Q391">IF(P391="-",0,P391/(1+'General inputs'!$H$32)^IFERROR(INDEX('MP Calculations'!$C$40:$C$130,MATCH(F391,'MP Calculations'!$D$40:$D$130,0),0),-1))</f>
        <v>0</v>
      </c>
    </row>
    <row r="392" spans="3:17" x14ac:dyDescent="0.2">
      <c r="C392" s="159"/>
      <c r="D392" s="165"/>
      <c r="E392" s="161"/>
      <c r="F392" s="172" t="str">
        <f t="shared" si="17"/>
        <v>-</v>
      </c>
      <c r="G392" s="68"/>
      <c r="H392" s="167"/>
      <c r="I392" s="173"/>
      <c r="J392" s="168" t="str">
        <f>IFERROR(MIN('MP Calculations'!$E$30/I392,1),"-")</f>
        <v>-</v>
      </c>
      <c r="K392" s="12"/>
      <c r="L392" s="159"/>
      <c r="M392" s="159"/>
      <c r="N392" s="159"/>
      <c r="O392" s="184" t="str">
        <f t="shared" si="19"/>
        <v>-</v>
      </c>
      <c r="P392" s="214" t="str">
        <f t="shared" si="18"/>
        <v>-</v>
      </c>
      <c r="Q392" s="214" cm="1">
        <f t="array" ref="Q392">IF(P392="-",0,P392/(1+'General inputs'!$H$32)^IFERROR(INDEX('MP Calculations'!$C$40:$C$130,MATCH(F392,'MP Calculations'!$D$40:$D$130,0),0),-1))</f>
        <v>0</v>
      </c>
    </row>
    <row r="393" spans="3:17" x14ac:dyDescent="0.2">
      <c r="C393" s="159"/>
      <c r="D393" s="165"/>
      <c r="E393" s="161"/>
      <c r="F393" s="172" t="str">
        <f t="shared" si="17"/>
        <v>-</v>
      </c>
      <c r="G393" s="68"/>
      <c r="H393" s="167"/>
      <c r="I393" s="173"/>
      <c r="J393" s="168" t="str">
        <f>IFERROR(MIN('MP Calculations'!$E$30/I393,1),"-")</f>
        <v>-</v>
      </c>
      <c r="K393" s="12"/>
      <c r="L393" s="159"/>
      <c r="M393" s="159"/>
      <c r="N393" s="159"/>
      <c r="O393" s="184" t="str">
        <f t="shared" si="19"/>
        <v>-</v>
      </c>
      <c r="P393" s="214" t="str">
        <f t="shared" si="18"/>
        <v>-</v>
      </c>
      <c r="Q393" s="214" cm="1">
        <f t="array" ref="Q393">IF(P393="-",0,P393/(1+'General inputs'!$H$32)^IFERROR(INDEX('MP Calculations'!$C$40:$C$130,MATCH(F393,'MP Calculations'!$D$40:$D$130,0),0),-1))</f>
        <v>0</v>
      </c>
    </row>
    <row r="394" spans="3:17" x14ac:dyDescent="0.2">
      <c r="C394" s="159"/>
      <c r="D394" s="165"/>
      <c r="E394" s="161"/>
      <c r="F394" s="172" t="str">
        <f t="shared" si="17"/>
        <v>-</v>
      </c>
      <c r="G394" s="68"/>
      <c r="H394" s="167"/>
      <c r="I394" s="173"/>
      <c r="J394" s="168" t="str">
        <f>IFERROR(MIN('MP Calculations'!$E$30/I394,1),"-")</f>
        <v>-</v>
      </c>
      <c r="K394" s="12"/>
      <c r="L394" s="159"/>
      <c r="M394" s="159"/>
      <c r="N394" s="159"/>
      <c r="O394" s="184" t="str">
        <f t="shared" si="19"/>
        <v>-</v>
      </c>
      <c r="P394" s="214" t="str">
        <f t="shared" si="18"/>
        <v>-</v>
      </c>
      <c r="Q394" s="214" cm="1">
        <f t="array" ref="Q394">IF(P394="-",0,P394/(1+'General inputs'!$H$32)^IFERROR(INDEX('MP Calculations'!$C$40:$C$130,MATCH(F394,'MP Calculations'!$D$40:$D$130,0),0),-1))</f>
        <v>0</v>
      </c>
    </row>
    <row r="395" spans="3:17" x14ac:dyDescent="0.2">
      <c r="C395" s="159"/>
      <c r="D395" s="165"/>
      <c r="E395" s="161"/>
      <c r="F395" s="172" t="str">
        <f t="shared" si="17"/>
        <v>-</v>
      </c>
      <c r="G395" s="68"/>
      <c r="H395" s="167"/>
      <c r="I395" s="173"/>
      <c r="J395" s="168" t="str">
        <f>IFERROR(MIN('MP Calculations'!$E$30/I395,1),"-")</f>
        <v>-</v>
      </c>
      <c r="K395" s="12"/>
      <c r="L395" s="159"/>
      <c r="M395" s="159"/>
      <c r="N395" s="159"/>
      <c r="O395" s="184" t="str">
        <f t="shared" si="19"/>
        <v>-</v>
      </c>
      <c r="P395" s="214" t="str">
        <f t="shared" si="18"/>
        <v>-</v>
      </c>
      <c r="Q395" s="214" cm="1">
        <f t="array" ref="Q395">IF(P395="-",0,P395/(1+'General inputs'!$H$32)^IFERROR(INDEX('MP Calculations'!$C$40:$C$130,MATCH(F395,'MP Calculations'!$D$40:$D$130,0),0),-1))</f>
        <v>0</v>
      </c>
    </row>
    <row r="396" spans="3:17" x14ac:dyDescent="0.2">
      <c r="C396" s="159"/>
      <c r="D396" s="165"/>
      <c r="E396" s="161"/>
      <c r="F396" s="172" t="str">
        <f t="shared" si="17"/>
        <v>-</v>
      </c>
      <c r="G396" s="68"/>
      <c r="H396" s="167"/>
      <c r="I396" s="173"/>
      <c r="J396" s="168" t="str">
        <f>IFERROR(MIN('MP Calculations'!$E$30/I396,1),"-")</f>
        <v>-</v>
      </c>
      <c r="K396" s="12"/>
      <c r="L396" s="159"/>
      <c r="M396" s="159"/>
      <c r="N396" s="159"/>
      <c r="O396" s="184" t="str">
        <f t="shared" si="19"/>
        <v>-</v>
      </c>
      <c r="P396" s="214" t="str">
        <f t="shared" si="18"/>
        <v>-</v>
      </c>
      <c r="Q396" s="214" cm="1">
        <f t="array" ref="Q396">IF(P396="-",0,P396/(1+'General inputs'!$H$32)^IFERROR(INDEX('MP Calculations'!$C$40:$C$130,MATCH(F396,'MP Calculations'!$D$40:$D$130,0),0),-1))</f>
        <v>0</v>
      </c>
    </row>
    <row r="397" spans="3:17" x14ac:dyDescent="0.2">
      <c r="C397" s="159"/>
      <c r="D397" s="165"/>
      <c r="E397" s="161"/>
      <c r="F397" s="172" t="str">
        <f t="shared" si="17"/>
        <v>-</v>
      </c>
      <c r="G397" s="68"/>
      <c r="H397" s="167"/>
      <c r="I397" s="173"/>
      <c r="J397" s="168" t="str">
        <f>IFERROR(MIN('MP Calculations'!$E$30/I397,1),"-")</f>
        <v>-</v>
      </c>
      <c r="K397" s="12"/>
      <c r="L397" s="159"/>
      <c r="M397" s="159"/>
      <c r="N397" s="159"/>
      <c r="O397" s="184" t="str">
        <f t="shared" si="19"/>
        <v>-</v>
      </c>
      <c r="P397" s="214" t="str">
        <f t="shared" si="18"/>
        <v>-</v>
      </c>
      <c r="Q397" s="214" cm="1">
        <f t="array" ref="Q397">IF(P397="-",0,P397/(1+'General inputs'!$H$32)^IFERROR(INDEX('MP Calculations'!$C$40:$C$130,MATCH(F397,'MP Calculations'!$D$40:$D$130,0),0),-1))</f>
        <v>0</v>
      </c>
    </row>
    <row r="398" spans="3:17" x14ac:dyDescent="0.2">
      <c r="C398" s="159"/>
      <c r="D398" s="165"/>
      <c r="E398" s="161"/>
      <c r="F398" s="172" t="str">
        <f t="shared" si="17"/>
        <v>-</v>
      </c>
      <c r="G398" s="68"/>
      <c r="H398" s="167"/>
      <c r="I398" s="173"/>
      <c r="J398" s="168" t="str">
        <f>IFERROR(MIN('MP Calculations'!$E$30/I398,1),"-")</f>
        <v>-</v>
      </c>
      <c r="K398" s="12"/>
      <c r="L398" s="159"/>
      <c r="M398" s="159"/>
      <c r="N398" s="159"/>
      <c r="O398" s="184" t="str">
        <f t="shared" si="19"/>
        <v>-</v>
      </c>
      <c r="P398" s="214" t="str">
        <f t="shared" si="18"/>
        <v>-</v>
      </c>
      <c r="Q398" s="214" cm="1">
        <f t="array" ref="Q398">IF(P398="-",0,P398/(1+'General inputs'!$H$32)^IFERROR(INDEX('MP Calculations'!$C$40:$C$130,MATCH(F398,'MP Calculations'!$D$40:$D$130,0),0),-1))</f>
        <v>0</v>
      </c>
    </row>
    <row r="399" spans="3:17" x14ac:dyDescent="0.2">
      <c r="C399" s="159"/>
      <c r="D399" s="165"/>
      <c r="E399" s="161"/>
      <c r="F399" s="172" t="str">
        <f t="shared" si="17"/>
        <v>-</v>
      </c>
      <c r="G399" s="68"/>
      <c r="H399" s="167"/>
      <c r="I399" s="173"/>
      <c r="J399" s="168" t="str">
        <f>IFERROR(MIN('MP Calculations'!$E$30/I399,1),"-")</f>
        <v>-</v>
      </c>
      <c r="K399" s="12"/>
      <c r="L399" s="159"/>
      <c r="M399" s="159"/>
      <c r="N399" s="159"/>
      <c r="O399" s="184" t="str">
        <f t="shared" si="19"/>
        <v>-</v>
      </c>
      <c r="P399" s="214" t="str">
        <f t="shared" si="18"/>
        <v>-</v>
      </c>
      <c r="Q399" s="214" cm="1">
        <f t="array" ref="Q399">IF(P399="-",0,P399/(1+'General inputs'!$H$32)^IFERROR(INDEX('MP Calculations'!$C$40:$C$130,MATCH(F399,'MP Calculations'!$D$40:$D$130,0),0),-1))</f>
        <v>0</v>
      </c>
    </row>
    <row r="400" spans="3:17" x14ac:dyDescent="0.2">
      <c r="C400" s="159"/>
      <c r="D400" s="165"/>
      <c r="E400" s="161"/>
      <c r="F400" s="172" t="str">
        <f t="shared" si="17"/>
        <v>-</v>
      </c>
      <c r="G400" s="68"/>
      <c r="H400" s="167"/>
      <c r="I400" s="173"/>
      <c r="J400" s="168" t="str">
        <f>IFERROR(MIN('MP Calculations'!$E$30/I400,1),"-")</f>
        <v>-</v>
      </c>
      <c r="K400" s="12"/>
      <c r="L400" s="159"/>
      <c r="M400" s="159"/>
      <c r="N400" s="159"/>
      <c r="O400" s="184" t="str">
        <f t="shared" si="19"/>
        <v>-</v>
      </c>
      <c r="P400" s="214" t="str">
        <f t="shared" si="18"/>
        <v>-</v>
      </c>
      <c r="Q400" s="214" cm="1">
        <f t="array" ref="Q400">IF(P400="-",0,P400/(1+'General inputs'!$H$32)^IFERROR(INDEX('MP Calculations'!$C$40:$C$130,MATCH(F400,'MP Calculations'!$D$40:$D$130,0),0),-1))</f>
        <v>0</v>
      </c>
    </row>
    <row r="401" spans="3:17" x14ac:dyDescent="0.2">
      <c r="C401" s="159"/>
      <c r="D401" s="165"/>
      <c r="E401" s="161"/>
      <c r="F401" s="172" t="str">
        <f t="shared" si="17"/>
        <v>-</v>
      </c>
      <c r="G401" s="68"/>
      <c r="H401" s="167"/>
      <c r="I401" s="173"/>
      <c r="J401" s="168" t="str">
        <f>IFERROR(MIN('MP Calculations'!$E$30/I401,1),"-")</f>
        <v>-</v>
      </c>
      <c r="K401" s="12"/>
      <c r="L401" s="159"/>
      <c r="M401" s="159"/>
      <c r="N401" s="159"/>
      <c r="O401" s="184" t="str">
        <f t="shared" si="19"/>
        <v>-</v>
      </c>
      <c r="P401" s="214" t="str">
        <f t="shared" si="18"/>
        <v>-</v>
      </c>
      <c r="Q401" s="214" cm="1">
        <f t="array" ref="Q401">IF(P401="-",0,P401/(1+'General inputs'!$H$32)^IFERROR(INDEX('MP Calculations'!$C$40:$C$130,MATCH(F401,'MP Calculations'!$D$40:$D$130,0),0),-1))</f>
        <v>0</v>
      </c>
    </row>
    <row r="402" spans="3:17" x14ac:dyDescent="0.2">
      <c r="C402" s="159"/>
      <c r="D402" s="165"/>
      <c r="E402" s="161"/>
      <c r="F402" s="172" t="str">
        <f t="shared" si="17"/>
        <v>-</v>
      </c>
      <c r="G402" s="68"/>
      <c r="H402" s="167"/>
      <c r="I402" s="173"/>
      <c r="J402" s="168" t="str">
        <f>IFERROR(MIN('MP Calculations'!$E$30/I402,1),"-")</f>
        <v>-</v>
      </c>
      <c r="K402" s="12"/>
      <c r="L402" s="159"/>
      <c r="M402" s="159"/>
      <c r="N402" s="159"/>
      <c r="O402" s="184" t="str">
        <f t="shared" si="19"/>
        <v>-</v>
      </c>
      <c r="P402" s="214" t="str">
        <f t="shared" si="18"/>
        <v>-</v>
      </c>
      <c r="Q402" s="214" cm="1">
        <f t="array" ref="Q402">IF(P402="-",0,P402/(1+'General inputs'!$H$32)^IFERROR(INDEX('MP Calculations'!$C$40:$C$130,MATCH(F402,'MP Calculations'!$D$40:$D$130,0),0),-1))</f>
        <v>0</v>
      </c>
    </row>
    <row r="403" spans="3:17" x14ac:dyDescent="0.2">
      <c r="C403" s="159"/>
      <c r="D403" s="165"/>
      <c r="E403" s="161"/>
      <c r="F403" s="172" t="str">
        <f t="shared" si="17"/>
        <v>-</v>
      </c>
      <c r="G403" s="68"/>
      <c r="H403" s="167"/>
      <c r="I403" s="173"/>
      <c r="J403" s="168" t="str">
        <f>IFERROR(MIN('MP Calculations'!$E$30/I403,1),"-")</f>
        <v>-</v>
      </c>
      <c r="K403" s="12"/>
      <c r="L403" s="159"/>
      <c r="M403" s="159"/>
      <c r="N403" s="159"/>
      <c r="O403" s="184" t="str">
        <f t="shared" si="19"/>
        <v>-</v>
      </c>
      <c r="P403" s="214" t="str">
        <f t="shared" si="18"/>
        <v>-</v>
      </c>
      <c r="Q403" s="214" cm="1">
        <f t="array" ref="Q403">IF(P403="-",0,P403/(1+'General inputs'!$H$32)^IFERROR(INDEX('MP Calculations'!$C$40:$C$130,MATCH(F403,'MP Calculations'!$D$40:$D$130,0),0),-1))</f>
        <v>0</v>
      </c>
    </row>
    <row r="404" spans="3:17" x14ac:dyDescent="0.2">
      <c r="C404" s="159"/>
      <c r="D404" s="165"/>
      <c r="E404" s="161"/>
      <c r="F404" s="172" t="str">
        <f t="shared" si="17"/>
        <v>-</v>
      </c>
      <c r="G404" s="68"/>
      <c r="H404" s="167"/>
      <c r="I404" s="173"/>
      <c r="J404" s="168" t="str">
        <f>IFERROR(MIN('MP Calculations'!$E$30/I404,1),"-")</f>
        <v>-</v>
      </c>
      <c r="K404" s="12"/>
      <c r="L404" s="159"/>
      <c r="M404" s="159"/>
      <c r="N404" s="159"/>
      <c r="O404" s="184" t="str">
        <f t="shared" si="19"/>
        <v>-</v>
      </c>
      <c r="P404" s="214" t="str">
        <f t="shared" si="18"/>
        <v>-</v>
      </c>
      <c r="Q404" s="214" cm="1">
        <f t="array" ref="Q404">IF(P404="-",0,P404/(1+'General inputs'!$H$32)^IFERROR(INDEX('MP Calculations'!$C$40:$C$130,MATCH(F404,'MP Calculations'!$D$40:$D$130,0),0),-1))</f>
        <v>0</v>
      </c>
    </row>
    <row r="405" spans="3:17" x14ac:dyDescent="0.2">
      <c r="C405" s="159"/>
      <c r="D405" s="165"/>
      <c r="E405" s="161"/>
      <c r="F405" s="172" t="str">
        <f t="shared" si="17"/>
        <v>-</v>
      </c>
      <c r="G405" s="68"/>
      <c r="H405" s="167"/>
      <c r="I405" s="173"/>
      <c r="J405" s="168" t="str">
        <f>IFERROR(MIN('MP Calculations'!$E$30/I405,1),"-")</f>
        <v>-</v>
      </c>
      <c r="K405" s="12"/>
      <c r="L405" s="159"/>
      <c r="M405" s="159"/>
      <c r="N405" s="159"/>
      <c r="O405" s="184" t="str">
        <f t="shared" si="19"/>
        <v>-</v>
      </c>
      <c r="P405" s="214" t="str">
        <f t="shared" si="18"/>
        <v>-</v>
      </c>
      <c r="Q405" s="214" cm="1">
        <f t="array" ref="Q405">IF(P405="-",0,P405/(1+'General inputs'!$H$32)^IFERROR(INDEX('MP Calculations'!$C$40:$C$130,MATCH(F405,'MP Calculations'!$D$40:$D$130,0),0),-1))</f>
        <v>0</v>
      </c>
    </row>
    <row r="406" spans="3:17" x14ac:dyDescent="0.2">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4" t="str">
        <f t="shared" si="19"/>
        <v>-</v>
      </c>
      <c r="P406" s="214" t="str">
        <f t="shared" si="18"/>
        <v>-</v>
      </c>
      <c r="Q406" s="214" cm="1">
        <f t="array" ref="Q406">IF(P406="-",0,P406/(1+'General inputs'!$H$32)^IFERROR(INDEX('MP Calculations'!$C$40:$C$130,MATCH(F406,'MP Calculations'!$D$40:$D$130,0),0),-1))</f>
        <v>0</v>
      </c>
    </row>
    <row r="407" spans="3:17" x14ac:dyDescent="0.2">
      <c r="C407" s="159"/>
      <c r="D407" s="165"/>
      <c r="E407" s="161"/>
      <c r="F407" s="172" t="str">
        <f t="shared" si="20"/>
        <v>-</v>
      </c>
      <c r="G407" s="68"/>
      <c r="H407" s="167"/>
      <c r="I407" s="173"/>
      <c r="J407" s="168" t="str">
        <f>IFERROR(MIN('MP Calculations'!$E$30/I407,1),"-")</f>
        <v>-</v>
      </c>
      <c r="K407" s="12"/>
      <c r="L407" s="159"/>
      <c r="M407" s="159"/>
      <c r="N407" s="159"/>
      <c r="O407" s="184" t="str">
        <f t="shared" si="19"/>
        <v>-</v>
      </c>
      <c r="P407" s="214" t="str">
        <f t="shared" ref="P407:P470" si="21">IF(O407="-","-",IF(OR(E407&lt;$E$15,E407&gt;$E$16),0,O407*J407))</f>
        <v>-</v>
      </c>
      <c r="Q407" s="214" cm="1">
        <f t="array" ref="Q407">IF(P407="-",0,P407/(1+'General inputs'!$H$32)^IFERROR(INDEX('MP Calculations'!$C$40:$C$130,MATCH(F407,'MP Calculations'!$D$40:$D$130,0),0),-1))</f>
        <v>0</v>
      </c>
    </row>
    <row r="408" spans="3:17" x14ac:dyDescent="0.2">
      <c r="C408" s="159"/>
      <c r="D408" s="165"/>
      <c r="E408" s="161"/>
      <c r="F408" s="172" t="str">
        <f t="shared" si="20"/>
        <v>-</v>
      </c>
      <c r="G408" s="68"/>
      <c r="H408" s="167"/>
      <c r="I408" s="173"/>
      <c r="J408" s="168" t="str">
        <f>IFERROR(MIN('MP Calculations'!$E$30/I408,1),"-")</f>
        <v>-</v>
      </c>
      <c r="K408" s="12"/>
      <c r="L408" s="159"/>
      <c r="M408" s="159"/>
      <c r="N408" s="159"/>
      <c r="O408" s="184" t="str">
        <f t="shared" ref="O408:O409" si="22">IF(N408="","-",L408*N408)</f>
        <v>-</v>
      </c>
      <c r="P408" s="214" t="str">
        <f t="shared" si="21"/>
        <v>-</v>
      </c>
      <c r="Q408" s="214" cm="1">
        <f t="array" ref="Q408">IF(P408="-",0,P408/(1+'General inputs'!$H$32)^IFERROR(INDEX('MP Calculations'!$C$40:$C$130,MATCH(F408,'MP Calculations'!$D$40:$D$130,0),0),-1))</f>
        <v>0</v>
      </c>
    </row>
    <row r="409" spans="3:17" x14ac:dyDescent="0.2">
      <c r="C409" s="159"/>
      <c r="D409" s="165"/>
      <c r="E409" s="161"/>
      <c r="F409" s="172" t="str">
        <f t="shared" si="20"/>
        <v>-</v>
      </c>
      <c r="G409" s="68"/>
      <c r="H409" s="167"/>
      <c r="I409" s="173"/>
      <c r="J409" s="168" t="str">
        <f>IFERROR(MIN('MP Calculations'!$E$30/I409,1),"-")</f>
        <v>-</v>
      </c>
      <c r="K409" s="12"/>
      <c r="L409" s="159"/>
      <c r="M409" s="159"/>
      <c r="N409" s="159"/>
      <c r="O409" s="184" t="str">
        <f t="shared" si="22"/>
        <v>-</v>
      </c>
      <c r="P409" s="214" t="str">
        <f t="shared" si="21"/>
        <v>-</v>
      </c>
      <c r="Q409" s="214" cm="1">
        <f t="array" ref="Q409">IF(P409="-",0,P409/(1+'General inputs'!$H$32)^IFERROR(INDEX('MP Calculations'!$C$40:$C$130,MATCH(F409,'MP Calculations'!$D$40:$D$130,0),0),-1))</f>
        <v>0</v>
      </c>
    </row>
    <row r="410" spans="3:17" x14ac:dyDescent="0.2">
      <c r="C410" s="159"/>
      <c r="D410" s="165"/>
      <c r="E410" s="161"/>
      <c r="F410" s="172" t="str">
        <f t="shared" si="20"/>
        <v>-</v>
      </c>
      <c r="G410" s="68"/>
      <c r="H410" s="167"/>
      <c r="I410" s="173"/>
      <c r="J410" s="168" t="str">
        <f>IFERROR(MIN('MP Calculations'!$E$30/I410,1),"-")</f>
        <v>-</v>
      </c>
      <c r="K410" s="12"/>
      <c r="L410" s="159"/>
      <c r="M410" s="159"/>
      <c r="N410" s="159"/>
      <c r="O410" s="184" t="str">
        <f t="shared" ref="O410:O472" si="23">IF(N410="","-",L410*N410)</f>
        <v>-</v>
      </c>
      <c r="P410" s="214" t="str">
        <f t="shared" si="21"/>
        <v>-</v>
      </c>
      <c r="Q410" s="214" cm="1">
        <f t="array" ref="Q410">IF(P410="-",0,P410/(1+'General inputs'!$H$32)^IFERROR(INDEX('MP Calculations'!$C$40:$C$130,MATCH(F410,'MP Calculations'!$D$40:$D$130,0),0),-1))</f>
        <v>0</v>
      </c>
    </row>
    <row r="411" spans="3:17" x14ac:dyDescent="0.2">
      <c r="C411" s="159"/>
      <c r="D411" s="165"/>
      <c r="E411" s="161"/>
      <c r="F411" s="172" t="str">
        <f t="shared" si="20"/>
        <v>-</v>
      </c>
      <c r="G411" s="68"/>
      <c r="H411" s="167"/>
      <c r="I411" s="173"/>
      <c r="J411" s="168" t="str">
        <f>IFERROR(MIN('MP Calculations'!$E$30/I411,1),"-")</f>
        <v>-</v>
      </c>
      <c r="K411" s="12"/>
      <c r="L411" s="159"/>
      <c r="M411" s="159"/>
      <c r="N411" s="159"/>
      <c r="O411" s="184" t="str">
        <f t="shared" si="23"/>
        <v>-</v>
      </c>
      <c r="P411" s="214" t="str">
        <f t="shared" si="21"/>
        <v>-</v>
      </c>
      <c r="Q411" s="214" cm="1">
        <f t="array" ref="Q411">IF(P411="-",0,P411/(1+'General inputs'!$H$32)^IFERROR(INDEX('MP Calculations'!$C$40:$C$130,MATCH(F411,'MP Calculations'!$D$40:$D$130,0),0),-1))</f>
        <v>0</v>
      </c>
    </row>
    <row r="412" spans="3:17" x14ac:dyDescent="0.2">
      <c r="C412" s="159"/>
      <c r="D412" s="165"/>
      <c r="E412" s="161"/>
      <c r="F412" s="172" t="str">
        <f t="shared" si="20"/>
        <v>-</v>
      </c>
      <c r="G412" s="68"/>
      <c r="H412" s="167"/>
      <c r="I412" s="173"/>
      <c r="J412" s="168" t="str">
        <f>IFERROR(MIN('MP Calculations'!$E$30/I412,1),"-")</f>
        <v>-</v>
      </c>
      <c r="K412" s="12"/>
      <c r="L412" s="159"/>
      <c r="M412" s="159"/>
      <c r="N412" s="159"/>
      <c r="O412" s="184" t="str">
        <f t="shared" si="23"/>
        <v>-</v>
      </c>
      <c r="P412" s="214" t="str">
        <f t="shared" si="21"/>
        <v>-</v>
      </c>
      <c r="Q412" s="214" cm="1">
        <f t="array" ref="Q412">IF(P412="-",0,P412/(1+'General inputs'!$H$32)^IFERROR(INDEX('MP Calculations'!$C$40:$C$130,MATCH(F412,'MP Calculations'!$D$40:$D$130,0),0),-1))</f>
        <v>0</v>
      </c>
    </row>
    <row r="413" spans="3:17" x14ac:dyDescent="0.2">
      <c r="C413" s="159"/>
      <c r="D413" s="165"/>
      <c r="E413" s="161"/>
      <c r="F413" s="172" t="str">
        <f t="shared" si="20"/>
        <v>-</v>
      </c>
      <c r="G413" s="68"/>
      <c r="H413" s="167"/>
      <c r="I413" s="173"/>
      <c r="J413" s="168" t="str">
        <f>IFERROR(MIN('MP Calculations'!$E$30/I413,1),"-")</f>
        <v>-</v>
      </c>
      <c r="K413" s="12"/>
      <c r="L413" s="159"/>
      <c r="M413" s="159"/>
      <c r="N413" s="159"/>
      <c r="O413" s="184" t="str">
        <f t="shared" si="23"/>
        <v>-</v>
      </c>
      <c r="P413" s="214" t="str">
        <f t="shared" si="21"/>
        <v>-</v>
      </c>
      <c r="Q413" s="214" cm="1">
        <f t="array" ref="Q413">IF(P413="-",0,P413/(1+'General inputs'!$H$32)^IFERROR(INDEX('MP Calculations'!$C$40:$C$130,MATCH(F413,'MP Calculations'!$D$40:$D$130,0),0),-1))</f>
        <v>0</v>
      </c>
    </row>
    <row r="414" spans="3:17" x14ac:dyDescent="0.2">
      <c r="C414" s="159"/>
      <c r="D414" s="165"/>
      <c r="E414" s="161"/>
      <c r="F414" s="172" t="str">
        <f t="shared" si="20"/>
        <v>-</v>
      </c>
      <c r="G414" s="68"/>
      <c r="H414" s="167"/>
      <c r="I414" s="173"/>
      <c r="J414" s="168" t="str">
        <f>IFERROR(MIN('MP Calculations'!$E$30/I414,1),"-")</f>
        <v>-</v>
      </c>
      <c r="K414" s="12"/>
      <c r="L414" s="159"/>
      <c r="M414" s="159"/>
      <c r="N414" s="159"/>
      <c r="O414" s="184" t="str">
        <f t="shared" si="23"/>
        <v>-</v>
      </c>
      <c r="P414" s="214" t="str">
        <f t="shared" si="21"/>
        <v>-</v>
      </c>
      <c r="Q414" s="214" cm="1">
        <f t="array" ref="Q414">IF(P414="-",0,P414/(1+'General inputs'!$H$32)^IFERROR(INDEX('MP Calculations'!$C$40:$C$130,MATCH(F414,'MP Calculations'!$D$40:$D$130,0),0),-1))</f>
        <v>0</v>
      </c>
    </row>
    <row r="415" spans="3:17" x14ac:dyDescent="0.2">
      <c r="C415" s="159"/>
      <c r="D415" s="165"/>
      <c r="E415" s="161"/>
      <c r="F415" s="172" t="str">
        <f t="shared" si="20"/>
        <v>-</v>
      </c>
      <c r="G415" s="68"/>
      <c r="H415" s="167"/>
      <c r="I415" s="173"/>
      <c r="J415" s="168" t="str">
        <f>IFERROR(MIN('MP Calculations'!$E$30/I415,1),"-")</f>
        <v>-</v>
      </c>
      <c r="K415" s="12"/>
      <c r="L415" s="159"/>
      <c r="M415" s="159"/>
      <c r="N415" s="159"/>
      <c r="O415" s="184" t="str">
        <f t="shared" si="23"/>
        <v>-</v>
      </c>
      <c r="P415" s="214" t="str">
        <f t="shared" si="21"/>
        <v>-</v>
      </c>
      <c r="Q415" s="214" cm="1">
        <f t="array" ref="Q415">IF(P415="-",0,P415/(1+'General inputs'!$H$32)^IFERROR(INDEX('MP Calculations'!$C$40:$C$130,MATCH(F415,'MP Calculations'!$D$40:$D$130,0),0),-1))</f>
        <v>0</v>
      </c>
    </row>
    <row r="416" spans="3:17" x14ac:dyDescent="0.2">
      <c r="C416" s="159"/>
      <c r="D416" s="165"/>
      <c r="E416" s="161"/>
      <c r="F416" s="172" t="str">
        <f t="shared" si="20"/>
        <v>-</v>
      </c>
      <c r="G416" s="68"/>
      <c r="H416" s="167"/>
      <c r="I416" s="173"/>
      <c r="J416" s="168" t="str">
        <f>IFERROR(MIN('MP Calculations'!$E$30/I416,1),"-")</f>
        <v>-</v>
      </c>
      <c r="K416" s="12"/>
      <c r="L416" s="159"/>
      <c r="M416" s="159"/>
      <c r="N416" s="159"/>
      <c r="O416" s="184" t="str">
        <f t="shared" si="23"/>
        <v>-</v>
      </c>
      <c r="P416" s="214" t="str">
        <f t="shared" si="21"/>
        <v>-</v>
      </c>
      <c r="Q416" s="214" cm="1">
        <f t="array" ref="Q416">IF(P416="-",0,P416/(1+'General inputs'!$H$32)^IFERROR(INDEX('MP Calculations'!$C$40:$C$130,MATCH(F416,'MP Calculations'!$D$40:$D$130,0),0),-1))</f>
        <v>0</v>
      </c>
    </row>
    <row r="417" spans="3:17" x14ac:dyDescent="0.2">
      <c r="C417" s="159"/>
      <c r="D417" s="165"/>
      <c r="E417" s="161"/>
      <c r="F417" s="172" t="str">
        <f t="shared" si="20"/>
        <v>-</v>
      </c>
      <c r="G417" s="68"/>
      <c r="H417" s="167"/>
      <c r="I417" s="173"/>
      <c r="J417" s="168" t="str">
        <f>IFERROR(MIN('MP Calculations'!$E$30/I417,1),"-")</f>
        <v>-</v>
      </c>
      <c r="K417" s="12"/>
      <c r="L417" s="159"/>
      <c r="M417" s="159"/>
      <c r="N417" s="159"/>
      <c r="O417" s="184" t="str">
        <f t="shared" si="23"/>
        <v>-</v>
      </c>
      <c r="P417" s="214" t="str">
        <f t="shared" si="21"/>
        <v>-</v>
      </c>
      <c r="Q417" s="214" cm="1">
        <f t="array" ref="Q417">IF(P417="-",0,P417/(1+'General inputs'!$H$32)^IFERROR(INDEX('MP Calculations'!$C$40:$C$130,MATCH(F417,'MP Calculations'!$D$40:$D$130,0),0),-1))</f>
        <v>0</v>
      </c>
    </row>
    <row r="418" spans="3:17" x14ac:dyDescent="0.2">
      <c r="C418" s="159"/>
      <c r="D418" s="165"/>
      <c r="E418" s="161"/>
      <c r="F418" s="172" t="str">
        <f t="shared" si="20"/>
        <v>-</v>
      </c>
      <c r="G418" s="68"/>
      <c r="H418" s="167"/>
      <c r="I418" s="173"/>
      <c r="J418" s="168" t="str">
        <f>IFERROR(MIN('MP Calculations'!$E$30/I418,1),"-")</f>
        <v>-</v>
      </c>
      <c r="K418" s="12"/>
      <c r="L418" s="159"/>
      <c r="M418" s="159"/>
      <c r="N418" s="159"/>
      <c r="O418" s="184" t="str">
        <f t="shared" si="23"/>
        <v>-</v>
      </c>
      <c r="P418" s="214" t="str">
        <f t="shared" si="21"/>
        <v>-</v>
      </c>
      <c r="Q418" s="214" cm="1">
        <f t="array" ref="Q418">IF(P418="-",0,P418/(1+'General inputs'!$H$32)^IFERROR(INDEX('MP Calculations'!$C$40:$C$130,MATCH(F418,'MP Calculations'!$D$40:$D$130,0),0),-1))</f>
        <v>0</v>
      </c>
    </row>
    <row r="419" spans="3:17" x14ac:dyDescent="0.2">
      <c r="C419" s="159"/>
      <c r="D419" s="165"/>
      <c r="E419" s="161"/>
      <c r="F419" s="172" t="str">
        <f t="shared" si="20"/>
        <v>-</v>
      </c>
      <c r="G419" s="68"/>
      <c r="H419" s="167"/>
      <c r="I419" s="173"/>
      <c r="J419" s="168" t="str">
        <f>IFERROR(MIN('MP Calculations'!$E$30/I419,1),"-")</f>
        <v>-</v>
      </c>
      <c r="K419" s="12"/>
      <c r="L419" s="159"/>
      <c r="M419" s="159"/>
      <c r="N419" s="159"/>
      <c r="O419" s="184" t="str">
        <f t="shared" si="23"/>
        <v>-</v>
      </c>
      <c r="P419" s="214" t="str">
        <f t="shared" si="21"/>
        <v>-</v>
      </c>
      <c r="Q419" s="214" cm="1">
        <f t="array" ref="Q419">IF(P419="-",0,P419/(1+'General inputs'!$H$32)^IFERROR(INDEX('MP Calculations'!$C$40:$C$130,MATCH(F419,'MP Calculations'!$D$40:$D$130,0),0),-1))</f>
        <v>0</v>
      </c>
    </row>
    <row r="420" spans="3:17" x14ac:dyDescent="0.2">
      <c r="C420" s="159"/>
      <c r="D420" s="165"/>
      <c r="E420" s="161"/>
      <c r="F420" s="172" t="str">
        <f t="shared" si="20"/>
        <v>-</v>
      </c>
      <c r="G420" s="68"/>
      <c r="H420" s="167"/>
      <c r="I420" s="173"/>
      <c r="J420" s="168" t="str">
        <f>IFERROR(MIN('MP Calculations'!$E$30/I420,1),"-")</f>
        <v>-</v>
      </c>
      <c r="K420" s="12"/>
      <c r="L420" s="159"/>
      <c r="M420" s="159"/>
      <c r="N420" s="159"/>
      <c r="O420" s="184" t="str">
        <f t="shared" si="23"/>
        <v>-</v>
      </c>
      <c r="P420" s="214" t="str">
        <f t="shared" si="21"/>
        <v>-</v>
      </c>
      <c r="Q420" s="214" cm="1">
        <f t="array" ref="Q420">IF(P420="-",0,P420/(1+'General inputs'!$H$32)^IFERROR(INDEX('MP Calculations'!$C$40:$C$130,MATCH(F420,'MP Calculations'!$D$40:$D$130,0),0),-1))</f>
        <v>0</v>
      </c>
    </row>
    <row r="421" spans="3:17" x14ac:dyDescent="0.2">
      <c r="C421" s="159"/>
      <c r="D421" s="165"/>
      <c r="E421" s="161"/>
      <c r="F421" s="172" t="str">
        <f t="shared" si="20"/>
        <v>-</v>
      </c>
      <c r="G421" s="68"/>
      <c r="H421" s="167"/>
      <c r="I421" s="173"/>
      <c r="J421" s="168" t="str">
        <f>IFERROR(MIN('MP Calculations'!$E$30/I421,1),"-")</f>
        <v>-</v>
      </c>
      <c r="K421" s="12"/>
      <c r="L421" s="159"/>
      <c r="M421" s="159"/>
      <c r="N421" s="159"/>
      <c r="O421" s="184" t="str">
        <f t="shared" si="23"/>
        <v>-</v>
      </c>
      <c r="P421" s="214" t="str">
        <f t="shared" si="21"/>
        <v>-</v>
      </c>
      <c r="Q421" s="214" cm="1">
        <f t="array" ref="Q421">IF(P421="-",0,P421/(1+'General inputs'!$H$32)^IFERROR(INDEX('MP Calculations'!$C$40:$C$130,MATCH(F421,'MP Calculations'!$D$40:$D$130,0),0),-1))</f>
        <v>0</v>
      </c>
    </row>
    <row r="422" spans="3:17" x14ac:dyDescent="0.2">
      <c r="C422" s="159"/>
      <c r="D422" s="165"/>
      <c r="E422" s="161"/>
      <c r="F422" s="172" t="str">
        <f t="shared" si="20"/>
        <v>-</v>
      </c>
      <c r="G422" s="68"/>
      <c r="H422" s="167"/>
      <c r="I422" s="173"/>
      <c r="J422" s="168" t="str">
        <f>IFERROR(MIN('MP Calculations'!$E$30/I422,1),"-")</f>
        <v>-</v>
      </c>
      <c r="K422" s="12"/>
      <c r="L422" s="159"/>
      <c r="M422" s="159"/>
      <c r="N422" s="159"/>
      <c r="O422" s="184" t="str">
        <f t="shared" si="23"/>
        <v>-</v>
      </c>
      <c r="P422" s="214" t="str">
        <f t="shared" si="21"/>
        <v>-</v>
      </c>
      <c r="Q422" s="214" cm="1">
        <f t="array" ref="Q422">IF(P422="-",0,P422/(1+'General inputs'!$H$32)^IFERROR(INDEX('MP Calculations'!$C$40:$C$130,MATCH(F422,'MP Calculations'!$D$40:$D$130,0),0),-1))</f>
        <v>0</v>
      </c>
    </row>
    <row r="423" spans="3:17" x14ac:dyDescent="0.2">
      <c r="C423" s="159"/>
      <c r="D423" s="165"/>
      <c r="E423" s="161"/>
      <c r="F423" s="172" t="str">
        <f t="shared" si="20"/>
        <v>-</v>
      </c>
      <c r="G423" s="68"/>
      <c r="H423" s="167"/>
      <c r="I423" s="173"/>
      <c r="J423" s="168" t="str">
        <f>IFERROR(MIN('MP Calculations'!$E$30/I423,1),"-")</f>
        <v>-</v>
      </c>
      <c r="K423" s="12"/>
      <c r="L423" s="159"/>
      <c r="M423" s="159"/>
      <c r="N423" s="159"/>
      <c r="O423" s="184" t="str">
        <f t="shared" si="23"/>
        <v>-</v>
      </c>
      <c r="P423" s="214" t="str">
        <f t="shared" si="21"/>
        <v>-</v>
      </c>
      <c r="Q423" s="214" cm="1">
        <f t="array" ref="Q423">IF(P423="-",0,P423/(1+'General inputs'!$H$32)^IFERROR(INDEX('MP Calculations'!$C$40:$C$130,MATCH(F423,'MP Calculations'!$D$40:$D$130,0),0),-1))</f>
        <v>0</v>
      </c>
    </row>
    <row r="424" spans="3:17" x14ac:dyDescent="0.2">
      <c r="C424" s="159"/>
      <c r="D424" s="165"/>
      <c r="E424" s="161"/>
      <c r="F424" s="172" t="str">
        <f t="shared" si="20"/>
        <v>-</v>
      </c>
      <c r="G424" s="68"/>
      <c r="H424" s="167"/>
      <c r="I424" s="173"/>
      <c r="J424" s="168" t="str">
        <f>IFERROR(MIN('MP Calculations'!$E$30/I424,1),"-")</f>
        <v>-</v>
      </c>
      <c r="K424" s="12"/>
      <c r="L424" s="159"/>
      <c r="M424" s="159"/>
      <c r="N424" s="159"/>
      <c r="O424" s="184" t="str">
        <f t="shared" si="23"/>
        <v>-</v>
      </c>
      <c r="P424" s="214" t="str">
        <f t="shared" si="21"/>
        <v>-</v>
      </c>
      <c r="Q424" s="214" cm="1">
        <f t="array" ref="Q424">IF(P424="-",0,P424/(1+'General inputs'!$H$32)^IFERROR(INDEX('MP Calculations'!$C$40:$C$130,MATCH(F424,'MP Calculations'!$D$40:$D$130,0),0),-1))</f>
        <v>0</v>
      </c>
    </row>
    <row r="425" spans="3:17" x14ac:dyDescent="0.2">
      <c r="C425" s="159"/>
      <c r="D425" s="165"/>
      <c r="E425" s="161"/>
      <c r="F425" s="172" t="str">
        <f t="shared" si="20"/>
        <v>-</v>
      </c>
      <c r="G425" s="68"/>
      <c r="H425" s="167"/>
      <c r="I425" s="173"/>
      <c r="J425" s="168" t="str">
        <f>IFERROR(MIN('MP Calculations'!$E$30/I425,1),"-")</f>
        <v>-</v>
      </c>
      <c r="K425" s="12"/>
      <c r="L425" s="159"/>
      <c r="M425" s="159"/>
      <c r="N425" s="159"/>
      <c r="O425" s="184" t="str">
        <f t="shared" si="23"/>
        <v>-</v>
      </c>
      <c r="P425" s="214" t="str">
        <f t="shared" si="21"/>
        <v>-</v>
      </c>
      <c r="Q425" s="214" cm="1">
        <f t="array" ref="Q425">IF(P425="-",0,P425/(1+'General inputs'!$H$32)^IFERROR(INDEX('MP Calculations'!$C$40:$C$130,MATCH(F425,'MP Calculations'!$D$40:$D$130,0),0),-1))</f>
        <v>0</v>
      </c>
    </row>
    <row r="426" spans="3:17" x14ac:dyDescent="0.2">
      <c r="C426" s="159"/>
      <c r="D426" s="165"/>
      <c r="E426" s="161"/>
      <c r="F426" s="172" t="str">
        <f t="shared" si="20"/>
        <v>-</v>
      </c>
      <c r="G426" s="68"/>
      <c r="H426" s="167"/>
      <c r="I426" s="173"/>
      <c r="J426" s="168" t="str">
        <f>IFERROR(MIN('MP Calculations'!$E$30/I426,1),"-")</f>
        <v>-</v>
      </c>
      <c r="K426" s="12"/>
      <c r="L426" s="159"/>
      <c r="M426" s="159"/>
      <c r="N426" s="159"/>
      <c r="O426" s="184" t="str">
        <f t="shared" si="23"/>
        <v>-</v>
      </c>
      <c r="P426" s="214" t="str">
        <f t="shared" si="21"/>
        <v>-</v>
      </c>
      <c r="Q426" s="214" cm="1">
        <f t="array" ref="Q426">IF(P426="-",0,P426/(1+'General inputs'!$H$32)^IFERROR(INDEX('MP Calculations'!$C$40:$C$130,MATCH(F426,'MP Calculations'!$D$40:$D$130,0),0),-1))</f>
        <v>0</v>
      </c>
    </row>
    <row r="427" spans="3:17" x14ac:dyDescent="0.2">
      <c r="C427" s="159"/>
      <c r="D427" s="165"/>
      <c r="E427" s="161"/>
      <c r="F427" s="172" t="str">
        <f t="shared" si="20"/>
        <v>-</v>
      </c>
      <c r="G427" s="68"/>
      <c r="H427" s="167"/>
      <c r="I427" s="173"/>
      <c r="J427" s="168" t="str">
        <f>IFERROR(MIN('MP Calculations'!$E$30/I427,1),"-")</f>
        <v>-</v>
      </c>
      <c r="K427" s="12"/>
      <c r="L427" s="159"/>
      <c r="M427" s="159"/>
      <c r="N427" s="159"/>
      <c r="O427" s="184" t="str">
        <f t="shared" si="23"/>
        <v>-</v>
      </c>
      <c r="P427" s="214" t="str">
        <f t="shared" si="21"/>
        <v>-</v>
      </c>
      <c r="Q427" s="214" cm="1">
        <f t="array" ref="Q427">IF(P427="-",0,P427/(1+'General inputs'!$H$32)^IFERROR(INDEX('MP Calculations'!$C$40:$C$130,MATCH(F427,'MP Calculations'!$D$40:$D$130,0),0),-1))</f>
        <v>0</v>
      </c>
    </row>
    <row r="428" spans="3:17" x14ac:dyDescent="0.2">
      <c r="C428" s="159"/>
      <c r="D428" s="165"/>
      <c r="E428" s="161"/>
      <c r="F428" s="172" t="str">
        <f t="shared" si="20"/>
        <v>-</v>
      </c>
      <c r="G428" s="68"/>
      <c r="H428" s="167"/>
      <c r="I428" s="173"/>
      <c r="J428" s="168" t="str">
        <f>IFERROR(MIN('MP Calculations'!$E$30/I428,1),"-")</f>
        <v>-</v>
      </c>
      <c r="K428" s="12"/>
      <c r="L428" s="159"/>
      <c r="M428" s="159"/>
      <c r="N428" s="159"/>
      <c r="O428" s="184" t="str">
        <f t="shared" si="23"/>
        <v>-</v>
      </c>
      <c r="P428" s="214" t="str">
        <f t="shared" si="21"/>
        <v>-</v>
      </c>
      <c r="Q428" s="214" cm="1">
        <f t="array" ref="Q428">IF(P428="-",0,P428/(1+'General inputs'!$H$32)^IFERROR(INDEX('MP Calculations'!$C$40:$C$130,MATCH(F428,'MP Calculations'!$D$40:$D$130,0),0),-1))</f>
        <v>0</v>
      </c>
    </row>
    <row r="429" spans="3:17" x14ac:dyDescent="0.2">
      <c r="C429" s="159"/>
      <c r="D429" s="165"/>
      <c r="E429" s="161"/>
      <c r="F429" s="172" t="str">
        <f t="shared" si="20"/>
        <v>-</v>
      </c>
      <c r="G429" s="68"/>
      <c r="H429" s="167"/>
      <c r="I429" s="173"/>
      <c r="J429" s="168" t="str">
        <f>IFERROR(MIN('MP Calculations'!$E$30/I429,1),"-")</f>
        <v>-</v>
      </c>
      <c r="K429" s="12"/>
      <c r="L429" s="159"/>
      <c r="M429" s="159"/>
      <c r="N429" s="159"/>
      <c r="O429" s="184" t="str">
        <f t="shared" si="23"/>
        <v>-</v>
      </c>
      <c r="P429" s="214" t="str">
        <f t="shared" si="21"/>
        <v>-</v>
      </c>
      <c r="Q429" s="214" cm="1">
        <f t="array" ref="Q429">IF(P429="-",0,P429/(1+'General inputs'!$H$32)^IFERROR(INDEX('MP Calculations'!$C$40:$C$130,MATCH(F429,'MP Calculations'!$D$40:$D$130,0),0),-1))</f>
        <v>0</v>
      </c>
    </row>
    <row r="430" spans="3:17" x14ac:dyDescent="0.2">
      <c r="C430" s="159"/>
      <c r="D430" s="165"/>
      <c r="E430" s="161"/>
      <c r="F430" s="172" t="str">
        <f t="shared" si="20"/>
        <v>-</v>
      </c>
      <c r="G430" s="68"/>
      <c r="H430" s="167"/>
      <c r="I430" s="173"/>
      <c r="J430" s="168" t="str">
        <f>IFERROR(MIN('MP Calculations'!$E$30/I430,1),"-")</f>
        <v>-</v>
      </c>
      <c r="K430" s="12"/>
      <c r="L430" s="159"/>
      <c r="M430" s="159"/>
      <c r="N430" s="159"/>
      <c r="O430" s="184" t="str">
        <f t="shared" si="23"/>
        <v>-</v>
      </c>
      <c r="P430" s="214" t="str">
        <f t="shared" si="21"/>
        <v>-</v>
      </c>
      <c r="Q430" s="214" cm="1">
        <f t="array" ref="Q430">IF(P430="-",0,P430/(1+'General inputs'!$H$32)^IFERROR(INDEX('MP Calculations'!$C$40:$C$130,MATCH(F430,'MP Calculations'!$D$40:$D$130,0),0),-1))</f>
        <v>0</v>
      </c>
    </row>
    <row r="431" spans="3:17" x14ac:dyDescent="0.2">
      <c r="C431" s="159"/>
      <c r="D431" s="165"/>
      <c r="E431" s="161"/>
      <c r="F431" s="172" t="str">
        <f t="shared" si="20"/>
        <v>-</v>
      </c>
      <c r="G431" s="68"/>
      <c r="H431" s="167"/>
      <c r="I431" s="173"/>
      <c r="J431" s="168" t="str">
        <f>IFERROR(MIN('MP Calculations'!$E$30/I431,1),"-")</f>
        <v>-</v>
      </c>
      <c r="K431" s="12"/>
      <c r="L431" s="159"/>
      <c r="M431" s="159"/>
      <c r="N431" s="159"/>
      <c r="O431" s="184" t="str">
        <f t="shared" si="23"/>
        <v>-</v>
      </c>
      <c r="P431" s="214" t="str">
        <f t="shared" si="21"/>
        <v>-</v>
      </c>
      <c r="Q431" s="214" cm="1">
        <f t="array" ref="Q431">IF(P431="-",0,P431/(1+'General inputs'!$H$32)^IFERROR(INDEX('MP Calculations'!$C$40:$C$130,MATCH(F431,'MP Calculations'!$D$40:$D$130,0),0),-1))</f>
        <v>0</v>
      </c>
    </row>
    <row r="432" spans="3:17" x14ac:dyDescent="0.2">
      <c r="C432" s="159"/>
      <c r="D432" s="165"/>
      <c r="E432" s="161"/>
      <c r="F432" s="172" t="str">
        <f t="shared" si="20"/>
        <v>-</v>
      </c>
      <c r="G432" s="68"/>
      <c r="H432" s="167"/>
      <c r="I432" s="173"/>
      <c r="J432" s="168" t="str">
        <f>IFERROR(MIN('MP Calculations'!$E$30/I432,1),"-")</f>
        <v>-</v>
      </c>
      <c r="K432" s="12"/>
      <c r="L432" s="159"/>
      <c r="M432" s="159"/>
      <c r="N432" s="159"/>
      <c r="O432" s="184" t="str">
        <f t="shared" si="23"/>
        <v>-</v>
      </c>
      <c r="P432" s="214" t="str">
        <f t="shared" si="21"/>
        <v>-</v>
      </c>
      <c r="Q432" s="214" cm="1">
        <f t="array" ref="Q432">IF(P432="-",0,P432/(1+'General inputs'!$H$32)^IFERROR(INDEX('MP Calculations'!$C$40:$C$130,MATCH(F432,'MP Calculations'!$D$40:$D$130,0),0),-1))</f>
        <v>0</v>
      </c>
    </row>
    <row r="433" spans="3:17" x14ac:dyDescent="0.2">
      <c r="C433" s="159"/>
      <c r="D433" s="165"/>
      <c r="E433" s="161"/>
      <c r="F433" s="172" t="str">
        <f t="shared" si="20"/>
        <v>-</v>
      </c>
      <c r="G433" s="68"/>
      <c r="H433" s="167"/>
      <c r="I433" s="173"/>
      <c r="J433" s="168" t="str">
        <f>IFERROR(MIN('MP Calculations'!$E$30/I433,1),"-")</f>
        <v>-</v>
      </c>
      <c r="K433" s="12"/>
      <c r="L433" s="159"/>
      <c r="M433" s="159"/>
      <c r="N433" s="159"/>
      <c r="O433" s="184" t="str">
        <f t="shared" si="23"/>
        <v>-</v>
      </c>
      <c r="P433" s="214" t="str">
        <f t="shared" si="21"/>
        <v>-</v>
      </c>
      <c r="Q433" s="214" cm="1">
        <f t="array" ref="Q433">IF(P433="-",0,P433/(1+'General inputs'!$H$32)^IFERROR(INDEX('MP Calculations'!$C$40:$C$130,MATCH(F433,'MP Calculations'!$D$40:$D$130,0),0),-1))</f>
        <v>0</v>
      </c>
    </row>
    <row r="434" spans="3:17" x14ac:dyDescent="0.2">
      <c r="C434" s="159"/>
      <c r="D434" s="165"/>
      <c r="E434" s="161"/>
      <c r="F434" s="172" t="str">
        <f t="shared" si="20"/>
        <v>-</v>
      </c>
      <c r="G434" s="68"/>
      <c r="H434" s="167"/>
      <c r="I434" s="173"/>
      <c r="J434" s="168" t="str">
        <f>IFERROR(MIN('MP Calculations'!$E$30/I434,1),"-")</f>
        <v>-</v>
      </c>
      <c r="K434" s="12"/>
      <c r="L434" s="159"/>
      <c r="M434" s="159"/>
      <c r="N434" s="159"/>
      <c r="O434" s="184" t="str">
        <f t="shared" si="23"/>
        <v>-</v>
      </c>
      <c r="P434" s="214" t="str">
        <f t="shared" si="21"/>
        <v>-</v>
      </c>
      <c r="Q434" s="214" cm="1">
        <f t="array" ref="Q434">IF(P434="-",0,P434/(1+'General inputs'!$H$32)^IFERROR(INDEX('MP Calculations'!$C$40:$C$130,MATCH(F434,'MP Calculations'!$D$40:$D$130,0),0),-1))</f>
        <v>0</v>
      </c>
    </row>
    <row r="435" spans="3:17" x14ac:dyDescent="0.2">
      <c r="C435" s="159"/>
      <c r="D435" s="165"/>
      <c r="E435" s="161"/>
      <c r="F435" s="172" t="str">
        <f t="shared" si="20"/>
        <v>-</v>
      </c>
      <c r="G435" s="68"/>
      <c r="H435" s="167"/>
      <c r="I435" s="173"/>
      <c r="J435" s="168" t="str">
        <f>IFERROR(MIN('MP Calculations'!$E$30/I435,1),"-")</f>
        <v>-</v>
      </c>
      <c r="K435" s="12"/>
      <c r="L435" s="159"/>
      <c r="M435" s="159"/>
      <c r="N435" s="159"/>
      <c r="O435" s="184" t="str">
        <f t="shared" si="23"/>
        <v>-</v>
      </c>
      <c r="P435" s="214" t="str">
        <f t="shared" si="21"/>
        <v>-</v>
      </c>
      <c r="Q435" s="214" cm="1">
        <f t="array" ref="Q435">IF(P435="-",0,P435/(1+'General inputs'!$H$32)^IFERROR(INDEX('MP Calculations'!$C$40:$C$130,MATCH(F435,'MP Calculations'!$D$40:$D$130,0),0),-1))</f>
        <v>0</v>
      </c>
    </row>
    <row r="436" spans="3:17" x14ac:dyDescent="0.2">
      <c r="C436" s="159"/>
      <c r="D436" s="165"/>
      <c r="E436" s="161"/>
      <c r="F436" s="172" t="str">
        <f t="shared" si="20"/>
        <v>-</v>
      </c>
      <c r="G436" s="68"/>
      <c r="H436" s="167"/>
      <c r="I436" s="173"/>
      <c r="J436" s="168" t="str">
        <f>IFERROR(MIN('MP Calculations'!$E$30/I436,1),"-")</f>
        <v>-</v>
      </c>
      <c r="K436" s="12"/>
      <c r="L436" s="159"/>
      <c r="M436" s="159"/>
      <c r="N436" s="159"/>
      <c r="O436" s="184" t="str">
        <f t="shared" si="23"/>
        <v>-</v>
      </c>
      <c r="P436" s="214" t="str">
        <f t="shared" si="21"/>
        <v>-</v>
      </c>
      <c r="Q436" s="214" cm="1">
        <f t="array" ref="Q436">IF(P436="-",0,P436/(1+'General inputs'!$H$32)^IFERROR(INDEX('MP Calculations'!$C$40:$C$130,MATCH(F436,'MP Calculations'!$D$40:$D$130,0),0),-1))</f>
        <v>0</v>
      </c>
    </row>
    <row r="437" spans="3:17" x14ac:dyDescent="0.2">
      <c r="C437" s="159"/>
      <c r="D437" s="165"/>
      <c r="E437" s="161"/>
      <c r="F437" s="172" t="str">
        <f t="shared" si="20"/>
        <v>-</v>
      </c>
      <c r="G437" s="68"/>
      <c r="H437" s="167"/>
      <c r="I437" s="173"/>
      <c r="J437" s="168" t="str">
        <f>IFERROR(MIN('MP Calculations'!$E$30/I437,1),"-")</f>
        <v>-</v>
      </c>
      <c r="K437" s="12"/>
      <c r="L437" s="159"/>
      <c r="M437" s="159"/>
      <c r="N437" s="159"/>
      <c r="O437" s="184" t="str">
        <f t="shared" si="23"/>
        <v>-</v>
      </c>
      <c r="P437" s="214" t="str">
        <f t="shared" si="21"/>
        <v>-</v>
      </c>
      <c r="Q437" s="214" cm="1">
        <f t="array" ref="Q437">IF(P437="-",0,P437/(1+'General inputs'!$H$32)^IFERROR(INDEX('MP Calculations'!$C$40:$C$130,MATCH(F437,'MP Calculations'!$D$40:$D$130,0),0),-1))</f>
        <v>0</v>
      </c>
    </row>
    <row r="438" spans="3:17" x14ac:dyDescent="0.2">
      <c r="C438" s="159"/>
      <c r="D438" s="165"/>
      <c r="E438" s="161"/>
      <c r="F438" s="172" t="str">
        <f t="shared" si="20"/>
        <v>-</v>
      </c>
      <c r="G438" s="68"/>
      <c r="H438" s="167"/>
      <c r="I438" s="173"/>
      <c r="J438" s="168" t="str">
        <f>IFERROR(MIN('MP Calculations'!$E$30/I438,1),"-")</f>
        <v>-</v>
      </c>
      <c r="K438" s="12"/>
      <c r="L438" s="159"/>
      <c r="M438" s="159"/>
      <c r="N438" s="159"/>
      <c r="O438" s="184" t="str">
        <f t="shared" si="23"/>
        <v>-</v>
      </c>
      <c r="P438" s="214" t="str">
        <f t="shared" si="21"/>
        <v>-</v>
      </c>
      <c r="Q438" s="214" cm="1">
        <f t="array" ref="Q438">IF(P438="-",0,P438/(1+'General inputs'!$H$32)^IFERROR(INDEX('MP Calculations'!$C$40:$C$130,MATCH(F438,'MP Calculations'!$D$40:$D$130,0),0),-1))</f>
        <v>0</v>
      </c>
    </row>
    <row r="439" spans="3:17" x14ac:dyDescent="0.2">
      <c r="C439" s="159"/>
      <c r="D439" s="165"/>
      <c r="E439" s="161"/>
      <c r="F439" s="172" t="str">
        <f t="shared" si="20"/>
        <v>-</v>
      </c>
      <c r="G439" s="68"/>
      <c r="H439" s="167"/>
      <c r="I439" s="173"/>
      <c r="J439" s="168" t="str">
        <f>IFERROR(MIN('MP Calculations'!$E$30/I439,1),"-")</f>
        <v>-</v>
      </c>
      <c r="K439" s="12"/>
      <c r="L439" s="159"/>
      <c r="M439" s="159"/>
      <c r="N439" s="159"/>
      <c r="O439" s="184" t="str">
        <f t="shared" si="23"/>
        <v>-</v>
      </c>
      <c r="P439" s="214" t="str">
        <f t="shared" si="21"/>
        <v>-</v>
      </c>
      <c r="Q439" s="214" cm="1">
        <f t="array" ref="Q439">IF(P439="-",0,P439/(1+'General inputs'!$H$32)^IFERROR(INDEX('MP Calculations'!$C$40:$C$130,MATCH(F439,'MP Calculations'!$D$40:$D$130,0),0),-1))</f>
        <v>0</v>
      </c>
    </row>
    <row r="440" spans="3:17" x14ac:dyDescent="0.2">
      <c r="C440" s="159"/>
      <c r="D440" s="165"/>
      <c r="E440" s="161"/>
      <c r="F440" s="172" t="str">
        <f t="shared" si="20"/>
        <v>-</v>
      </c>
      <c r="G440" s="68"/>
      <c r="H440" s="167"/>
      <c r="I440" s="173"/>
      <c r="J440" s="168" t="str">
        <f>IFERROR(MIN('MP Calculations'!$E$30/I440,1),"-")</f>
        <v>-</v>
      </c>
      <c r="K440" s="12"/>
      <c r="L440" s="159"/>
      <c r="M440" s="159"/>
      <c r="N440" s="159"/>
      <c r="O440" s="184" t="str">
        <f t="shared" si="23"/>
        <v>-</v>
      </c>
      <c r="P440" s="214" t="str">
        <f t="shared" si="21"/>
        <v>-</v>
      </c>
      <c r="Q440" s="214" cm="1">
        <f t="array" ref="Q440">IF(P440="-",0,P440/(1+'General inputs'!$H$32)^IFERROR(INDEX('MP Calculations'!$C$40:$C$130,MATCH(F440,'MP Calculations'!$D$40:$D$130,0),0),-1))</f>
        <v>0</v>
      </c>
    </row>
    <row r="441" spans="3:17" x14ac:dyDescent="0.2">
      <c r="C441" s="159"/>
      <c r="D441" s="165"/>
      <c r="E441" s="161"/>
      <c r="F441" s="172" t="str">
        <f t="shared" si="20"/>
        <v>-</v>
      </c>
      <c r="G441" s="68"/>
      <c r="H441" s="167"/>
      <c r="I441" s="173"/>
      <c r="J441" s="168" t="str">
        <f>IFERROR(MIN('MP Calculations'!$E$30/I441,1),"-")</f>
        <v>-</v>
      </c>
      <c r="K441" s="12"/>
      <c r="L441" s="159"/>
      <c r="M441" s="159"/>
      <c r="N441" s="159"/>
      <c r="O441" s="184" t="str">
        <f t="shared" si="23"/>
        <v>-</v>
      </c>
      <c r="P441" s="214" t="str">
        <f t="shared" si="21"/>
        <v>-</v>
      </c>
      <c r="Q441" s="214" cm="1">
        <f t="array" ref="Q441">IF(P441="-",0,P441/(1+'General inputs'!$H$32)^IFERROR(INDEX('MP Calculations'!$C$40:$C$130,MATCH(F441,'MP Calculations'!$D$40:$D$130,0),0),-1))</f>
        <v>0</v>
      </c>
    </row>
    <row r="442" spans="3:17" x14ac:dyDescent="0.2">
      <c r="C442" s="159"/>
      <c r="D442" s="165"/>
      <c r="E442" s="161"/>
      <c r="F442" s="172" t="str">
        <f t="shared" si="20"/>
        <v>-</v>
      </c>
      <c r="G442" s="68"/>
      <c r="H442" s="167"/>
      <c r="I442" s="173"/>
      <c r="J442" s="168" t="str">
        <f>IFERROR(MIN('MP Calculations'!$E$30/I442,1),"-")</f>
        <v>-</v>
      </c>
      <c r="K442" s="12"/>
      <c r="L442" s="159"/>
      <c r="M442" s="159"/>
      <c r="N442" s="159"/>
      <c r="O442" s="184" t="str">
        <f t="shared" si="23"/>
        <v>-</v>
      </c>
      <c r="P442" s="214" t="str">
        <f t="shared" si="21"/>
        <v>-</v>
      </c>
      <c r="Q442" s="214" cm="1">
        <f t="array" ref="Q442">IF(P442="-",0,P442/(1+'General inputs'!$H$32)^IFERROR(INDEX('MP Calculations'!$C$40:$C$130,MATCH(F442,'MP Calculations'!$D$40:$D$130,0),0),-1))</f>
        <v>0</v>
      </c>
    </row>
    <row r="443" spans="3:17" x14ac:dyDescent="0.2">
      <c r="C443" s="159"/>
      <c r="D443" s="165"/>
      <c r="E443" s="161"/>
      <c r="F443" s="172" t="str">
        <f t="shared" si="20"/>
        <v>-</v>
      </c>
      <c r="G443" s="68"/>
      <c r="H443" s="167"/>
      <c r="I443" s="173"/>
      <c r="J443" s="168" t="str">
        <f>IFERROR(MIN('MP Calculations'!$E$30/I443,1),"-")</f>
        <v>-</v>
      </c>
      <c r="K443" s="12"/>
      <c r="L443" s="159"/>
      <c r="M443" s="159"/>
      <c r="N443" s="159"/>
      <c r="O443" s="184" t="str">
        <f t="shared" si="23"/>
        <v>-</v>
      </c>
      <c r="P443" s="214" t="str">
        <f t="shared" si="21"/>
        <v>-</v>
      </c>
      <c r="Q443" s="214" cm="1">
        <f t="array" ref="Q443">IF(P443="-",0,P443/(1+'General inputs'!$H$32)^IFERROR(INDEX('MP Calculations'!$C$40:$C$130,MATCH(F443,'MP Calculations'!$D$40:$D$130,0),0),-1))</f>
        <v>0</v>
      </c>
    </row>
    <row r="444" spans="3:17" x14ac:dyDescent="0.2">
      <c r="C444" s="159"/>
      <c r="D444" s="165"/>
      <c r="E444" s="161"/>
      <c r="F444" s="172" t="str">
        <f t="shared" si="20"/>
        <v>-</v>
      </c>
      <c r="G444" s="68"/>
      <c r="H444" s="167"/>
      <c r="I444" s="173"/>
      <c r="J444" s="168" t="str">
        <f>IFERROR(MIN('MP Calculations'!$E$30/I444,1),"-")</f>
        <v>-</v>
      </c>
      <c r="K444" s="12"/>
      <c r="L444" s="159"/>
      <c r="M444" s="159"/>
      <c r="N444" s="159"/>
      <c r="O444" s="184" t="str">
        <f t="shared" si="23"/>
        <v>-</v>
      </c>
      <c r="P444" s="214" t="str">
        <f t="shared" si="21"/>
        <v>-</v>
      </c>
      <c r="Q444" s="214" cm="1">
        <f t="array" ref="Q444">IF(P444="-",0,P444/(1+'General inputs'!$H$32)^IFERROR(INDEX('MP Calculations'!$C$40:$C$130,MATCH(F444,'MP Calculations'!$D$40:$D$130,0),0),-1))</f>
        <v>0</v>
      </c>
    </row>
    <row r="445" spans="3:17" x14ac:dyDescent="0.2">
      <c r="C445" s="159"/>
      <c r="D445" s="165"/>
      <c r="E445" s="161"/>
      <c r="F445" s="172" t="str">
        <f t="shared" si="20"/>
        <v>-</v>
      </c>
      <c r="G445" s="68"/>
      <c r="H445" s="167"/>
      <c r="I445" s="173"/>
      <c r="J445" s="168" t="str">
        <f>IFERROR(MIN('MP Calculations'!$E$30/I445,1),"-")</f>
        <v>-</v>
      </c>
      <c r="K445" s="12"/>
      <c r="L445" s="159"/>
      <c r="M445" s="159"/>
      <c r="N445" s="159"/>
      <c r="O445" s="184" t="str">
        <f t="shared" si="23"/>
        <v>-</v>
      </c>
      <c r="P445" s="214" t="str">
        <f t="shared" si="21"/>
        <v>-</v>
      </c>
      <c r="Q445" s="214" cm="1">
        <f t="array" ref="Q445">IF(P445="-",0,P445/(1+'General inputs'!$H$32)^IFERROR(INDEX('MP Calculations'!$C$40:$C$130,MATCH(F445,'MP Calculations'!$D$40:$D$130,0),0),-1))</f>
        <v>0</v>
      </c>
    </row>
    <row r="446" spans="3:17" x14ac:dyDescent="0.2">
      <c r="C446" s="159"/>
      <c r="D446" s="165"/>
      <c r="E446" s="161"/>
      <c r="F446" s="172" t="str">
        <f t="shared" si="20"/>
        <v>-</v>
      </c>
      <c r="G446" s="68"/>
      <c r="H446" s="167"/>
      <c r="I446" s="173"/>
      <c r="J446" s="168" t="str">
        <f>IFERROR(MIN('MP Calculations'!$E$30/I446,1),"-")</f>
        <v>-</v>
      </c>
      <c r="K446" s="12"/>
      <c r="L446" s="159"/>
      <c r="M446" s="159"/>
      <c r="N446" s="159"/>
      <c r="O446" s="184" t="str">
        <f t="shared" si="23"/>
        <v>-</v>
      </c>
      <c r="P446" s="214" t="str">
        <f t="shared" si="21"/>
        <v>-</v>
      </c>
      <c r="Q446" s="214" cm="1">
        <f t="array" ref="Q446">IF(P446="-",0,P446/(1+'General inputs'!$H$32)^IFERROR(INDEX('MP Calculations'!$C$40:$C$130,MATCH(F446,'MP Calculations'!$D$40:$D$130,0),0),-1))</f>
        <v>0</v>
      </c>
    </row>
    <row r="447" spans="3:17" x14ac:dyDescent="0.2">
      <c r="C447" s="159"/>
      <c r="D447" s="165"/>
      <c r="E447" s="161"/>
      <c r="F447" s="172" t="str">
        <f t="shared" si="20"/>
        <v>-</v>
      </c>
      <c r="G447" s="68"/>
      <c r="H447" s="167"/>
      <c r="I447" s="173"/>
      <c r="J447" s="168" t="str">
        <f>IFERROR(MIN('MP Calculations'!$E$30/I447,1),"-")</f>
        <v>-</v>
      </c>
      <c r="K447" s="12"/>
      <c r="L447" s="159"/>
      <c r="M447" s="159"/>
      <c r="N447" s="159"/>
      <c r="O447" s="184" t="str">
        <f t="shared" si="23"/>
        <v>-</v>
      </c>
      <c r="P447" s="214" t="str">
        <f t="shared" si="21"/>
        <v>-</v>
      </c>
      <c r="Q447" s="214" cm="1">
        <f t="array" ref="Q447">IF(P447="-",0,P447/(1+'General inputs'!$H$32)^IFERROR(INDEX('MP Calculations'!$C$40:$C$130,MATCH(F447,'MP Calculations'!$D$40:$D$130,0),0),-1))</f>
        <v>0</v>
      </c>
    </row>
    <row r="448" spans="3:17" x14ac:dyDescent="0.2">
      <c r="C448" s="159"/>
      <c r="D448" s="165"/>
      <c r="E448" s="161"/>
      <c r="F448" s="172" t="str">
        <f t="shared" si="20"/>
        <v>-</v>
      </c>
      <c r="G448" s="68"/>
      <c r="H448" s="167"/>
      <c r="I448" s="173"/>
      <c r="J448" s="168" t="str">
        <f>IFERROR(MIN('MP Calculations'!$E$30/I448,1),"-")</f>
        <v>-</v>
      </c>
      <c r="K448" s="12"/>
      <c r="L448" s="159"/>
      <c r="M448" s="159"/>
      <c r="N448" s="159"/>
      <c r="O448" s="184" t="str">
        <f t="shared" si="23"/>
        <v>-</v>
      </c>
      <c r="P448" s="214" t="str">
        <f t="shared" si="21"/>
        <v>-</v>
      </c>
      <c r="Q448" s="214" cm="1">
        <f t="array" ref="Q448">IF(P448="-",0,P448/(1+'General inputs'!$H$32)^IFERROR(INDEX('MP Calculations'!$C$40:$C$130,MATCH(F448,'MP Calculations'!$D$40:$D$130,0),0),-1))</f>
        <v>0</v>
      </c>
    </row>
    <row r="449" spans="3:17" x14ac:dyDescent="0.2">
      <c r="C449" s="159"/>
      <c r="D449" s="165"/>
      <c r="E449" s="161"/>
      <c r="F449" s="172" t="str">
        <f t="shared" si="20"/>
        <v>-</v>
      </c>
      <c r="G449" s="68"/>
      <c r="H449" s="167"/>
      <c r="I449" s="173"/>
      <c r="J449" s="168" t="str">
        <f>IFERROR(MIN('MP Calculations'!$E$30/I449,1),"-")</f>
        <v>-</v>
      </c>
      <c r="K449" s="12"/>
      <c r="L449" s="159"/>
      <c r="M449" s="159"/>
      <c r="N449" s="159"/>
      <c r="O449" s="184" t="str">
        <f t="shared" si="23"/>
        <v>-</v>
      </c>
      <c r="P449" s="214" t="str">
        <f t="shared" si="21"/>
        <v>-</v>
      </c>
      <c r="Q449" s="214" cm="1">
        <f t="array" ref="Q449">IF(P449="-",0,P449/(1+'General inputs'!$H$32)^IFERROR(INDEX('MP Calculations'!$C$40:$C$130,MATCH(F449,'MP Calculations'!$D$40:$D$130,0),0),-1))</f>
        <v>0</v>
      </c>
    </row>
    <row r="450" spans="3:17" x14ac:dyDescent="0.2">
      <c r="C450" s="159"/>
      <c r="D450" s="165"/>
      <c r="E450" s="161"/>
      <c r="F450" s="172" t="str">
        <f t="shared" si="20"/>
        <v>-</v>
      </c>
      <c r="G450" s="68"/>
      <c r="H450" s="167"/>
      <c r="I450" s="173"/>
      <c r="J450" s="168" t="str">
        <f>IFERROR(MIN('MP Calculations'!$E$30/I450,1),"-")</f>
        <v>-</v>
      </c>
      <c r="K450" s="12"/>
      <c r="L450" s="159"/>
      <c r="M450" s="159"/>
      <c r="N450" s="159"/>
      <c r="O450" s="184" t="str">
        <f t="shared" si="23"/>
        <v>-</v>
      </c>
      <c r="P450" s="214" t="str">
        <f t="shared" si="21"/>
        <v>-</v>
      </c>
      <c r="Q450" s="214" cm="1">
        <f t="array" ref="Q450">IF(P450="-",0,P450/(1+'General inputs'!$H$32)^IFERROR(INDEX('MP Calculations'!$C$40:$C$130,MATCH(F450,'MP Calculations'!$D$40:$D$130,0),0),-1))</f>
        <v>0</v>
      </c>
    </row>
    <row r="451" spans="3:17" x14ac:dyDescent="0.2">
      <c r="C451" s="159"/>
      <c r="D451" s="165"/>
      <c r="E451" s="161"/>
      <c r="F451" s="172" t="str">
        <f t="shared" si="20"/>
        <v>-</v>
      </c>
      <c r="G451" s="68"/>
      <c r="H451" s="167"/>
      <c r="I451" s="173"/>
      <c r="J451" s="168" t="str">
        <f>IFERROR(MIN('MP Calculations'!$E$30/I451,1),"-")</f>
        <v>-</v>
      </c>
      <c r="K451" s="12"/>
      <c r="L451" s="159"/>
      <c r="M451" s="159"/>
      <c r="N451" s="159"/>
      <c r="O451" s="184" t="str">
        <f t="shared" si="23"/>
        <v>-</v>
      </c>
      <c r="P451" s="214" t="str">
        <f t="shared" si="21"/>
        <v>-</v>
      </c>
      <c r="Q451" s="214" cm="1">
        <f t="array" ref="Q451">IF(P451="-",0,P451/(1+'General inputs'!$H$32)^IFERROR(INDEX('MP Calculations'!$C$40:$C$130,MATCH(F451,'MP Calculations'!$D$40:$D$130,0),0),-1))</f>
        <v>0</v>
      </c>
    </row>
    <row r="452" spans="3:17" x14ac:dyDescent="0.2">
      <c r="C452" s="159"/>
      <c r="D452" s="165"/>
      <c r="E452" s="161"/>
      <c r="F452" s="172" t="str">
        <f t="shared" si="20"/>
        <v>-</v>
      </c>
      <c r="G452" s="68"/>
      <c r="H452" s="167"/>
      <c r="I452" s="173"/>
      <c r="J452" s="168" t="str">
        <f>IFERROR(MIN('MP Calculations'!$E$30/I452,1),"-")</f>
        <v>-</v>
      </c>
      <c r="K452" s="12"/>
      <c r="L452" s="159"/>
      <c r="M452" s="159"/>
      <c r="N452" s="159"/>
      <c r="O452" s="184" t="str">
        <f t="shared" si="23"/>
        <v>-</v>
      </c>
      <c r="P452" s="214" t="str">
        <f t="shared" si="21"/>
        <v>-</v>
      </c>
      <c r="Q452" s="214" cm="1">
        <f t="array" ref="Q452">IF(P452="-",0,P452/(1+'General inputs'!$H$32)^IFERROR(INDEX('MP Calculations'!$C$40:$C$130,MATCH(F452,'MP Calculations'!$D$40:$D$130,0),0),-1))</f>
        <v>0</v>
      </c>
    </row>
    <row r="453" spans="3:17" x14ac:dyDescent="0.2">
      <c r="C453" s="159"/>
      <c r="D453" s="165"/>
      <c r="E453" s="161"/>
      <c r="F453" s="172" t="str">
        <f t="shared" si="20"/>
        <v>-</v>
      </c>
      <c r="G453" s="68"/>
      <c r="H453" s="167"/>
      <c r="I453" s="173"/>
      <c r="J453" s="168" t="str">
        <f>IFERROR(MIN('MP Calculations'!$E$30/I453,1),"-")</f>
        <v>-</v>
      </c>
      <c r="K453" s="12"/>
      <c r="L453" s="159"/>
      <c r="M453" s="159"/>
      <c r="N453" s="159"/>
      <c r="O453" s="184" t="str">
        <f t="shared" si="23"/>
        <v>-</v>
      </c>
      <c r="P453" s="214" t="str">
        <f t="shared" si="21"/>
        <v>-</v>
      </c>
      <c r="Q453" s="214" cm="1">
        <f t="array" ref="Q453">IF(P453="-",0,P453/(1+'General inputs'!$H$32)^IFERROR(INDEX('MP Calculations'!$C$40:$C$130,MATCH(F453,'MP Calculations'!$D$40:$D$130,0),0),-1))</f>
        <v>0</v>
      </c>
    </row>
    <row r="454" spans="3:17" x14ac:dyDescent="0.2">
      <c r="C454" s="159"/>
      <c r="D454" s="165"/>
      <c r="E454" s="161"/>
      <c r="F454" s="172" t="str">
        <f t="shared" si="20"/>
        <v>-</v>
      </c>
      <c r="G454" s="68"/>
      <c r="H454" s="167"/>
      <c r="I454" s="173"/>
      <c r="J454" s="168" t="str">
        <f>IFERROR(MIN('MP Calculations'!$E$30/I454,1),"-")</f>
        <v>-</v>
      </c>
      <c r="K454" s="12"/>
      <c r="L454" s="159"/>
      <c r="M454" s="159"/>
      <c r="N454" s="159"/>
      <c r="O454" s="184" t="str">
        <f t="shared" si="23"/>
        <v>-</v>
      </c>
      <c r="P454" s="214" t="str">
        <f t="shared" si="21"/>
        <v>-</v>
      </c>
      <c r="Q454" s="214" cm="1">
        <f t="array" ref="Q454">IF(P454="-",0,P454/(1+'General inputs'!$H$32)^IFERROR(INDEX('MP Calculations'!$C$40:$C$130,MATCH(F454,'MP Calculations'!$D$40:$D$130,0),0),-1))</f>
        <v>0</v>
      </c>
    </row>
    <row r="455" spans="3:17" x14ac:dyDescent="0.2">
      <c r="C455" s="159"/>
      <c r="D455" s="165"/>
      <c r="E455" s="161"/>
      <c r="F455" s="172" t="str">
        <f t="shared" si="20"/>
        <v>-</v>
      </c>
      <c r="G455" s="68"/>
      <c r="H455" s="167"/>
      <c r="I455" s="173"/>
      <c r="J455" s="168" t="str">
        <f>IFERROR(MIN('MP Calculations'!$E$30/I455,1),"-")</f>
        <v>-</v>
      </c>
      <c r="K455" s="12"/>
      <c r="L455" s="159"/>
      <c r="M455" s="159"/>
      <c r="N455" s="159"/>
      <c r="O455" s="184" t="str">
        <f t="shared" si="23"/>
        <v>-</v>
      </c>
      <c r="P455" s="214" t="str">
        <f t="shared" si="21"/>
        <v>-</v>
      </c>
      <c r="Q455" s="214" cm="1">
        <f t="array" ref="Q455">IF(P455="-",0,P455/(1+'General inputs'!$H$32)^IFERROR(INDEX('MP Calculations'!$C$40:$C$130,MATCH(F455,'MP Calculations'!$D$40:$D$130,0),0),-1))</f>
        <v>0</v>
      </c>
    </row>
    <row r="456" spans="3:17" x14ac:dyDescent="0.2">
      <c r="C456" s="159"/>
      <c r="D456" s="165"/>
      <c r="E456" s="161"/>
      <c r="F456" s="172" t="str">
        <f t="shared" si="20"/>
        <v>-</v>
      </c>
      <c r="G456" s="68"/>
      <c r="H456" s="167"/>
      <c r="I456" s="173"/>
      <c r="J456" s="168" t="str">
        <f>IFERROR(MIN('MP Calculations'!$E$30/I456,1),"-")</f>
        <v>-</v>
      </c>
      <c r="K456" s="12"/>
      <c r="L456" s="159"/>
      <c r="M456" s="159"/>
      <c r="N456" s="159"/>
      <c r="O456" s="184" t="str">
        <f t="shared" si="23"/>
        <v>-</v>
      </c>
      <c r="P456" s="214" t="str">
        <f t="shared" si="21"/>
        <v>-</v>
      </c>
      <c r="Q456" s="214" cm="1">
        <f t="array" ref="Q456">IF(P456="-",0,P456/(1+'General inputs'!$H$32)^IFERROR(INDEX('MP Calculations'!$C$40:$C$130,MATCH(F456,'MP Calculations'!$D$40:$D$130,0),0),-1))</f>
        <v>0</v>
      </c>
    </row>
    <row r="457" spans="3:17" x14ac:dyDescent="0.2">
      <c r="C457" s="159"/>
      <c r="D457" s="165"/>
      <c r="E457" s="161"/>
      <c r="F457" s="172" t="str">
        <f t="shared" si="20"/>
        <v>-</v>
      </c>
      <c r="G457" s="68"/>
      <c r="H457" s="167"/>
      <c r="I457" s="173"/>
      <c r="J457" s="168" t="str">
        <f>IFERROR(MIN('MP Calculations'!$E$30/I457,1),"-")</f>
        <v>-</v>
      </c>
      <c r="K457" s="12"/>
      <c r="L457" s="159"/>
      <c r="M457" s="159"/>
      <c r="N457" s="159"/>
      <c r="O457" s="184" t="str">
        <f t="shared" si="23"/>
        <v>-</v>
      </c>
      <c r="P457" s="214" t="str">
        <f t="shared" si="21"/>
        <v>-</v>
      </c>
      <c r="Q457" s="214" cm="1">
        <f t="array" ref="Q457">IF(P457="-",0,P457/(1+'General inputs'!$H$32)^IFERROR(INDEX('MP Calculations'!$C$40:$C$130,MATCH(F457,'MP Calculations'!$D$40:$D$130,0),0),-1))</f>
        <v>0</v>
      </c>
    </row>
    <row r="458" spans="3:17" x14ac:dyDescent="0.2">
      <c r="C458" s="159"/>
      <c r="D458" s="165"/>
      <c r="E458" s="161"/>
      <c r="F458" s="172" t="str">
        <f t="shared" si="20"/>
        <v>-</v>
      </c>
      <c r="G458" s="68"/>
      <c r="H458" s="167"/>
      <c r="I458" s="173"/>
      <c r="J458" s="168" t="str">
        <f>IFERROR(MIN('MP Calculations'!$E$30/I458,1),"-")</f>
        <v>-</v>
      </c>
      <c r="K458" s="12"/>
      <c r="L458" s="159"/>
      <c r="M458" s="159"/>
      <c r="N458" s="159"/>
      <c r="O458" s="184" t="str">
        <f t="shared" si="23"/>
        <v>-</v>
      </c>
      <c r="P458" s="214" t="str">
        <f t="shared" si="21"/>
        <v>-</v>
      </c>
      <c r="Q458" s="214" cm="1">
        <f t="array" ref="Q458">IF(P458="-",0,P458/(1+'General inputs'!$H$32)^IFERROR(INDEX('MP Calculations'!$C$40:$C$130,MATCH(F458,'MP Calculations'!$D$40:$D$130,0),0),-1))</f>
        <v>0</v>
      </c>
    </row>
    <row r="459" spans="3:17" x14ac:dyDescent="0.2">
      <c r="C459" s="159"/>
      <c r="D459" s="165"/>
      <c r="E459" s="161"/>
      <c r="F459" s="172" t="str">
        <f t="shared" si="20"/>
        <v>-</v>
      </c>
      <c r="G459" s="68"/>
      <c r="H459" s="167"/>
      <c r="I459" s="173"/>
      <c r="J459" s="168" t="str">
        <f>IFERROR(MIN('MP Calculations'!$E$30/I459,1),"-")</f>
        <v>-</v>
      </c>
      <c r="K459" s="12"/>
      <c r="L459" s="159"/>
      <c r="M459" s="159"/>
      <c r="N459" s="159"/>
      <c r="O459" s="184" t="str">
        <f t="shared" si="23"/>
        <v>-</v>
      </c>
      <c r="P459" s="214" t="str">
        <f t="shared" si="21"/>
        <v>-</v>
      </c>
      <c r="Q459" s="214" cm="1">
        <f t="array" ref="Q459">IF(P459="-",0,P459/(1+'General inputs'!$H$32)^IFERROR(INDEX('MP Calculations'!$C$40:$C$130,MATCH(F459,'MP Calculations'!$D$40:$D$130,0),0),-1))</f>
        <v>0</v>
      </c>
    </row>
    <row r="460" spans="3:17" x14ac:dyDescent="0.2">
      <c r="C460" s="159"/>
      <c r="D460" s="165"/>
      <c r="E460" s="161"/>
      <c r="F460" s="172" t="str">
        <f t="shared" si="20"/>
        <v>-</v>
      </c>
      <c r="G460" s="68"/>
      <c r="H460" s="167"/>
      <c r="I460" s="173"/>
      <c r="J460" s="168" t="str">
        <f>IFERROR(MIN('MP Calculations'!$E$30/I460,1),"-")</f>
        <v>-</v>
      </c>
      <c r="K460" s="12"/>
      <c r="L460" s="159"/>
      <c r="M460" s="159"/>
      <c r="N460" s="159"/>
      <c r="O460" s="184" t="str">
        <f t="shared" si="23"/>
        <v>-</v>
      </c>
      <c r="P460" s="214" t="str">
        <f t="shared" si="21"/>
        <v>-</v>
      </c>
      <c r="Q460" s="214" cm="1">
        <f t="array" ref="Q460">IF(P460="-",0,P460/(1+'General inputs'!$H$32)^IFERROR(INDEX('MP Calculations'!$C$40:$C$130,MATCH(F460,'MP Calculations'!$D$40:$D$130,0),0),-1))</f>
        <v>0</v>
      </c>
    </row>
    <row r="461" spans="3:17" x14ac:dyDescent="0.2">
      <c r="C461" s="159"/>
      <c r="D461" s="165"/>
      <c r="E461" s="161"/>
      <c r="F461" s="172" t="str">
        <f t="shared" si="20"/>
        <v>-</v>
      </c>
      <c r="G461" s="68"/>
      <c r="H461" s="167"/>
      <c r="I461" s="173"/>
      <c r="J461" s="168" t="str">
        <f>IFERROR(MIN('MP Calculations'!$E$30/I461,1),"-")</f>
        <v>-</v>
      </c>
      <c r="K461" s="12"/>
      <c r="L461" s="159"/>
      <c r="M461" s="159"/>
      <c r="N461" s="159"/>
      <c r="O461" s="184" t="str">
        <f t="shared" si="23"/>
        <v>-</v>
      </c>
      <c r="P461" s="214" t="str">
        <f t="shared" si="21"/>
        <v>-</v>
      </c>
      <c r="Q461" s="214" cm="1">
        <f t="array" ref="Q461">IF(P461="-",0,P461/(1+'General inputs'!$H$32)^IFERROR(INDEX('MP Calculations'!$C$40:$C$130,MATCH(F461,'MP Calculations'!$D$40:$D$130,0),0),-1))</f>
        <v>0</v>
      </c>
    </row>
    <row r="462" spans="3:17" x14ac:dyDescent="0.2">
      <c r="C462" s="159"/>
      <c r="D462" s="165"/>
      <c r="E462" s="161"/>
      <c r="F462" s="172" t="str">
        <f t="shared" si="20"/>
        <v>-</v>
      </c>
      <c r="G462" s="68"/>
      <c r="H462" s="167"/>
      <c r="I462" s="173"/>
      <c r="J462" s="168" t="str">
        <f>IFERROR(MIN('MP Calculations'!$E$30/I462,1),"-")</f>
        <v>-</v>
      </c>
      <c r="K462" s="12"/>
      <c r="L462" s="159"/>
      <c r="M462" s="159"/>
      <c r="N462" s="159"/>
      <c r="O462" s="184" t="str">
        <f t="shared" si="23"/>
        <v>-</v>
      </c>
      <c r="P462" s="214" t="str">
        <f t="shared" si="21"/>
        <v>-</v>
      </c>
      <c r="Q462" s="214" cm="1">
        <f t="array" ref="Q462">IF(P462="-",0,P462/(1+'General inputs'!$H$32)^IFERROR(INDEX('MP Calculations'!$C$40:$C$130,MATCH(F462,'MP Calculations'!$D$40:$D$130,0),0),-1))</f>
        <v>0</v>
      </c>
    </row>
    <row r="463" spans="3:17" x14ac:dyDescent="0.2">
      <c r="C463" s="159"/>
      <c r="D463" s="165"/>
      <c r="E463" s="161"/>
      <c r="F463" s="172" t="str">
        <f t="shared" si="20"/>
        <v>-</v>
      </c>
      <c r="G463" s="68"/>
      <c r="H463" s="167"/>
      <c r="I463" s="173"/>
      <c r="J463" s="168" t="str">
        <f>IFERROR(MIN('MP Calculations'!$E$30/I463,1),"-")</f>
        <v>-</v>
      </c>
      <c r="K463" s="12"/>
      <c r="L463" s="159"/>
      <c r="M463" s="159"/>
      <c r="N463" s="159"/>
      <c r="O463" s="184" t="str">
        <f t="shared" si="23"/>
        <v>-</v>
      </c>
      <c r="P463" s="214" t="str">
        <f t="shared" si="21"/>
        <v>-</v>
      </c>
      <c r="Q463" s="214" cm="1">
        <f t="array" ref="Q463">IF(P463="-",0,P463/(1+'General inputs'!$H$32)^IFERROR(INDEX('MP Calculations'!$C$40:$C$130,MATCH(F463,'MP Calculations'!$D$40:$D$130,0),0),-1))</f>
        <v>0</v>
      </c>
    </row>
    <row r="464" spans="3:17" x14ac:dyDescent="0.2">
      <c r="C464" s="159"/>
      <c r="D464" s="165"/>
      <c r="E464" s="161"/>
      <c r="F464" s="172" t="str">
        <f t="shared" si="20"/>
        <v>-</v>
      </c>
      <c r="G464" s="68"/>
      <c r="H464" s="167"/>
      <c r="I464" s="173"/>
      <c r="J464" s="168" t="str">
        <f>IFERROR(MIN('MP Calculations'!$E$30/I464,1),"-")</f>
        <v>-</v>
      </c>
      <c r="K464" s="12"/>
      <c r="L464" s="159"/>
      <c r="M464" s="159"/>
      <c r="N464" s="159"/>
      <c r="O464" s="184" t="str">
        <f t="shared" si="23"/>
        <v>-</v>
      </c>
      <c r="P464" s="214" t="str">
        <f t="shared" si="21"/>
        <v>-</v>
      </c>
      <c r="Q464" s="214" cm="1">
        <f t="array" ref="Q464">IF(P464="-",0,P464/(1+'General inputs'!$H$32)^IFERROR(INDEX('MP Calculations'!$C$40:$C$130,MATCH(F464,'MP Calculations'!$D$40:$D$130,0),0),-1))</f>
        <v>0</v>
      </c>
    </row>
    <row r="465" spans="3:17" x14ac:dyDescent="0.2">
      <c r="C465" s="159"/>
      <c r="D465" s="165"/>
      <c r="E465" s="161"/>
      <c r="F465" s="172" t="str">
        <f t="shared" si="20"/>
        <v>-</v>
      </c>
      <c r="G465" s="68"/>
      <c r="H465" s="167"/>
      <c r="I465" s="173"/>
      <c r="J465" s="168" t="str">
        <f>IFERROR(MIN('MP Calculations'!$E$30/I465,1),"-")</f>
        <v>-</v>
      </c>
      <c r="K465" s="12"/>
      <c r="L465" s="159"/>
      <c r="M465" s="159"/>
      <c r="N465" s="159"/>
      <c r="O465" s="184" t="str">
        <f t="shared" si="23"/>
        <v>-</v>
      </c>
      <c r="P465" s="214" t="str">
        <f t="shared" si="21"/>
        <v>-</v>
      </c>
      <c r="Q465" s="214" cm="1">
        <f t="array" ref="Q465">IF(P465="-",0,P465/(1+'General inputs'!$H$32)^IFERROR(INDEX('MP Calculations'!$C$40:$C$130,MATCH(F465,'MP Calculations'!$D$40:$D$130,0),0),-1))</f>
        <v>0</v>
      </c>
    </row>
    <row r="466" spans="3:17" x14ac:dyDescent="0.2">
      <c r="C466" s="159"/>
      <c r="D466" s="165"/>
      <c r="E466" s="161"/>
      <c r="F466" s="172" t="str">
        <f t="shared" si="20"/>
        <v>-</v>
      </c>
      <c r="G466" s="68"/>
      <c r="H466" s="167"/>
      <c r="I466" s="173"/>
      <c r="J466" s="168" t="str">
        <f>IFERROR(MIN('MP Calculations'!$E$30/I466,1),"-")</f>
        <v>-</v>
      </c>
      <c r="K466" s="12"/>
      <c r="L466" s="159"/>
      <c r="M466" s="159"/>
      <c r="N466" s="159"/>
      <c r="O466" s="184" t="str">
        <f t="shared" si="23"/>
        <v>-</v>
      </c>
      <c r="P466" s="214" t="str">
        <f t="shared" si="21"/>
        <v>-</v>
      </c>
      <c r="Q466" s="214" cm="1">
        <f t="array" ref="Q466">IF(P466="-",0,P466/(1+'General inputs'!$H$32)^IFERROR(INDEX('MP Calculations'!$C$40:$C$130,MATCH(F466,'MP Calculations'!$D$40:$D$130,0),0),-1))</f>
        <v>0</v>
      </c>
    </row>
    <row r="467" spans="3:17" x14ac:dyDescent="0.2">
      <c r="C467" s="159"/>
      <c r="D467" s="165"/>
      <c r="E467" s="161"/>
      <c r="F467" s="172" t="str">
        <f t="shared" si="20"/>
        <v>-</v>
      </c>
      <c r="G467" s="68"/>
      <c r="H467" s="167"/>
      <c r="I467" s="173"/>
      <c r="J467" s="168" t="str">
        <f>IFERROR(MIN('MP Calculations'!$E$30/I467,1),"-")</f>
        <v>-</v>
      </c>
      <c r="K467" s="12"/>
      <c r="L467" s="159"/>
      <c r="M467" s="159"/>
      <c r="N467" s="159"/>
      <c r="O467" s="184" t="str">
        <f t="shared" si="23"/>
        <v>-</v>
      </c>
      <c r="P467" s="214" t="str">
        <f t="shared" si="21"/>
        <v>-</v>
      </c>
      <c r="Q467" s="214" cm="1">
        <f t="array" ref="Q467">IF(P467="-",0,P467/(1+'General inputs'!$H$32)^IFERROR(INDEX('MP Calculations'!$C$40:$C$130,MATCH(F467,'MP Calculations'!$D$40:$D$130,0),0),-1))</f>
        <v>0</v>
      </c>
    </row>
    <row r="468" spans="3:17" x14ac:dyDescent="0.2">
      <c r="C468" s="159"/>
      <c r="D468" s="165"/>
      <c r="E468" s="161"/>
      <c r="F468" s="172" t="str">
        <f t="shared" si="20"/>
        <v>-</v>
      </c>
      <c r="G468" s="68"/>
      <c r="H468" s="167"/>
      <c r="I468" s="173"/>
      <c r="J468" s="168" t="str">
        <f>IFERROR(MIN('MP Calculations'!$E$30/I468,1),"-")</f>
        <v>-</v>
      </c>
      <c r="K468" s="12"/>
      <c r="L468" s="159"/>
      <c r="M468" s="159"/>
      <c r="N468" s="159"/>
      <c r="O468" s="184" t="str">
        <f t="shared" si="23"/>
        <v>-</v>
      </c>
      <c r="P468" s="214" t="str">
        <f t="shared" si="21"/>
        <v>-</v>
      </c>
      <c r="Q468" s="214" cm="1">
        <f t="array" ref="Q468">IF(P468="-",0,P468/(1+'General inputs'!$H$32)^IFERROR(INDEX('MP Calculations'!$C$40:$C$130,MATCH(F468,'MP Calculations'!$D$40:$D$130,0),0),-1))</f>
        <v>0</v>
      </c>
    </row>
    <row r="469" spans="3:17" x14ac:dyDescent="0.2">
      <c r="C469" s="159"/>
      <c r="D469" s="165"/>
      <c r="E469" s="161"/>
      <c r="F469" s="172" t="str">
        <f t="shared" si="20"/>
        <v>-</v>
      </c>
      <c r="G469" s="68"/>
      <c r="H469" s="167"/>
      <c r="I469" s="173"/>
      <c r="J469" s="168" t="str">
        <f>IFERROR(MIN('MP Calculations'!$E$30/I469,1),"-")</f>
        <v>-</v>
      </c>
      <c r="K469" s="12"/>
      <c r="L469" s="159"/>
      <c r="M469" s="159"/>
      <c r="N469" s="159"/>
      <c r="O469" s="184" t="str">
        <f t="shared" si="23"/>
        <v>-</v>
      </c>
      <c r="P469" s="214" t="str">
        <f t="shared" si="21"/>
        <v>-</v>
      </c>
      <c r="Q469" s="214" cm="1">
        <f t="array" ref="Q469">IF(P469="-",0,P469/(1+'General inputs'!$H$32)^IFERROR(INDEX('MP Calculations'!$C$40:$C$130,MATCH(F469,'MP Calculations'!$D$40:$D$130,0),0),-1))</f>
        <v>0</v>
      </c>
    </row>
    <row r="470" spans="3:17" x14ac:dyDescent="0.2">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4" t="str">
        <f t="shared" si="23"/>
        <v>-</v>
      </c>
      <c r="P470" s="214" t="str">
        <f t="shared" si="21"/>
        <v>-</v>
      </c>
      <c r="Q470" s="214" cm="1">
        <f t="array" ref="Q470">IF(P470="-",0,P470/(1+'General inputs'!$H$32)^IFERROR(INDEX('MP Calculations'!$C$40:$C$130,MATCH(F470,'MP Calculations'!$D$40:$D$130,0),0),-1))</f>
        <v>0</v>
      </c>
    </row>
    <row r="471" spans="3:17" x14ac:dyDescent="0.2">
      <c r="C471" s="159"/>
      <c r="D471" s="165"/>
      <c r="E471" s="161"/>
      <c r="F471" s="172" t="str">
        <f t="shared" si="24"/>
        <v>-</v>
      </c>
      <c r="G471" s="68"/>
      <c r="H471" s="167"/>
      <c r="I471" s="173"/>
      <c r="J471" s="168" t="str">
        <f>IFERROR(MIN('MP Calculations'!$E$30/I471,1),"-")</f>
        <v>-</v>
      </c>
      <c r="K471" s="12"/>
      <c r="L471" s="159"/>
      <c r="M471" s="159"/>
      <c r="N471" s="159"/>
      <c r="O471" s="184" t="str">
        <f t="shared" si="23"/>
        <v>-</v>
      </c>
      <c r="P471" s="214" t="str">
        <f t="shared" ref="P471:P534" si="25">IF(O471="-","-",IF(OR(E471&lt;$E$15,E471&gt;$E$16),0,O471*J471))</f>
        <v>-</v>
      </c>
      <c r="Q471" s="214" cm="1">
        <f t="array" ref="Q471">IF(P471="-",0,P471/(1+'General inputs'!$H$32)^IFERROR(INDEX('MP Calculations'!$C$40:$C$130,MATCH(F471,'MP Calculations'!$D$40:$D$130,0),0),-1))</f>
        <v>0</v>
      </c>
    </row>
    <row r="472" spans="3:17" x14ac:dyDescent="0.2">
      <c r="C472" s="159"/>
      <c r="D472" s="165"/>
      <c r="E472" s="161"/>
      <c r="F472" s="172" t="str">
        <f t="shared" si="24"/>
        <v>-</v>
      </c>
      <c r="G472" s="68"/>
      <c r="H472" s="167"/>
      <c r="I472" s="173"/>
      <c r="J472" s="168" t="str">
        <f>IFERROR(MIN('MP Calculations'!$E$30/I472,1),"-")</f>
        <v>-</v>
      </c>
      <c r="K472" s="12"/>
      <c r="L472" s="159"/>
      <c r="M472" s="159"/>
      <c r="N472" s="159"/>
      <c r="O472" s="184" t="str">
        <f t="shared" si="23"/>
        <v>-</v>
      </c>
      <c r="P472" s="214" t="str">
        <f t="shared" si="25"/>
        <v>-</v>
      </c>
      <c r="Q472" s="214" cm="1">
        <f t="array" ref="Q472">IF(P472="-",0,P472/(1+'General inputs'!$H$32)^IFERROR(INDEX('MP Calculations'!$C$40:$C$130,MATCH(F472,'MP Calculations'!$D$40:$D$130,0),0),-1))</f>
        <v>0</v>
      </c>
    </row>
    <row r="473" spans="3:17" x14ac:dyDescent="0.2">
      <c r="C473" s="159"/>
      <c r="D473" s="165"/>
      <c r="E473" s="161"/>
      <c r="F473" s="172" t="str">
        <f t="shared" si="24"/>
        <v>-</v>
      </c>
      <c r="G473" s="68"/>
      <c r="H473" s="167"/>
      <c r="I473" s="173"/>
      <c r="J473" s="168" t="str">
        <f>IFERROR(MIN('MP Calculations'!$E$30/I473,1),"-")</f>
        <v>-</v>
      </c>
      <c r="K473" s="12"/>
      <c r="L473" s="159"/>
      <c r="M473" s="159"/>
      <c r="N473" s="159"/>
      <c r="O473" s="184" t="str">
        <f t="shared" ref="O473:O500" si="26">IF(N473="","-",L473*N473)</f>
        <v>-</v>
      </c>
      <c r="P473" s="214" t="str">
        <f t="shared" si="25"/>
        <v>-</v>
      </c>
      <c r="Q473" s="214" cm="1">
        <f t="array" ref="Q473">IF(P473="-",0,P473/(1+'General inputs'!$H$32)^IFERROR(INDEX('MP Calculations'!$C$40:$C$130,MATCH(F473,'MP Calculations'!$D$40:$D$130,0),0),-1))</f>
        <v>0</v>
      </c>
    </row>
    <row r="474" spans="3:17" x14ac:dyDescent="0.2">
      <c r="C474" s="159"/>
      <c r="D474" s="165"/>
      <c r="E474" s="161"/>
      <c r="F474" s="172" t="str">
        <f t="shared" si="24"/>
        <v>-</v>
      </c>
      <c r="G474" s="68"/>
      <c r="H474" s="167"/>
      <c r="I474" s="173"/>
      <c r="J474" s="168" t="str">
        <f>IFERROR(MIN('MP Calculations'!$E$30/I474,1),"-")</f>
        <v>-</v>
      </c>
      <c r="K474" s="12"/>
      <c r="L474" s="159"/>
      <c r="M474" s="159"/>
      <c r="N474" s="159"/>
      <c r="O474" s="184" t="str">
        <f t="shared" si="26"/>
        <v>-</v>
      </c>
      <c r="P474" s="214" t="str">
        <f t="shared" si="25"/>
        <v>-</v>
      </c>
      <c r="Q474" s="214" cm="1">
        <f t="array" ref="Q474">IF(P474="-",0,P474/(1+'General inputs'!$H$32)^IFERROR(INDEX('MP Calculations'!$C$40:$C$130,MATCH(F474,'MP Calculations'!$D$40:$D$130,0),0),-1))</f>
        <v>0</v>
      </c>
    </row>
    <row r="475" spans="3:17" x14ac:dyDescent="0.2">
      <c r="C475" s="159"/>
      <c r="D475" s="165"/>
      <c r="E475" s="161"/>
      <c r="F475" s="172" t="str">
        <f t="shared" si="24"/>
        <v>-</v>
      </c>
      <c r="G475" s="68"/>
      <c r="H475" s="167"/>
      <c r="I475" s="173"/>
      <c r="J475" s="168" t="str">
        <f>IFERROR(MIN('MP Calculations'!$E$30/I475,1),"-")</f>
        <v>-</v>
      </c>
      <c r="K475" s="12"/>
      <c r="L475" s="159"/>
      <c r="M475" s="159"/>
      <c r="N475" s="159"/>
      <c r="O475" s="184" t="str">
        <f t="shared" si="26"/>
        <v>-</v>
      </c>
      <c r="P475" s="214" t="str">
        <f t="shared" si="25"/>
        <v>-</v>
      </c>
      <c r="Q475" s="214" cm="1">
        <f t="array" ref="Q475">IF(P475="-",0,P475/(1+'General inputs'!$H$32)^IFERROR(INDEX('MP Calculations'!$C$40:$C$130,MATCH(F475,'MP Calculations'!$D$40:$D$130,0),0),-1))</f>
        <v>0</v>
      </c>
    </row>
    <row r="476" spans="3:17" x14ac:dyDescent="0.2">
      <c r="C476" s="159"/>
      <c r="D476" s="165"/>
      <c r="E476" s="161"/>
      <c r="F476" s="172" t="str">
        <f t="shared" si="24"/>
        <v>-</v>
      </c>
      <c r="G476" s="68"/>
      <c r="H476" s="167"/>
      <c r="I476" s="173"/>
      <c r="J476" s="168" t="str">
        <f>IFERROR(MIN('MP Calculations'!$E$30/I476,1),"-")</f>
        <v>-</v>
      </c>
      <c r="K476" s="12"/>
      <c r="L476" s="159"/>
      <c r="M476" s="159"/>
      <c r="N476" s="159"/>
      <c r="O476" s="184" t="str">
        <f t="shared" si="26"/>
        <v>-</v>
      </c>
      <c r="P476" s="214" t="str">
        <f t="shared" si="25"/>
        <v>-</v>
      </c>
      <c r="Q476" s="214" cm="1">
        <f t="array" ref="Q476">IF(P476="-",0,P476/(1+'General inputs'!$H$32)^IFERROR(INDEX('MP Calculations'!$C$40:$C$130,MATCH(F476,'MP Calculations'!$D$40:$D$130,0),0),-1))</f>
        <v>0</v>
      </c>
    </row>
    <row r="477" spans="3:17" x14ac:dyDescent="0.2">
      <c r="C477" s="159"/>
      <c r="D477" s="165"/>
      <c r="E477" s="161"/>
      <c r="F477" s="172" t="str">
        <f t="shared" si="24"/>
        <v>-</v>
      </c>
      <c r="G477" s="68"/>
      <c r="H477" s="167"/>
      <c r="I477" s="173"/>
      <c r="J477" s="168" t="str">
        <f>IFERROR(MIN('MP Calculations'!$E$30/I477,1),"-")</f>
        <v>-</v>
      </c>
      <c r="K477" s="12"/>
      <c r="L477" s="159"/>
      <c r="M477" s="159"/>
      <c r="N477" s="159"/>
      <c r="O477" s="184" t="str">
        <f t="shared" si="26"/>
        <v>-</v>
      </c>
      <c r="P477" s="214" t="str">
        <f t="shared" si="25"/>
        <v>-</v>
      </c>
      <c r="Q477" s="214" cm="1">
        <f t="array" ref="Q477">IF(P477="-",0,P477/(1+'General inputs'!$H$32)^IFERROR(INDEX('MP Calculations'!$C$40:$C$130,MATCH(F477,'MP Calculations'!$D$40:$D$130,0),0),-1))</f>
        <v>0</v>
      </c>
    </row>
    <row r="478" spans="3:17" x14ac:dyDescent="0.2">
      <c r="C478" s="159"/>
      <c r="D478" s="165"/>
      <c r="E478" s="161"/>
      <c r="F478" s="172" t="str">
        <f t="shared" si="24"/>
        <v>-</v>
      </c>
      <c r="G478" s="68"/>
      <c r="H478" s="167"/>
      <c r="I478" s="173"/>
      <c r="J478" s="168" t="str">
        <f>IFERROR(MIN('MP Calculations'!$E$30/I478,1),"-")</f>
        <v>-</v>
      </c>
      <c r="K478" s="12"/>
      <c r="L478" s="159"/>
      <c r="M478" s="159"/>
      <c r="N478" s="159"/>
      <c r="O478" s="184" t="str">
        <f t="shared" si="26"/>
        <v>-</v>
      </c>
      <c r="P478" s="214" t="str">
        <f t="shared" si="25"/>
        <v>-</v>
      </c>
      <c r="Q478" s="214" cm="1">
        <f t="array" ref="Q478">IF(P478="-",0,P478/(1+'General inputs'!$H$32)^IFERROR(INDEX('MP Calculations'!$C$40:$C$130,MATCH(F478,'MP Calculations'!$D$40:$D$130,0),0),-1))</f>
        <v>0</v>
      </c>
    </row>
    <row r="479" spans="3:17" x14ac:dyDescent="0.2">
      <c r="C479" s="159"/>
      <c r="D479" s="165"/>
      <c r="E479" s="161"/>
      <c r="F479" s="172" t="str">
        <f t="shared" si="24"/>
        <v>-</v>
      </c>
      <c r="G479" s="68"/>
      <c r="H479" s="167"/>
      <c r="I479" s="173"/>
      <c r="J479" s="168" t="str">
        <f>IFERROR(MIN('MP Calculations'!$E$30/I479,1),"-")</f>
        <v>-</v>
      </c>
      <c r="K479" s="12"/>
      <c r="L479" s="159"/>
      <c r="M479" s="159"/>
      <c r="N479" s="159"/>
      <c r="O479" s="184" t="str">
        <f t="shared" si="26"/>
        <v>-</v>
      </c>
      <c r="P479" s="214" t="str">
        <f t="shared" si="25"/>
        <v>-</v>
      </c>
      <c r="Q479" s="214" cm="1">
        <f t="array" ref="Q479">IF(P479="-",0,P479/(1+'General inputs'!$H$32)^IFERROR(INDEX('MP Calculations'!$C$40:$C$130,MATCH(F479,'MP Calculations'!$D$40:$D$130,0),0),-1))</f>
        <v>0</v>
      </c>
    </row>
    <row r="480" spans="3:17" x14ac:dyDescent="0.2">
      <c r="C480" s="159"/>
      <c r="D480" s="165"/>
      <c r="E480" s="161"/>
      <c r="F480" s="172" t="str">
        <f t="shared" si="24"/>
        <v>-</v>
      </c>
      <c r="G480" s="68"/>
      <c r="H480" s="167"/>
      <c r="I480" s="173"/>
      <c r="J480" s="168" t="str">
        <f>IFERROR(MIN('MP Calculations'!$E$30/I480,1),"-")</f>
        <v>-</v>
      </c>
      <c r="K480" s="12"/>
      <c r="L480" s="159"/>
      <c r="M480" s="159"/>
      <c r="N480" s="159"/>
      <c r="O480" s="184" t="str">
        <f t="shared" si="26"/>
        <v>-</v>
      </c>
      <c r="P480" s="214" t="str">
        <f t="shared" si="25"/>
        <v>-</v>
      </c>
      <c r="Q480" s="214" cm="1">
        <f t="array" ref="Q480">IF(P480="-",0,P480/(1+'General inputs'!$H$32)^IFERROR(INDEX('MP Calculations'!$C$40:$C$130,MATCH(F480,'MP Calculations'!$D$40:$D$130,0),0),-1))</f>
        <v>0</v>
      </c>
    </row>
    <row r="481" spans="3:17" x14ac:dyDescent="0.2">
      <c r="C481" s="159"/>
      <c r="D481" s="165"/>
      <c r="E481" s="161"/>
      <c r="F481" s="172" t="str">
        <f t="shared" si="24"/>
        <v>-</v>
      </c>
      <c r="G481" s="68"/>
      <c r="H481" s="167"/>
      <c r="I481" s="173"/>
      <c r="J481" s="168" t="str">
        <f>IFERROR(MIN('MP Calculations'!$E$30/I481,1),"-")</f>
        <v>-</v>
      </c>
      <c r="K481" s="12"/>
      <c r="L481" s="159"/>
      <c r="M481" s="159"/>
      <c r="N481" s="159"/>
      <c r="O481" s="184" t="str">
        <f t="shared" si="26"/>
        <v>-</v>
      </c>
      <c r="P481" s="214" t="str">
        <f t="shared" si="25"/>
        <v>-</v>
      </c>
      <c r="Q481" s="214" cm="1">
        <f t="array" ref="Q481">IF(P481="-",0,P481/(1+'General inputs'!$H$32)^IFERROR(INDEX('MP Calculations'!$C$40:$C$130,MATCH(F481,'MP Calculations'!$D$40:$D$130,0),0),-1))</f>
        <v>0</v>
      </c>
    </row>
    <row r="482" spans="3:17" x14ac:dyDescent="0.2">
      <c r="C482" s="159"/>
      <c r="D482" s="165"/>
      <c r="E482" s="161"/>
      <c r="F482" s="172" t="str">
        <f t="shared" si="24"/>
        <v>-</v>
      </c>
      <c r="G482" s="68"/>
      <c r="H482" s="167"/>
      <c r="I482" s="173"/>
      <c r="J482" s="168" t="str">
        <f>IFERROR(MIN('MP Calculations'!$E$30/I482,1),"-")</f>
        <v>-</v>
      </c>
      <c r="K482" s="12"/>
      <c r="L482" s="159"/>
      <c r="M482" s="159"/>
      <c r="N482" s="159"/>
      <c r="O482" s="184" t="str">
        <f t="shared" si="26"/>
        <v>-</v>
      </c>
      <c r="P482" s="214" t="str">
        <f t="shared" si="25"/>
        <v>-</v>
      </c>
      <c r="Q482" s="214" cm="1">
        <f t="array" ref="Q482">IF(P482="-",0,P482/(1+'General inputs'!$H$32)^IFERROR(INDEX('MP Calculations'!$C$40:$C$130,MATCH(F482,'MP Calculations'!$D$40:$D$130,0),0),-1))</f>
        <v>0</v>
      </c>
    </row>
    <row r="483" spans="3:17" x14ac:dyDescent="0.2">
      <c r="C483" s="159"/>
      <c r="D483" s="165"/>
      <c r="E483" s="161"/>
      <c r="F483" s="172" t="str">
        <f t="shared" si="24"/>
        <v>-</v>
      </c>
      <c r="G483" s="68"/>
      <c r="H483" s="167"/>
      <c r="I483" s="173"/>
      <c r="J483" s="168" t="str">
        <f>IFERROR(MIN('MP Calculations'!$E$30/I483,1),"-")</f>
        <v>-</v>
      </c>
      <c r="K483" s="12"/>
      <c r="L483" s="159"/>
      <c r="M483" s="159"/>
      <c r="N483" s="159"/>
      <c r="O483" s="184" t="str">
        <f t="shared" si="26"/>
        <v>-</v>
      </c>
      <c r="P483" s="214" t="str">
        <f t="shared" si="25"/>
        <v>-</v>
      </c>
      <c r="Q483" s="214" cm="1">
        <f t="array" ref="Q483">IF(P483="-",0,P483/(1+'General inputs'!$H$32)^IFERROR(INDEX('MP Calculations'!$C$40:$C$130,MATCH(F483,'MP Calculations'!$D$40:$D$130,0),0),-1))</f>
        <v>0</v>
      </c>
    </row>
    <row r="484" spans="3:17" x14ac:dyDescent="0.2">
      <c r="C484" s="159"/>
      <c r="D484" s="165"/>
      <c r="E484" s="161"/>
      <c r="F484" s="172" t="str">
        <f t="shared" si="24"/>
        <v>-</v>
      </c>
      <c r="G484" s="68"/>
      <c r="H484" s="167"/>
      <c r="I484" s="173"/>
      <c r="J484" s="168" t="str">
        <f>IFERROR(MIN('MP Calculations'!$E$30/I484,1),"-")</f>
        <v>-</v>
      </c>
      <c r="K484" s="12"/>
      <c r="L484" s="159"/>
      <c r="M484" s="159"/>
      <c r="N484" s="159"/>
      <c r="O484" s="184" t="str">
        <f t="shared" si="26"/>
        <v>-</v>
      </c>
      <c r="P484" s="214" t="str">
        <f t="shared" si="25"/>
        <v>-</v>
      </c>
      <c r="Q484" s="214" cm="1">
        <f t="array" ref="Q484">IF(P484="-",0,P484/(1+'General inputs'!$H$32)^IFERROR(INDEX('MP Calculations'!$C$40:$C$130,MATCH(F484,'MP Calculations'!$D$40:$D$130,0),0),-1))</f>
        <v>0</v>
      </c>
    </row>
    <row r="485" spans="3:17" x14ac:dyDescent="0.2">
      <c r="C485" s="159"/>
      <c r="D485" s="165"/>
      <c r="E485" s="161"/>
      <c r="F485" s="172" t="str">
        <f t="shared" si="24"/>
        <v>-</v>
      </c>
      <c r="G485" s="68"/>
      <c r="H485" s="167"/>
      <c r="I485" s="173"/>
      <c r="J485" s="168" t="str">
        <f>IFERROR(MIN('MP Calculations'!$E$30/I485,1),"-")</f>
        <v>-</v>
      </c>
      <c r="K485" s="12"/>
      <c r="L485" s="159"/>
      <c r="M485" s="159"/>
      <c r="N485" s="159"/>
      <c r="O485" s="184" t="str">
        <f t="shared" si="26"/>
        <v>-</v>
      </c>
      <c r="P485" s="214" t="str">
        <f t="shared" si="25"/>
        <v>-</v>
      </c>
      <c r="Q485" s="214" cm="1">
        <f t="array" ref="Q485">IF(P485="-",0,P485/(1+'General inputs'!$H$32)^IFERROR(INDEX('MP Calculations'!$C$40:$C$130,MATCH(F485,'MP Calculations'!$D$40:$D$130,0),0),-1))</f>
        <v>0</v>
      </c>
    </row>
    <row r="486" spans="3:17" x14ac:dyDescent="0.2">
      <c r="C486" s="159"/>
      <c r="D486" s="165"/>
      <c r="E486" s="161"/>
      <c r="F486" s="172" t="str">
        <f t="shared" si="24"/>
        <v>-</v>
      </c>
      <c r="G486" s="68"/>
      <c r="H486" s="167"/>
      <c r="I486" s="173"/>
      <c r="J486" s="168" t="str">
        <f>IFERROR(MIN('MP Calculations'!$E$30/I486,1),"-")</f>
        <v>-</v>
      </c>
      <c r="K486" s="12"/>
      <c r="L486" s="159"/>
      <c r="M486" s="159"/>
      <c r="N486" s="159"/>
      <c r="O486" s="184" t="str">
        <f t="shared" si="26"/>
        <v>-</v>
      </c>
      <c r="P486" s="214" t="str">
        <f t="shared" si="25"/>
        <v>-</v>
      </c>
      <c r="Q486" s="214" cm="1">
        <f t="array" ref="Q486">IF(P486="-",0,P486/(1+'General inputs'!$H$32)^IFERROR(INDEX('MP Calculations'!$C$40:$C$130,MATCH(F486,'MP Calculations'!$D$40:$D$130,0),0),-1))</f>
        <v>0</v>
      </c>
    </row>
    <row r="487" spans="3:17" x14ac:dyDescent="0.2">
      <c r="C487" s="159"/>
      <c r="D487" s="165"/>
      <c r="E487" s="161"/>
      <c r="F487" s="172" t="str">
        <f t="shared" si="24"/>
        <v>-</v>
      </c>
      <c r="G487" s="68"/>
      <c r="H487" s="167"/>
      <c r="I487" s="173"/>
      <c r="J487" s="168" t="str">
        <f>IFERROR(MIN('MP Calculations'!$E$30/I487,1),"-")</f>
        <v>-</v>
      </c>
      <c r="K487" s="12"/>
      <c r="L487" s="159"/>
      <c r="M487" s="159"/>
      <c r="N487" s="159"/>
      <c r="O487" s="184" t="str">
        <f t="shared" si="26"/>
        <v>-</v>
      </c>
      <c r="P487" s="214" t="str">
        <f t="shared" si="25"/>
        <v>-</v>
      </c>
      <c r="Q487" s="214" cm="1">
        <f t="array" ref="Q487">IF(P487="-",0,P487/(1+'General inputs'!$H$32)^IFERROR(INDEX('MP Calculations'!$C$40:$C$130,MATCH(F487,'MP Calculations'!$D$40:$D$130,0),0),-1))</f>
        <v>0</v>
      </c>
    </row>
    <row r="488" spans="3:17" x14ac:dyDescent="0.2">
      <c r="C488" s="159"/>
      <c r="D488" s="165"/>
      <c r="E488" s="161"/>
      <c r="F488" s="172" t="str">
        <f t="shared" si="24"/>
        <v>-</v>
      </c>
      <c r="G488" s="68"/>
      <c r="H488" s="167"/>
      <c r="I488" s="173"/>
      <c r="J488" s="168" t="str">
        <f>IFERROR(MIN('MP Calculations'!$E$30/I488,1),"-")</f>
        <v>-</v>
      </c>
      <c r="K488" s="12"/>
      <c r="L488" s="159"/>
      <c r="M488" s="159"/>
      <c r="N488" s="159"/>
      <c r="O488" s="184" t="str">
        <f t="shared" si="26"/>
        <v>-</v>
      </c>
      <c r="P488" s="214" t="str">
        <f t="shared" si="25"/>
        <v>-</v>
      </c>
      <c r="Q488" s="214" cm="1">
        <f t="array" ref="Q488">IF(P488="-",0,P488/(1+'General inputs'!$H$32)^IFERROR(INDEX('MP Calculations'!$C$40:$C$130,MATCH(F488,'MP Calculations'!$D$40:$D$130,0),0),-1))</f>
        <v>0</v>
      </c>
    </row>
    <row r="489" spans="3:17" x14ac:dyDescent="0.2">
      <c r="C489" s="159"/>
      <c r="D489" s="165"/>
      <c r="E489" s="161"/>
      <c r="F489" s="172" t="str">
        <f t="shared" si="24"/>
        <v>-</v>
      </c>
      <c r="G489" s="68"/>
      <c r="H489" s="167"/>
      <c r="I489" s="173"/>
      <c r="J489" s="168" t="str">
        <f>IFERROR(MIN('MP Calculations'!$E$30/I489,1),"-")</f>
        <v>-</v>
      </c>
      <c r="K489" s="12"/>
      <c r="L489" s="159"/>
      <c r="M489" s="159"/>
      <c r="N489" s="159"/>
      <c r="O489" s="184" t="str">
        <f t="shared" si="26"/>
        <v>-</v>
      </c>
      <c r="P489" s="214" t="str">
        <f t="shared" si="25"/>
        <v>-</v>
      </c>
      <c r="Q489" s="214" cm="1">
        <f t="array" ref="Q489">IF(P489="-",0,P489/(1+'General inputs'!$H$32)^IFERROR(INDEX('MP Calculations'!$C$40:$C$130,MATCH(F489,'MP Calculations'!$D$40:$D$130,0),0),-1))</f>
        <v>0</v>
      </c>
    </row>
    <row r="490" spans="3:17" x14ac:dyDescent="0.2">
      <c r="C490" s="159"/>
      <c r="D490" s="165"/>
      <c r="E490" s="161"/>
      <c r="F490" s="172" t="str">
        <f t="shared" si="24"/>
        <v>-</v>
      </c>
      <c r="G490" s="68"/>
      <c r="H490" s="167"/>
      <c r="I490" s="173"/>
      <c r="J490" s="168" t="str">
        <f>IFERROR(MIN('MP Calculations'!$E$30/I490,1),"-")</f>
        <v>-</v>
      </c>
      <c r="K490" s="12"/>
      <c r="L490" s="159"/>
      <c r="M490" s="159"/>
      <c r="N490" s="159"/>
      <c r="O490" s="184" t="str">
        <f t="shared" si="26"/>
        <v>-</v>
      </c>
      <c r="P490" s="214" t="str">
        <f t="shared" si="25"/>
        <v>-</v>
      </c>
      <c r="Q490" s="214" cm="1">
        <f t="array" ref="Q490">IF(P490="-",0,P490/(1+'General inputs'!$H$32)^IFERROR(INDEX('MP Calculations'!$C$40:$C$130,MATCH(F490,'MP Calculations'!$D$40:$D$130,0),0),-1))</f>
        <v>0</v>
      </c>
    </row>
    <row r="491" spans="3:17" x14ac:dyDescent="0.2">
      <c r="C491" s="159"/>
      <c r="D491" s="165"/>
      <c r="E491" s="161"/>
      <c r="F491" s="172" t="str">
        <f t="shared" si="24"/>
        <v>-</v>
      </c>
      <c r="G491" s="68"/>
      <c r="H491" s="167"/>
      <c r="I491" s="173"/>
      <c r="J491" s="168" t="str">
        <f>IFERROR(MIN('MP Calculations'!$E$30/I491,1),"-")</f>
        <v>-</v>
      </c>
      <c r="K491" s="12"/>
      <c r="L491" s="159"/>
      <c r="M491" s="159"/>
      <c r="N491" s="159"/>
      <c r="O491" s="184" t="str">
        <f t="shared" si="26"/>
        <v>-</v>
      </c>
      <c r="P491" s="214" t="str">
        <f t="shared" si="25"/>
        <v>-</v>
      </c>
      <c r="Q491" s="214" cm="1">
        <f t="array" ref="Q491">IF(P491="-",0,P491/(1+'General inputs'!$H$32)^IFERROR(INDEX('MP Calculations'!$C$40:$C$130,MATCH(F491,'MP Calculations'!$D$40:$D$130,0),0),-1))</f>
        <v>0</v>
      </c>
    </row>
    <row r="492" spans="3:17" x14ac:dyDescent="0.2">
      <c r="C492" s="159"/>
      <c r="D492" s="165"/>
      <c r="E492" s="161"/>
      <c r="F492" s="172" t="str">
        <f t="shared" si="24"/>
        <v>-</v>
      </c>
      <c r="G492" s="68"/>
      <c r="H492" s="167"/>
      <c r="I492" s="173"/>
      <c r="J492" s="168" t="str">
        <f>IFERROR(MIN('MP Calculations'!$E$30/I492,1),"-")</f>
        <v>-</v>
      </c>
      <c r="K492" s="12"/>
      <c r="L492" s="159"/>
      <c r="M492" s="159"/>
      <c r="N492" s="159"/>
      <c r="O492" s="184" t="str">
        <f t="shared" si="26"/>
        <v>-</v>
      </c>
      <c r="P492" s="214" t="str">
        <f t="shared" si="25"/>
        <v>-</v>
      </c>
      <c r="Q492" s="214" cm="1">
        <f t="array" ref="Q492">IF(P492="-",0,P492/(1+'General inputs'!$H$32)^IFERROR(INDEX('MP Calculations'!$C$40:$C$130,MATCH(F492,'MP Calculations'!$D$40:$D$130,0),0),-1))</f>
        <v>0</v>
      </c>
    </row>
    <row r="493" spans="3:17" x14ac:dyDescent="0.2">
      <c r="C493" s="159"/>
      <c r="D493" s="165"/>
      <c r="E493" s="161"/>
      <c r="F493" s="172" t="str">
        <f t="shared" si="24"/>
        <v>-</v>
      </c>
      <c r="G493" s="68"/>
      <c r="H493" s="167"/>
      <c r="I493" s="173"/>
      <c r="J493" s="168" t="str">
        <f>IFERROR(MIN('MP Calculations'!$E$30/I493,1),"-")</f>
        <v>-</v>
      </c>
      <c r="K493" s="12"/>
      <c r="L493" s="159"/>
      <c r="M493" s="159"/>
      <c r="N493" s="159"/>
      <c r="O493" s="184" t="str">
        <f t="shared" si="26"/>
        <v>-</v>
      </c>
      <c r="P493" s="214" t="str">
        <f t="shared" si="25"/>
        <v>-</v>
      </c>
      <c r="Q493" s="214" cm="1">
        <f t="array" ref="Q493">IF(P493="-",0,P493/(1+'General inputs'!$H$32)^IFERROR(INDEX('MP Calculations'!$C$40:$C$130,MATCH(F493,'MP Calculations'!$D$40:$D$130,0),0),-1))</f>
        <v>0</v>
      </c>
    </row>
    <row r="494" spans="3:17" x14ac:dyDescent="0.2">
      <c r="C494" s="159"/>
      <c r="D494" s="165"/>
      <c r="E494" s="161"/>
      <c r="F494" s="172" t="str">
        <f t="shared" si="24"/>
        <v>-</v>
      </c>
      <c r="G494" s="68"/>
      <c r="H494" s="167"/>
      <c r="I494" s="173"/>
      <c r="J494" s="168" t="str">
        <f>IFERROR(MIN('MP Calculations'!$E$30/I494,1),"-")</f>
        <v>-</v>
      </c>
      <c r="K494" s="12"/>
      <c r="L494" s="159"/>
      <c r="M494" s="159"/>
      <c r="N494" s="159"/>
      <c r="O494" s="184" t="str">
        <f t="shared" si="26"/>
        <v>-</v>
      </c>
      <c r="P494" s="214" t="str">
        <f t="shared" si="25"/>
        <v>-</v>
      </c>
      <c r="Q494" s="214" cm="1">
        <f t="array" ref="Q494">IF(P494="-",0,P494/(1+'General inputs'!$H$32)^IFERROR(INDEX('MP Calculations'!$C$40:$C$130,MATCH(F494,'MP Calculations'!$D$40:$D$130,0),0),-1))</f>
        <v>0</v>
      </c>
    </row>
    <row r="495" spans="3:17" x14ac:dyDescent="0.2">
      <c r="C495" s="159"/>
      <c r="D495" s="165"/>
      <c r="E495" s="161"/>
      <c r="F495" s="172" t="str">
        <f t="shared" si="24"/>
        <v>-</v>
      </c>
      <c r="G495" s="68"/>
      <c r="H495" s="167"/>
      <c r="I495" s="173"/>
      <c r="J495" s="168" t="str">
        <f>IFERROR(MIN('MP Calculations'!$E$30/I495,1),"-")</f>
        <v>-</v>
      </c>
      <c r="K495" s="12"/>
      <c r="L495" s="159"/>
      <c r="M495" s="159"/>
      <c r="N495" s="159"/>
      <c r="O495" s="184" t="str">
        <f t="shared" si="26"/>
        <v>-</v>
      </c>
      <c r="P495" s="214" t="str">
        <f t="shared" si="25"/>
        <v>-</v>
      </c>
      <c r="Q495" s="214" cm="1">
        <f t="array" ref="Q495">IF(P495="-",0,P495/(1+'General inputs'!$H$32)^IFERROR(INDEX('MP Calculations'!$C$40:$C$130,MATCH(F495,'MP Calculations'!$D$40:$D$130,0),0),-1))</f>
        <v>0</v>
      </c>
    </row>
    <row r="496" spans="3:17" x14ac:dyDescent="0.2">
      <c r="C496" s="159"/>
      <c r="D496" s="165"/>
      <c r="E496" s="161"/>
      <c r="F496" s="172" t="str">
        <f t="shared" si="24"/>
        <v>-</v>
      </c>
      <c r="G496" s="68"/>
      <c r="H496" s="167"/>
      <c r="I496" s="173"/>
      <c r="J496" s="168" t="str">
        <f>IFERROR(MIN('MP Calculations'!$E$30/I496,1),"-")</f>
        <v>-</v>
      </c>
      <c r="K496" s="12"/>
      <c r="L496" s="159"/>
      <c r="M496" s="159"/>
      <c r="N496" s="159"/>
      <c r="O496" s="184" t="str">
        <f t="shared" si="26"/>
        <v>-</v>
      </c>
      <c r="P496" s="214" t="str">
        <f t="shared" si="25"/>
        <v>-</v>
      </c>
      <c r="Q496" s="214" cm="1">
        <f t="array" ref="Q496">IF(P496="-",0,P496/(1+'General inputs'!$H$32)^IFERROR(INDEX('MP Calculations'!$C$40:$C$130,MATCH(F496,'MP Calculations'!$D$40:$D$130,0),0),-1))</f>
        <v>0</v>
      </c>
    </row>
    <row r="497" spans="3:17" x14ac:dyDescent="0.2">
      <c r="C497" s="159"/>
      <c r="D497" s="165"/>
      <c r="E497" s="161"/>
      <c r="F497" s="172" t="str">
        <f t="shared" si="24"/>
        <v>-</v>
      </c>
      <c r="G497" s="68"/>
      <c r="H497" s="167"/>
      <c r="I497" s="173"/>
      <c r="J497" s="168" t="str">
        <f>IFERROR(MIN('MP Calculations'!$E$30/I497,1),"-")</f>
        <v>-</v>
      </c>
      <c r="K497" s="12"/>
      <c r="L497" s="159"/>
      <c r="M497" s="159"/>
      <c r="N497" s="159"/>
      <c r="O497" s="184" t="str">
        <f t="shared" si="26"/>
        <v>-</v>
      </c>
      <c r="P497" s="214" t="str">
        <f t="shared" si="25"/>
        <v>-</v>
      </c>
      <c r="Q497" s="214" cm="1">
        <f t="array" ref="Q497">IF(P497="-",0,P497/(1+'General inputs'!$H$32)^IFERROR(INDEX('MP Calculations'!$C$40:$C$130,MATCH(F497,'MP Calculations'!$D$40:$D$130,0),0),-1))</f>
        <v>0</v>
      </c>
    </row>
    <row r="498" spans="3:17" x14ac:dyDescent="0.2">
      <c r="C498" s="159"/>
      <c r="D498" s="165"/>
      <c r="E498" s="161"/>
      <c r="F498" s="172" t="str">
        <f t="shared" si="24"/>
        <v>-</v>
      </c>
      <c r="G498" s="68"/>
      <c r="H498" s="167"/>
      <c r="I498" s="173"/>
      <c r="J498" s="168" t="str">
        <f>IFERROR(MIN('MP Calculations'!$E$30/I498,1),"-")</f>
        <v>-</v>
      </c>
      <c r="K498" s="12"/>
      <c r="L498" s="159"/>
      <c r="M498" s="159"/>
      <c r="N498" s="159"/>
      <c r="O498" s="184" t="str">
        <f t="shared" si="26"/>
        <v>-</v>
      </c>
      <c r="P498" s="214" t="str">
        <f t="shared" si="25"/>
        <v>-</v>
      </c>
      <c r="Q498" s="214" cm="1">
        <f t="array" ref="Q498">IF(P498="-",0,P498/(1+'General inputs'!$H$32)^IFERROR(INDEX('MP Calculations'!$C$40:$C$130,MATCH(F498,'MP Calculations'!$D$40:$D$130,0),0),-1))</f>
        <v>0</v>
      </c>
    </row>
    <row r="499" spans="3:17" x14ac:dyDescent="0.2">
      <c r="C499" s="159"/>
      <c r="D499" s="165"/>
      <c r="E499" s="161"/>
      <c r="F499" s="172" t="str">
        <f t="shared" si="24"/>
        <v>-</v>
      </c>
      <c r="G499" s="68"/>
      <c r="H499" s="167"/>
      <c r="I499" s="173"/>
      <c r="J499" s="168" t="str">
        <f>IFERROR(MIN('MP Calculations'!$E$30/I499,1),"-")</f>
        <v>-</v>
      </c>
      <c r="K499" s="12"/>
      <c r="L499" s="159"/>
      <c r="M499" s="159"/>
      <c r="N499" s="159"/>
      <c r="O499" s="184" t="str">
        <f t="shared" si="26"/>
        <v>-</v>
      </c>
      <c r="P499" s="214" t="str">
        <f t="shared" si="25"/>
        <v>-</v>
      </c>
      <c r="Q499" s="214" cm="1">
        <f t="array" ref="Q499">IF(P499="-",0,P499/(1+'General inputs'!$H$32)^IFERROR(INDEX('MP Calculations'!$C$40:$C$130,MATCH(F499,'MP Calculations'!$D$40:$D$130,0),0),-1))</f>
        <v>0</v>
      </c>
    </row>
    <row r="500" spans="3:17" x14ac:dyDescent="0.2">
      <c r="C500" s="159"/>
      <c r="D500" s="165"/>
      <c r="E500" s="161"/>
      <c r="F500" s="172" t="str">
        <f t="shared" si="24"/>
        <v>-</v>
      </c>
      <c r="G500" s="68"/>
      <c r="H500" s="167"/>
      <c r="I500" s="173"/>
      <c r="J500" s="168" t="str">
        <f>IFERROR(MIN('MP Calculations'!$E$30/I500,1),"-")</f>
        <v>-</v>
      </c>
      <c r="K500" s="12"/>
      <c r="L500" s="159"/>
      <c r="M500" s="159"/>
      <c r="N500" s="159"/>
      <c r="O500" s="184" t="str">
        <f t="shared" si="26"/>
        <v>-</v>
      </c>
      <c r="P500" s="214" t="str">
        <f t="shared" si="25"/>
        <v>-</v>
      </c>
      <c r="Q500" s="214" cm="1">
        <f t="array" ref="Q500">IF(P500="-",0,P500/(1+'General inputs'!$H$32)^IFERROR(INDEX('MP Calculations'!$C$40:$C$130,MATCH(F500,'MP Calculations'!$D$40:$D$130,0),0),-1))</f>
        <v>0</v>
      </c>
    </row>
    <row r="501" spans="3:17" x14ac:dyDescent="0.2">
      <c r="C501" s="159"/>
      <c r="D501" s="165"/>
      <c r="E501" s="161"/>
      <c r="F501" s="172" t="str">
        <f t="shared" si="24"/>
        <v>-</v>
      </c>
      <c r="G501" s="68"/>
      <c r="H501" s="167"/>
      <c r="I501" s="173"/>
      <c r="J501" s="168" t="str">
        <f>IFERROR(MIN('MP Calculations'!$E$30/I501,1),"-")</f>
        <v>-</v>
      </c>
      <c r="K501" s="12"/>
      <c r="L501" s="159"/>
      <c r="M501" s="159"/>
      <c r="N501" s="159"/>
      <c r="O501" s="184" t="str">
        <f t="shared" si="19"/>
        <v>-</v>
      </c>
      <c r="P501" s="214" t="str">
        <f t="shared" si="25"/>
        <v>-</v>
      </c>
      <c r="Q501" s="214" cm="1">
        <f t="array" ref="Q501">IF(P501="-",0,P501/(1+'General inputs'!$H$32)^IFERROR(INDEX('MP Calculations'!$C$40:$C$130,MATCH(F501,'MP Calculations'!$D$40:$D$130,0),0),-1))</f>
        <v>0</v>
      </c>
    </row>
    <row r="502" spans="3:17" x14ac:dyDescent="0.2">
      <c r="C502" s="159"/>
      <c r="D502" s="165"/>
      <c r="E502" s="161"/>
      <c r="F502" s="172" t="str">
        <f t="shared" si="24"/>
        <v>-</v>
      </c>
      <c r="G502" s="68"/>
      <c r="H502" s="167"/>
      <c r="I502" s="173"/>
      <c r="J502" s="168" t="str">
        <f>IFERROR(MIN('MP Calculations'!$E$30/I502,1),"-")</f>
        <v>-</v>
      </c>
      <c r="K502" s="12"/>
      <c r="L502" s="159"/>
      <c r="M502" s="159"/>
      <c r="N502" s="159"/>
      <c r="O502" s="184" t="str">
        <f t="shared" si="19"/>
        <v>-</v>
      </c>
      <c r="P502" s="214" t="str">
        <f t="shared" si="25"/>
        <v>-</v>
      </c>
      <c r="Q502" s="214" cm="1">
        <f t="array" ref="Q502">IF(P502="-",0,P502/(1+'General inputs'!$H$32)^IFERROR(INDEX('MP Calculations'!$C$40:$C$130,MATCH(F502,'MP Calculations'!$D$40:$D$130,0),0),-1))</f>
        <v>0</v>
      </c>
    </row>
    <row r="503" spans="3:17" x14ac:dyDescent="0.2">
      <c r="C503" s="159"/>
      <c r="D503" s="165"/>
      <c r="E503" s="161"/>
      <c r="F503" s="172" t="str">
        <f t="shared" si="24"/>
        <v>-</v>
      </c>
      <c r="G503" s="68"/>
      <c r="H503" s="167"/>
      <c r="I503" s="173"/>
      <c r="J503" s="168" t="str">
        <f>IFERROR(MIN('MP Calculations'!$E$30/I503,1),"-")</f>
        <v>-</v>
      </c>
      <c r="K503" s="12"/>
      <c r="L503" s="159"/>
      <c r="M503" s="159"/>
      <c r="N503" s="159"/>
      <c r="O503" s="184" t="str">
        <f t="shared" si="19"/>
        <v>-</v>
      </c>
      <c r="P503" s="214" t="str">
        <f t="shared" si="25"/>
        <v>-</v>
      </c>
      <c r="Q503" s="214" cm="1">
        <f t="array" ref="Q503">IF(P503="-",0,P503/(1+'General inputs'!$H$32)^IFERROR(INDEX('MP Calculations'!$C$40:$C$130,MATCH(F503,'MP Calculations'!$D$40:$D$130,0),0),-1))</f>
        <v>0</v>
      </c>
    </row>
    <row r="504" spans="3:17" x14ac:dyDescent="0.2">
      <c r="C504" s="159"/>
      <c r="D504" s="165"/>
      <c r="E504" s="161"/>
      <c r="F504" s="172" t="str">
        <f t="shared" si="24"/>
        <v>-</v>
      </c>
      <c r="G504" s="68"/>
      <c r="H504" s="167"/>
      <c r="I504" s="173"/>
      <c r="J504" s="168" t="str">
        <f>IFERROR(MIN('MP Calculations'!$E$30/I504,1),"-")</f>
        <v>-</v>
      </c>
      <c r="K504" s="12"/>
      <c r="L504" s="159"/>
      <c r="M504" s="159"/>
      <c r="N504" s="159"/>
      <c r="O504" s="184" t="str">
        <f t="shared" si="19"/>
        <v>-</v>
      </c>
      <c r="P504" s="214" t="str">
        <f t="shared" si="25"/>
        <v>-</v>
      </c>
      <c r="Q504" s="214" cm="1">
        <f t="array" ref="Q504">IF(P504="-",0,P504/(1+'General inputs'!$H$32)^IFERROR(INDEX('MP Calculations'!$C$40:$C$130,MATCH(F504,'MP Calculations'!$D$40:$D$130,0),0),-1))</f>
        <v>0</v>
      </c>
    </row>
    <row r="505" spans="3:17" x14ac:dyDescent="0.2">
      <c r="C505" s="159"/>
      <c r="D505" s="165"/>
      <c r="E505" s="161"/>
      <c r="F505" s="172" t="str">
        <f t="shared" si="24"/>
        <v>-</v>
      </c>
      <c r="G505" s="68"/>
      <c r="H505" s="167"/>
      <c r="I505" s="173"/>
      <c r="J505" s="168" t="str">
        <f>IFERROR(MIN('MP Calculations'!$E$30/I505,1),"-")</f>
        <v>-</v>
      </c>
      <c r="K505" s="12"/>
      <c r="L505" s="159"/>
      <c r="M505" s="159"/>
      <c r="N505" s="159"/>
      <c r="O505" s="184" t="str">
        <f t="shared" si="19"/>
        <v>-</v>
      </c>
      <c r="P505" s="214" t="str">
        <f t="shared" si="25"/>
        <v>-</v>
      </c>
      <c r="Q505" s="214" cm="1">
        <f t="array" ref="Q505">IF(P505="-",0,P505/(1+'General inputs'!$H$32)^IFERROR(INDEX('MP Calculations'!$C$40:$C$130,MATCH(F505,'MP Calculations'!$D$40:$D$130,0),0),-1))</f>
        <v>0</v>
      </c>
    </row>
    <row r="506" spans="3:17" x14ac:dyDescent="0.2">
      <c r="C506" s="159"/>
      <c r="D506" s="165"/>
      <c r="E506" s="161"/>
      <c r="F506" s="172" t="str">
        <f t="shared" si="24"/>
        <v>-</v>
      </c>
      <c r="G506" s="68"/>
      <c r="H506" s="167"/>
      <c r="I506" s="173"/>
      <c r="J506" s="168" t="str">
        <f>IFERROR(MIN('MP Calculations'!$E$30/I506,1),"-")</f>
        <v>-</v>
      </c>
      <c r="K506" s="12"/>
      <c r="L506" s="159"/>
      <c r="M506" s="159"/>
      <c r="N506" s="159"/>
      <c r="O506" s="184" t="str">
        <f t="shared" si="19"/>
        <v>-</v>
      </c>
      <c r="P506" s="214" t="str">
        <f t="shared" si="25"/>
        <v>-</v>
      </c>
      <c r="Q506" s="214" cm="1">
        <f t="array" ref="Q506">IF(P506="-",0,P506/(1+'General inputs'!$H$32)^IFERROR(INDEX('MP Calculations'!$C$40:$C$130,MATCH(F506,'MP Calculations'!$D$40:$D$130,0),0),-1))</f>
        <v>0</v>
      </c>
    </row>
    <row r="507" spans="3:17" x14ac:dyDescent="0.2">
      <c r="C507" s="159"/>
      <c r="D507" s="165"/>
      <c r="E507" s="161"/>
      <c r="F507" s="172" t="str">
        <f t="shared" si="24"/>
        <v>-</v>
      </c>
      <c r="G507" s="68"/>
      <c r="H507" s="167"/>
      <c r="I507" s="173"/>
      <c r="J507" s="168" t="str">
        <f>IFERROR(MIN('MP Calculations'!$E$30/I507,1),"-")</f>
        <v>-</v>
      </c>
      <c r="K507" s="12"/>
      <c r="L507" s="159"/>
      <c r="M507" s="159"/>
      <c r="N507" s="159"/>
      <c r="O507" s="184" t="str">
        <f t="shared" si="19"/>
        <v>-</v>
      </c>
      <c r="P507" s="214" t="str">
        <f t="shared" si="25"/>
        <v>-</v>
      </c>
      <c r="Q507" s="214" cm="1">
        <f t="array" ref="Q507">IF(P507="-",0,P507/(1+'General inputs'!$H$32)^IFERROR(INDEX('MP Calculations'!$C$40:$C$130,MATCH(F507,'MP Calculations'!$D$40:$D$130,0),0),-1))</f>
        <v>0</v>
      </c>
    </row>
    <row r="508" spans="3:17" x14ac:dyDescent="0.2">
      <c r="C508" s="159"/>
      <c r="D508" s="165"/>
      <c r="E508" s="161"/>
      <c r="F508" s="172" t="str">
        <f t="shared" si="24"/>
        <v>-</v>
      </c>
      <c r="G508" s="68"/>
      <c r="H508" s="167"/>
      <c r="I508" s="173"/>
      <c r="J508" s="168" t="str">
        <f>IFERROR(MIN('MP Calculations'!$E$30/I508,1),"-")</f>
        <v>-</v>
      </c>
      <c r="K508" s="12"/>
      <c r="L508" s="159"/>
      <c r="M508" s="159"/>
      <c r="N508" s="159"/>
      <c r="O508" s="184" t="str">
        <f t="shared" si="19"/>
        <v>-</v>
      </c>
      <c r="P508" s="214" t="str">
        <f t="shared" si="25"/>
        <v>-</v>
      </c>
      <c r="Q508" s="214" cm="1">
        <f t="array" ref="Q508">IF(P508="-",0,P508/(1+'General inputs'!$H$32)^IFERROR(INDEX('MP Calculations'!$C$40:$C$130,MATCH(F508,'MP Calculations'!$D$40:$D$130,0),0),-1))</f>
        <v>0</v>
      </c>
    </row>
    <row r="509" spans="3:17" x14ac:dyDescent="0.2">
      <c r="C509" s="159"/>
      <c r="D509" s="165"/>
      <c r="E509" s="161"/>
      <c r="F509" s="172" t="str">
        <f t="shared" si="24"/>
        <v>-</v>
      </c>
      <c r="G509" s="68"/>
      <c r="H509" s="167"/>
      <c r="I509" s="173"/>
      <c r="J509" s="168" t="str">
        <f>IFERROR(MIN('MP Calculations'!$E$30/I509,1),"-")</f>
        <v>-</v>
      </c>
      <c r="K509" s="12"/>
      <c r="L509" s="159"/>
      <c r="M509" s="159"/>
      <c r="N509" s="159"/>
      <c r="O509" s="184" t="str">
        <f t="shared" si="19"/>
        <v>-</v>
      </c>
      <c r="P509" s="214" t="str">
        <f t="shared" si="25"/>
        <v>-</v>
      </c>
      <c r="Q509" s="214" cm="1">
        <f t="array" ref="Q509">IF(P509="-",0,P509/(1+'General inputs'!$H$32)^IFERROR(INDEX('MP Calculations'!$C$40:$C$130,MATCH(F509,'MP Calculations'!$D$40:$D$130,0),0),-1))</f>
        <v>0</v>
      </c>
    </row>
    <row r="510" spans="3:17" x14ac:dyDescent="0.2">
      <c r="C510" s="159"/>
      <c r="D510" s="165"/>
      <c r="E510" s="161"/>
      <c r="F510" s="172" t="str">
        <f t="shared" si="24"/>
        <v>-</v>
      </c>
      <c r="G510" s="68"/>
      <c r="H510" s="167"/>
      <c r="I510" s="173"/>
      <c r="J510" s="168" t="str">
        <f>IFERROR(MIN('MP Calculations'!$E$30/I510,1),"-")</f>
        <v>-</v>
      </c>
      <c r="K510" s="12"/>
      <c r="L510" s="159"/>
      <c r="M510" s="159"/>
      <c r="N510" s="159"/>
      <c r="O510" s="184" t="str">
        <f t="shared" si="19"/>
        <v>-</v>
      </c>
      <c r="P510" s="214" t="str">
        <f t="shared" si="25"/>
        <v>-</v>
      </c>
      <c r="Q510" s="214" cm="1">
        <f t="array" ref="Q510">IF(P510="-",0,P510/(1+'General inputs'!$H$32)^IFERROR(INDEX('MP Calculations'!$C$40:$C$130,MATCH(F510,'MP Calculations'!$D$40:$D$130,0),0),-1))</f>
        <v>0</v>
      </c>
    </row>
    <row r="511" spans="3:17" x14ac:dyDescent="0.2">
      <c r="C511" s="159"/>
      <c r="D511" s="165"/>
      <c r="E511" s="161"/>
      <c r="F511" s="172" t="str">
        <f t="shared" si="24"/>
        <v>-</v>
      </c>
      <c r="G511" s="68"/>
      <c r="H511" s="167"/>
      <c r="I511" s="173"/>
      <c r="J511" s="168" t="str">
        <f>IFERROR(MIN('MP Calculations'!$E$30/I511,1),"-")</f>
        <v>-</v>
      </c>
      <c r="K511" s="12"/>
      <c r="L511" s="159"/>
      <c r="M511" s="159"/>
      <c r="N511" s="159"/>
      <c r="O511" s="184" t="str">
        <f t="shared" si="19"/>
        <v>-</v>
      </c>
      <c r="P511" s="214" t="str">
        <f t="shared" si="25"/>
        <v>-</v>
      </c>
      <c r="Q511" s="214" cm="1">
        <f t="array" ref="Q511">IF(P511="-",0,P511/(1+'General inputs'!$H$32)^IFERROR(INDEX('MP Calculations'!$C$40:$C$130,MATCH(F511,'MP Calculations'!$D$40:$D$130,0),0),-1))</f>
        <v>0</v>
      </c>
    </row>
    <row r="512" spans="3:17" x14ac:dyDescent="0.2">
      <c r="C512" s="159"/>
      <c r="D512" s="165"/>
      <c r="E512" s="161"/>
      <c r="F512" s="172" t="str">
        <f t="shared" si="24"/>
        <v>-</v>
      </c>
      <c r="G512" s="68"/>
      <c r="H512" s="167"/>
      <c r="I512" s="173"/>
      <c r="J512" s="168" t="str">
        <f>IFERROR(MIN('MP Calculations'!$E$30/I512,1),"-")</f>
        <v>-</v>
      </c>
      <c r="K512" s="12"/>
      <c r="L512" s="159"/>
      <c r="M512" s="159"/>
      <c r="N512" s="159"/>
      <c r="O512" s="184" t="str">
        <f t="shared" si="19"/>
        <v>-</v>
      </c>
      <c r="P512" s="214" t="str">
        <f t="shared" si="25"/>
        <v>-</v>
      </c>
      <c r="Q512" s="214" cm="1">
        <f t="array" ref="Q512">IF(P512="-",0,P512/(1+'General inputs'!$H$32)^IFERROR(INDEX('MP Calculations'!$C$40:$C$130,MATCH(F512,'MP Calculations'!$D$40:$D$130,0),0),-1))</f>
        <v>0</v>
      </c>
    </row>
    <row r="513" spans="3:17" x14ac:dyDescent="0.2">
      <c r="C513" s="159"/>
      <c r="D513" s="165"/>
      <c r="E513" s="161"/>
      <c r="F513" s="172" t="str">
        <f t="shared" si="24"/>
        <v>-</v>
      </c>
      <c r="G513" s="68"/>
      <c r="H513" s="167"/>
      <c r="I513" s="173"/>
      <c r="J513" s="168" t="str">
        <f>IFERROR(MIN('MP Calculations'!$E$30/I513,1),"-")</f>
        <v>-</v>
      </c>
      <c r="K513" s="12"/>
      <c r="L513" s="159"/>
      <c r="M513" s="159"/>
      <c r="N513" s="159"/>
      <c r="O513" s="184" t="str">
        <f t="shared" si="19"/>
        <v>-</v>
      </c>
      <c r="P513" s="214" t="str">
        <f t="shared" si="25"/>
        <v>-</v>
      </c>
      <c r="Q513" s="214" cm="1">
        <f t="array" ref="Q513">IF(P513="-",0,P513/(1+'General inputs'!$H$32)^IFERROR(INDEX('MP Calculations'!$C$40:$C$130,MATCH(F513,'MP Calculations'!$D$40:$D$130,0),0),-1))</f>
        <v>0</v>
      </c>
    </row>
    <row r="514" spans="3:17" x14ac:dyDescent="0.2">
      <c r="C514" s="159"/>
      <c r="D514" s="165"/>
      <c r="E514" s="161"/>
      <c r="F514" s="172" t="str">
        <f t="shared" si="24"/>
        <v>-</v>
      </c>
      <c r="G514" s="68"/>
      <c r="H514" s="167"/>
      <c r="I514" s="173"/>
      <c r="J514" s="168" t="str">
        <f>IFERROR(MIN('MP Calculations'!$E$30/I514,1),"-")</f>
        <v>-</v>
      </c>
      <c r="K514" s="12"/>
      <c r="L514" s="159"/>
      <c r="M514" s="159"/>
      <c r="N514" s="159"/>
      <c r="O514" s="184" t="str">
        <f t="shared" si="19"/>
        <v>-</v>
      </c>
      <c r="P514" s="214" t="str">
        <f t="shared" si="25"/>
        <v>-</v>
      </c>
      <c r="Q514" s="214" cm="1">
        <f t="array" ref="Q514">IF(P514="-",0,P514/(1+'General inputs'!$H$32)^IFERROR(INDEX('MP Calculations'!$C$40:$C$130,MATCH(F514,'MP Calculations'!$D$40:$D$130,0),0),-1))</f>
        <v>0</v>
      </c>
    </row>
    <row r="515" spans="3:17" x14ac:dyDescent="0.2">
      <c r="C515" s="159"/>
      <c r="D515" s="165"/>
      <c r="E515" s="161"/>
      <c r="F515" s="172" t="str">
        <f t="shared" si="24"/>
        <v>-</v>
      </c>
      <c r="G515" s="68"/>
      <c r="H515" s="167"/>
      <c r="I515" s="173"/>
      <c r="J515" s="168" t="str">
        <f>IFERROR(MIN('MP Calculations'!$E$30/I515,1),"-")</f>
        <v>-</v>
      </c>
      <c r="K515" s="12"/>
      <c r="L515" s="159"/>
      <c r="M515" s="159"/>
      <c r="N515" s="159"/>
      <c r="O515" s="184" t="str">
        <f t="shared" si="19"/>
        <v>-</v>
      </c>
      <c r="P515" s="214" t="str">
        <f t="shared" si="25"/>
        <v>-</v>
      </c>
      <c r="Q515" s="214" cm="1">
        <f t="array" ref="Q515">IF(P515="-",0,P515/(1+'General inputs'!$H$32)^IFERROR(INDEX('MP Calculations'!$C$40:$C$130,MATCH(F515,'MP Calculations'!$D$40:$D$130,0),0),-1))</f>
        <v>0</v>
      </c>
    </row>
    <row r="516" spans="3:17" x14ac:dyDescent="0.2">
      <c r="C516" s="159"/>
      <c r="D516" s="165"/>
      <c r="E516" s="161"/>
      <c r="F516" s="172" t="str">
        <f t="shared" si="24"/>
        <v>-</v>
      </c>
      <c r="G516" s="68"/>
      <c r="H516" s="167"/>
      <c r="I516" s="173"/>
      <c r="J516" s="168" t="str">
        <f>IFERROR(MIN('MP Calculations'!$E$30/I516,1),"-")</f>
        <v>-</v>
      </c>
      <c r="K516" s="12"/>
      <c r="L516" s="159"/>
      <c r="M516" s="159"/>
      <c r="N516" s="159"/>
      <c r="O516" s="184" t="str">
        <f t="shared" si="19"/>
        <v>-</v>
      </c>
      <c r="P516" s="214" t="str">
        <f t="shared" si="25"/>
        <v>-</v>
      </c>
      <c r="Q516" s="214" cm="1">
        <f t="array" ref="Q516">IF(P516="-",0,P516/(1+'General inputs'!$H$32)^IFERROR(INDEX('MP Calculations'!$C$40:$C$130,MATCH(F516,'MP Calculations'!$D$40:$D$130,0),0),-1))</f>
        <v>0</v>
      </c>
    </row>
    <row r="517" spans="3:17" x14ac:dyDescent="0.2">
      <c r="C517" s="159"/>
      <c r="D517" s="165"/>
      <c r="E517" s="161"/>
      <c r="F517" s="172" t="str">
        <f t="shared" si="24"/>
        <v>-</v>
      </c>
      <c r="G517" s="68"/>
      <c r="H517" s="167"/>
      <c r="I517" s="173"/>
      <c r="J517" s="168" t="str">
        <f>IFERROR(MIN('MP Calculations'!$E$30/I517,1),"-")</f>
        <v>-</v>
      </c>
      <c r="K517" s="12"/>
      <c r="L517" s="159"/>
      <c r="M517" s="159"/>
      <c r="N517" s="159"/>
      <c r="O517" s="184" t="str">
        <f t="shared" si="19"/>
        <v>-</v>
      </c>
      <c r="P517" s="214" t="str">
        <f t="shared" si="25"/>
        <v>-</v>
      </c>
      <c r="Q517" s="214" cm="1">
        <f t="array" ref="Q517">IF(P517="-",0,P517/(1+'General inputs'!$H$32)^IFERROR(INDEX('MP Calculations'!$C$40:$C$130,MATCH(F517,'MP Calculations'!$D$40:$D$130,0),0),-1))</f>
        <v>0</v>
      </c>
    </row>
    <row r="518" spans="3:17" x14ac:dyDescent="0.2">
      <c r="C518" s="159"/>
      <c r="D518" s="165"/>
      <c r="E518" s="161"/>
      <c r="F518" s="172" t="str">
        <f t="shared" si="24"/>
        <v>-</v>
      </c>
      <c r="G518" s="68"/>
      <c r="H518" s="167"/>
      <c r="I518" s="173"/>
      <c r="J518" s="168" t="str">
        <f>IFERROR(MIN('MP Calculations'!$E$30/I518,1),"-")</f>
        <v>-</v>
      </c>
      <c r="K518" s="12"/>
      <c r="L518" s="159"/>
      <c r="M518" s="159"/>
      <c r="N518" s="159"/>
      <c r="O518" s="184" t="str">
        <f t="shared" si="19"/>
        <v>-</v>
      </c>
      <c r="P518" s="214" t="str">
        <f t="shared" si="25"/>
        <v>-</v>
      </c>
      <c r="Q518" s="214" cm="1">
        <f t="array" ref="Q518">IF(P518="-",0,P518/(1+'General inputs'!$H$32)^IFERROR(INDEX('MP Calculations'!$C$40:$C$130,MATCH(F518,'MP Calculations'!$D$40:$D$130,0),0),-1))</f>
        <v>0</v>
      </c>
    </row>
    <row r="519" spans="3:17" x14ac:dyDescent="0.2">
      <c r="C519" s="159"/>
      <c r="D519" s="165"/>
      <c r="E519" s="161"/>
      <c r="F519" s="172" t="str">
        <f t="shared" si="24"/>
        <v>-</v>
      </c>
      <c r="G519" s="68"/>
      <c r="H519" s="167"/>
      <c r="I519" s="173"/>
      <c r="J519" s="168" t="str">
        <f>IFERROR(MIN('MP Calculations'!$E$30/I519,1),"-")</f>
        <v>-</v>
      </c>
      <c r="K519" s="12"/>
      <c r="L519" s="159"/>
      <c r="M519" s="159"/>
      <c r="N519" s="159"/>
      <c r="O519" s="184" t="str">
        <f t="shared" si="19"/>
        <v>-</v>
      </c>
      <c r="P519" s="214" t="str">
        <f t="shared" si="25"/>
        <v>-</v>
      </c>
      <c r="Q519" s="214" cm="1">
        <f t="array" ref="Q519">IF(P519="-",0,P519/(1+'General inputs'!$H$32)^IFERROR(INDEX('MP Calculations'!$C$40:$C$130,MATCH(F519,'MP Calculations'!$D$40:$D$130,0),0),-1))</f>
        <v>0</v>
      </c>
    </row>
    <row r="520" spans="3:17" x14ac:dyDescent="0.2">
      <c r="C520" s="159"/>
      <c r="D520" s="165"/>
      <c r="E520" s="161"/>
      <c r="F520" s="172" t="str">
        <f t="shared" si="24"/>
        <v>-</v>
      </c>
      <c r="G520" s="68"/>
      <c r="H520" s="167"/>
      <c r="I520" s="173"/>
      <c r="J520" s="168" t="str">
        <f>IFERROR(MIN('MP Calculations'!$E$30/I520,1),"-")</f>
        <v>-</v>
      </c>
      <c r="K520" s="12"/>
      <c r="L520" s="159"/>
      <c r="M520" s="159"/>
      <c r="N520" s="159"/>
      <c r="O520" s="184" t="str">
        <f t="shared" si="19"/>
        <v>-</v>
      </c>
      <c r="P520" s="214" t="str">
        <f t="shared" si="25"/>
        <v>-</v>
      </c>
      <c r="Q520" s="214" cm="1">
        <f t="array" ref="Q520">IF(P520="-",0,P520/(1+'General inputs'!$H$32)^IFERROR(INDEX('MP Calculations'!$C$40:$C$130,MATCH(F520,'MP Calculations'!$D$40:$D$130,0),0),-1))</f>
        <v>0</v>
      </c>
    </row>
    <row r="521" spans="3:17" x14ac:dyDescent="0.2">
      <c r="C521" s="159"/>
      <c r="D521" s="165"/>
      <c r="E521" s="161"/>
      <c r="F521" s="172" t="str">
        <f t="shared" si="24"/>
        <v>-</v>
      </c>
      <c r="G521" s="68"/>
      <c r="H521" s="167"/>
      <c r="I521" s="173"/>
      <c r="J521" s="168" t="str">
        <f>IFERROR(MIN('MP Calculations'!$E$30/I521,1),"-")</f>
        <v>-</v>
      </c>
      <c r="K521" s="12"/>
      <c r="L521" s="159"/>
      <c r="M521" s="159"/>
      <c r="N521" s="159"/>
      <c r="O521" s="184" t="str">
        <f t="shared" si="19"/>
        <v>-</v>
      </c>
      <c r="P521" s="214" t="str">
        <f t="shared" si="25"/>
        <v>-</v>
      </c>
      <c r="Q521" s="214" cm="1">
        <f t="array" ref="Q521">IF(P521="-",0,P521/(1+'General inputs'!$H$32)^IFERROR(INDEX('MP Calculations'!$C$40:$C$130,MATCH(F521,'MP Calculations'!$D$40:$D$130,0),0),-1))</f>
        <v>0</v>
      </c>
    </row>
    <row r="522" spans="3:17" x14ac:dyDescent="0.2">
      <c r="C522" s="159"/>
      <c r="D522" s="165"/>
      <c r="E522" s="161"/>
      <c r="F522" s="172" t="str">
        <f t="shared" si="24"/>
        <v>-</v>
      </c>
      <c r="G522" s="68"/>
      <c r="H522" s="167"/>
      <c r="I522" s="173"/>
      <c r="J522" s="168" t="str">
        <f>IFERROR(MIN('MP Calculations'!$E$30/I522,1),"-")</f>
        <v>-</v>
      </c>
      <c r="K522" s="12"/>
      <c r="L522" s="159"/>
      <c r="M522" s="159"/>
      <c r="N522" s="159"/>
      <c r="O522" s="184" t="str">
        <f t="shared" si="19"/>
        <v>-</v>
      </c>
      <c r="P522" s="214" t="str">
        <f t="shared" si="25"/>
        <v>-</v>
      </c>
      <c r="Q522" s="214" cm="1">
        <f t="array" ref="Q522">IF(P522="-",0,P522/(1+'General inputs'!$H$32)^IFERROR(INDEX('MP Calculations'!$C$40:$C$130,MATCH(F522,'MP Calculations'!$D$40:$D$130,0),0),-1))</f>
        <v>0</v>
      </c>
    </row>
    <row r="523" spans="3:17" x14ac:dyDescent="0.2">
      <c r="C523" s="159"/>
      <c r="D523" s="165"/>
      <c r="E523" s="161"/>
      <c r="F523" s="172" t="str">
        <f t="shared" si="24"/>
        <v>-</v>
      </c>
      <c r="G523" s="68"/>
      <c r="H523" s="167"/>
      <c r="I523" s="173"/>
      <c r="J523" s="168" t="str">
        <f>IFERROR(MIN('MP Calculations'!$E$30/I523,1),"-")</f>
        <v>-</v>
      </c>
      <c r="K523" s="12"/>
      <c r="L523" s="159"/>
      <c r="M523" s="159"/>
      <c r="N523" s="159"/>
      <c r="O523" s="184" t="str">
        <f t="shared" si="19"/>
        <v>-</v>
      </c>
      <c r="P523" s="214" t="str">
        <f t="shared" si="25"/>
        <v>-</v>
      </c>
      <c r="Q523" s="214" cm="1">
        <f t="array" ref="Q523">IF(P523="-",0,P523/(1+'General inputs'!$H$32)^IFERROR(INDEX('MP Calculations'!$C$40:$C$130,MATCH(F523,'MP Calculations'!$D$40:$D$130,0),0),-1))</f>
        <v>0</v>
      </c>
    </row>
    <row r="524" spans="3:17" x14ac:dyDescent="0.2">
      <c r="C524" s="159"/>
      <c r="D524" s="165"/>
      <c r="E524" s="161"/>
      <c r="F524" s="172" t="str">
        <f t="shared" si="24"/>
        <v>-</v>
      </c>
      <c r="G524" s="68"/>
      <c r="H524" s="167"/>
      <c r="I524" s="173"/>
      <c r="J524" s="168" t="str">
        <f>IFERROR(MIN('MP Calculations'!$E$30/I524,1),"-")</f>
        <v>-</v>
      </c>
      <c r="K524" s="12"/>
      <c r="L524" s="159"/>
      <c r="M524" s="159"/>
      <c r="N524" s="159"/>
      <c r="O524" s="184" t="str">
        <f t="shared" si="19"/>
        <v>-</v>
      </c>
      <c r="P524" s="214" t="str">
        <f t="shared" si="25"/>
        <v>-</v>
      </c>
      <c r="Q524" s="214" cm="1">
        <f t="array" ref="Q524">IF(P524="-",0,P524/(1+'General inputs'!$H$32)^IFERROR(INDEX('MP Calculations'!$C$40:$C$130,MATCH(F524,'MP Calculations'!$D$40:$D$130,0),0),-1))</f>
        <v>0</v>
      </c>
    </row>
    <row r="525" spans="3:17" x14ac:dyDescent="0.2">
      <c r="C525" s="159"/>
      <c r="D525" s="165"/>
      <c r="E525" s="161"/>
      <c r="F525" s="172" t="str">
        <f t="shared" si="24"/>
        <v>-</v>
      </c>
      <c r="G525" s="68"/>
      <c r="H525" s="167"/>
      <c r="I525" s="173"/>
      <c r="J525" s="168" t="str">
        <f>IFERROR(MIN('MP Calculations'!$E$30/I525,1),"-")</f>
        <v>-</v>
      </c>
      <c r="K525" s="12"/>
      <c r="L525" s="159"/>
      <c r="M525" s="159"/>
      <c r="N525" s="159"/>
      <c r="O525" s="184" t="str">
        <f t="shared" si="19"/>
        <v>-</v>
      </c>
      <c r="P525" s="214" t="str">
        <f t="shared" si="25"/>
        <v>-</v>
      </c>
      <c r="Q525" s="214" cm="1">
        <f t="array" ref="Q525">IF(P525="-",0,P525/(1+'General inputs'!$H$32)^IFERROR(INDEX('MP Calculations'!$C$40:$C$130,MATCH(F525,'MP Calculations'!$D$40:$D$130,0),0),-1))</f>
        <v>0</v>
      </c>
    </row>
    <row r="526" spans="3:17" x14ac:dyDescent="0.2">
      <c r="C526" s="159"/>
      <c r="D526" s="165"/>
      <c r="E526" s="161"/>
      <c r="F526" s="172" t="str">
        <f t="shared" si="24"/>
        <v>-</v>
      </c>
      <c r="G526" s="68"/>
      <c r="H526" s="167"/>
      <c r="I526" s="173"/>
      <c r="J526" s="168" t="str">
        <f>IFERROR(MIN('MP Calculations'!$E$30/I526,1),"-")</f>
        <v>-</v>
      </c>
      <c r="K526" s="12"/>
      <c r="L526" s="159"/>
      <c r="M526" s="159"/>
      <c r="N526" s="159"/>
      <c r="O526" s="184" t="str">
        <f t="shared" si="19"/>
        <v>-</v>
      </c>
      <c r="P526" s="214" t="str">
        <f t="shared" si="25"/>
        <v>-</v>
      </c>
      <c r="Q526" s="214" cm="1">
        <f t="array" ref="Q526">IF(P526="-",0,P526/(1+'General inputs'!$H$32)^IFERROR(INDEX('MP Calculations'!$C$40:$C$130,MATCH(F526,'MP Calculations'!$D$40:$D$130,0),0),-1))</f>
        <v>0</v>
      </c>
    </row>
    <row r="527" spans="3:17" x14ac:dyDescent="0.2">
      <c r="C527" s="159"/>
      <c r="D527" s="165"/>
      <c r="E527" s="161"/>
      <c r="F527" s="172" t="str">
        <f t="shared" si="24"/>
        <v>-</v>
      </c>
      <c r="G527" s="68"/>
      <c r="H527" s="167"/>
      <c r="I527" s="173"/>
      <c r="J527" s="168" t="str">
        <f>IFERROR(MIN('MP Calculations'!$E$30/I527,1),"-")</f>
        <v>-</v>
      </c>
      <c r="K527" s="12"/>
      <c r="L527" s="159"/>
      <c r="M527" s="159"/>
      <c r="N527" s="159"/>
      <c r="O527" s="184" t="str">
        <f t="shared" si="19"/>
        <v>-</v>
      </c>
      <c r="P527" s="214" t="str">
        <f t="shared" si="25"/>
        <v>-</v>
      </c>
      <c r="Q527" s="214" cm="1">
        <f t="array" ref="Q527">IF(P527="-",0,P527/(1+'General inputs'!$H$32)^IFERROR(INDEX('MP Calculations'!$C$40:$C$130,MATCH(F527,'MP Calculations'!$D$40:$D$130,0),0),-1))</f>
        <v>0</v>
      </c>
    </row>
    <row r="528" spans="3:17" x14ac:dyDescent="0.2">
      <c r="C528" s="159"/>
      <c r="D528" s="165"/>
      <c r="E528" s="161"/>
      <c r="F528" s="172" t="str">
        <f t="shared" si="24"/>
        <v>-</v>
      </c>
      <c r="G528" s="68"/>
      <c r="H528" s="167"/>
      <c r="I528" s="173"/>
      <c r="J528" s="168" t="str">
        <f>IFERROR(MIN('MP Calculations'!$E$30/I528,1),"-")</f>
        <v>-</v>
      </c>
      <c r="K528" s="12"/>
      <c r="L528" s="159"/>
      <c r="M528" s="159"/>
      <c r="N528" s="159"/>
      <c r="O528" s="184" t="str">
        <f t="shared" si="19"/>
        <v>-</v>
      </c>
      <c r="P528" s="214" t="str">
        <f t="shared" si="25"/>
        <v>-</v>
      </c>
      <c r="Q528" s="214" cm="1">
        <f t="array" ref="Q528">IF(P528="-",0,P528/(1+'General inputs'!$H$32)^IFERROR(INDEX('MP Calculations'!$C$40:$C$130,MATCH(F528,'MP Calculations'!$D$40:$D$130,0),0),-1))</f>
        <v>0</v>
      </c>
    </row>
    <row r="529" spans="3:17" x14ac:dyDescent="0.2">
      <c r="C529" s="159"/>
      <c r="D529" s="165"/>
      <c r="E529" s="161"/>
      <c r="F529" s="172" t="str">
        <f t="shared" si="24"/>
        <v>-</v>
      </c>
      <c r="G529" s="68"/>
      <c r="H529" s="167"/>
      <c r="I529" s="173"/>
      <c r="J529" s="168" t="str">
        <f>IFERROR(MIN('MP Calculations'!$E$30/I529,1),"-")</f>
        <v>-</v>
      </c>
      <c r="K529" s="12"/>
      <c r="L529" s="159"/>
      <c r="M529" s="159"/>
      <c r="N529" s="159"/>
      <c r="O529" s="184" t="str">
        <f t="shared" si="19"/>
        <v>-</v>
      </c>
      <c r="P529" s="214" t="str">
        <f t="shared" si="25"/>
        <v>-</v>
      </c>
      <c r="Q529" s="214" cm="1">
        <f t="array" ref="Q529">IF(P529="-",0,P529/(1+'General inputs'!$H$32)^IFERROR(INDEX('MP Calculations'!$C$40:$C$130,MATCH(F529,'MP Calculations'!$D$40:$D$130,0),0),-1))</f>
        <v>0</v>
      </c>
    </row>
    <row r="530" spans="3:17" x14ac:dyDescent="0.2">
      <c r="C530" s="159"/>
      <c r="D530" s="165"/>
      <c r="E530" s="161"/>
      <c r="F530" s="172" t="str">
        <f t="shared" si="24"/>
        <v>-</v>
      </c>
      <c r="G530" s="68"/>
      <c r="H530" s="167"/>
      <c r="I530" s="173"/>
      <c r="J530" s="168" t="str">
        <f>IFERROR(MIN('MP Calculations'!$E$30/I530,1),"-")</f>
        <v>-</v>
      </c>
      <c r="K530" s="12"/>
      <c r="L530" s="159"/>
      <c r="M530" s="159"/>
      <c r="N530" s="159"/>
      <c r="O530" s="184" t="str">
        <f t="shared" si="19"/>
        <v>-</v>
      </c>
      <c r="P530" s="214" t="str">
        <f t="shared" si="25"/>
        <v>-</v>
      </c>
      <c r="Q530" s="214" cm="1">
        <f t="array" ref="Q530">IF(P530="-",0,P530/(1+'General inputs'!$H$32)^IFERROR(INDEX('MP Calculations'!$C$40:$C$130,MATCH(F530,'MP Calculations'!$D$40:$D$130,0),0),-1))</f>
        <v>0</v>
      </c>
    </row>
    <row r="531" spans="3:17" x14ac:dyDescent="0.2">
      <c r="C531" s="159"/>
      <c r="D531" s="165"/>
      <c r="E531" s="161"/>
      <c r="F531" s="172" t="str">
        <f t="shared" si="24"/>
        <v>-</v>
      </c>
      <c r="G531" s="68"/>
      <c r="H531" s="167"/>
      <c r="I531" s="173"/>
      <c r="J531" s="168" t="str">
        <f>IFERROR(MIN('MP Calculations'!$E$30/I531,1),"-")</f>
        <v>-</v>
      </c>
      <c r="K531" s="12"/>
      <c r="L531" s="159"/>
      <c r="M531" s="159"/>
      <c r="N531" s="159"/>
      <c r="O531" s="184" t="str">
        <f t="shared" si="19"/>
        <v>-</v>
      </c>
      <c r="P531" s="214" t="str">
        <f t="shared" si="25"/>
        <v>-</v>
      </c>
      <c r="Q531" s="214" cm="1">
        <f t="array" ref="Q531">IF(P531="-",0,P531/(1+'General inputs'!$H$32)^IFERROR(INDEX('MP Calculations'!$C$40:$C$130,MATCH(F531,'MP Calculations'!$D$40:$D$130,0),0),-1))</f>
        <v>0</v>
      </c>
    </row>
    <row r="532" spans="3:17" x14ac:dyDescent="0.2">
      <c r="C532" s="159"/>
      <c r="D532" s="165"/>
      <c r="E532" s="161"/>
      <c r="F532" s="172" t="str">
        <f t="shared" si="24"/>
        <v>-</v>
      </c>
      <c r="G532" s="68"/>
      <c r="H532" s="167"/>
      <c r="I532" s="173"/>
      <c r="J532" s="168" t="str">
        <f>IFERROR(MIN('MP Calculations'!$E$30/I532,1),"-")</f>
        <v>-</v>
      </c>
      <c r="K532" s="12"/>
      <c r="L532" s="159"/>
      <c r="M532" s="159"/>
      <c r="N532" s="159"/>
      <c r="O532" s="184" t="str">
        <f t="shared" si="19"/>
        <v>-</v>
      </c>
      <c r="P532" s="214" t="str">
        <f t="shared" si="25"/>
        <v>-</v>
      </c>
      <c r="Q532" s="214" cm="1">
        <f t="array" ref="Q532">IF(P532="-",0,P532/(1+'General inputs'!$H$32)^IFERROR(INDEX('MP Calculations'!$C$40:$C$130,MATCH(F532,'MP Calculations'!$D$40:$D$130,0),0),-1))</f>
        <v>0</v>
      </c>
    </row>
    <row r="533" spans="3:17" x14ac:dyDescent="0.2">
      <c r="C533" s="159"/>
      <c r="D533" s="165"/>
      <c r="E533" s="161"/>
      <c r="F533" s="172" t="str">
        <f t="shared" si="24"/>
        <v>-</v>
      </c>
      <c r="G533" s="68"/>
      <c r="H533" s="167"/>
      <c r="I533" s="173"/>
      <c r="J533" s="168" t="str">
        <f>IFERROR(MIN('MP Calculations'!$E$30/I533,1),"-")</f>
        <v>-</v>
      </c>
      <c r="K533" s="12"/>
      <c r="L533" s="159"/>
      <c r="M533" s="159"/>
      <c r="N533" s="159"/>
      <c r="O533" s="184" t="str">
        <f t="shared" si="19"/>
        <v>-</v>
      </c>
      <c r="P533" s="214" t="str">
        <f t="shared" si="25"/>
        <v>-</v>
      </c>
      <c r="Q533" s="214" cm="1">
        <f t="array" ref="Q533">IF(P533="-",0,P533/(1+'General inputs'!$H$32)^IFERROR(INDEX('MP Calculations'!$C$40:$C$130,MATCH(F533,'MP Calculations'!$D$40:$D$130,0),0),-1))</f>
        <v>0</v>
      </c>
    </row>
    <row r="534" spans="3:17" x14ac:dyDescent="0.2">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4" t="str">
        <f t="shared" si="19"/>
        <v>-</v>
      </c>
      <c r="P534" s="214" t="str">
        <f t="shared" si="25"/>
        <v>-</v>
      </c>
      <c r="Q534" s="214" cm="1">
        <f t="array" ref="Q534">IF(P534="-",0,P534/(1+'General inputs'!$H$32)^IFERROR(INDEX('MP Calculations'!$C$40:$C$130,MATCH(F534,'MP Calculations'!$D$40:$D$130,0),0),-1))</f>
        <v>0</v>
      </c>
    </row>
    <row r="535" spans="3:17" x14ac:dyDescent="0.2">
      <c r="C535" s="159"/>
      <c r="D535" s="165"/>
      <c r="E535" s="161"/>
      <c r="F535" s="172" t="str">
        <f t="shared" si="27"/>
        <v>-</v>
      </c>
      <c r="G535" s="68"/>
      <c r="H535" s="167"/>
      <c r="I535" s="173"/>
      <c r="J535" s="168" t="str">
        <f>IFERROR(MIN('MP Calculations'!$E$30/I535,1),"-")</f>
        <v>-</v>
      </c>
      <c r="K535" s="12"/>
      <c r="L535" s="159"/>
      <c r="M535" s="159"/>
      <c r="N535" s="159"/>
      <c r="O535" s="184" t="str">
        <f t="shared" si="19"/>
        <v>-</v>
      </c>
      <c r="P535" s="214" t="str">
        <f t="shared" ref="P535:P597" si="28">IF(O535="-","-",IF(OR(E535&lt;$E$15,E535&gt;$E$16),0,O535*J535))</f>
        <v>-</v>
      </c>
      <c r="Q535" s="214" cm="1">
        <f t="array" ref="Q535">IF(P535="-",0,P535/(1+'General inputs'!$H$32)^IFERROR(INDEX('MP Calculations'!$C$40:$C$130,MATCH(F535,'MP Calculations'!$D$40:$D$130,0),0),-1))</f>
        <v>0</v>
      </c>
    </row>
    <row r="536" spans="3:17" x14ac:dyDescent="0.2">
      <c r="C536" s="159"/>
      <c r="D536" s="165"/>
      <c r="E536" s="161"/>
      <c r="F536" s="172" t="str">
        <f t="shared" si="27"/>
        <v>-</v>
      </c>
      <c r="G536" s="68"/>
      <c r="H536" s="167"/>
      <c r="I536" s="173"/>
      <c r="J536" s="168" t="str">
        <f>IFERROR(MIN('MP Calculations'!$E$30/I536,1),"-")</f>
        <v>-</v>
      </c>
      <c r="K536" s="12"/>
      <c r="L536" s="159"/>
      <c r="M536" s="159"/>
      <c r="N536" s="159"/>
      <c r="O536" s="184" t="str">
        <f t="shared" si="19"/>
        <v>-</v>
      </c>
      <c r="P536" s="214" t="str">
        <f t="shared" si="28"/>
        <v>-</v>
      </c>
      <c r="Q536" s="214" cm="1">
        <f t="array" ref="Q536">IF(P536="-",0,P536/(1+'General inputs'!$H$32)^IFERROR(INDEX('MP Calculations'!$C$40:$C$130,MATCH(F536,'MP Calculations'!$D$40:$D$130,0),0),-1))</f>
        <v>0</v>
      </c>
    </row>
    <row r="537" spans="3:17" x14ac:dyDescent="0.2">
      <c r="C537" s="159"/>
      <c r="D537" s="165"/>
      <c r="E537" s="161"/>
      <c r="F537" s="172" t="str">
        <f t="shared" si="27"/>
        <v>-</v>
      </c>
      <c r="G537" s="68"/>
      <c r="H537" s="167"/>
      <c r="I537" s="173"/>
      <c r="J537" s="168" t="str">
        <f>IFERROR(MIN('MP Calculations'!$E$30/I537,1),"-")</f>
        <v>-</v>
      </c>
      <c r="K537" s="12"/>
      <c r="L537" s="159"/>
      <c r="M537" s="159"/>
      <c r="N537" s="159"/>
      <c r="O537" s="184" t="str">
        <f t="shared" si="19"/>
        <v>-</v>
      </c>
      <c r="P537" s="214" t="str">
        <f t="shared" si="28"/>
        <v>-</v>
      </c>
      <c r="Q537" s="214" cm="1">
        <f t="array" ref="Q537">IF(P537="-",0,P537/(1+'General inputs'!$H$32)^IFERROR(INDEX('MP Calculations'!$C$40:$C$130,MATCH(F537,'MP Calculations'!$D$40:$D$130,0),0),-1))</f>
        <v>0</v>
      </c>
    </row>
    <row r="538" spans="3:17" x14ac:dyDescent="0.2">
      <c r="C538" s="159"/>
      <c r="D538" s="165"/>
      <c r="E538" s="161"/>
      <c r="F538" s="172" t="str">
        <f t="shared" si="27"/>
        <v>-</v>
      </c>
      <c r="G538" s="68"/>
      <c r="H538" s="167"/>
      <c r="I538" s="173"/>
      <c r="J538" s="168" t="str">
        <f>IFERROR(MIN('MP Calculations'!$E$30/I538,1),"-")</f>
        <v>-</v>
      </c>
      <c r="K538" s="12"/>
      <c r="L538" s="159"/>
      <c r="M538" s="159"/>
      <c r="N538" s="159"/>
      <c r="O538" s="184" t="str">
        <f t="shared" si="19"/>
        <v>-</v>
      </c>
      <c r="P538" s="214" t="str">
        <f t="shared" si="28"/>
        <v>-</v>
      </c>
      <c r="Q538" s="214" cm="1">
        <f t="array" ref="Q538">IF(P538="-",0,P538/(1+'General inputs'!$H$32)^IFERROR(INDEX('MP Calculations'!$C$40:$C$130,MATCH(F538,'MP Calculations'!$D$40:$D$130,0),0),-1))</f>
        <v>0</v>
      </c>
    </row>
    <row r="539" spans="3:17" x14ac:dyDescent="0.2">
      <c r="C539" s="159"/>
      <c r="D539" s="165"/>
      <c r="E539" s="161"/>
      <c r="F539" s="172" t="str">
        <f t="shared" si="27"/>
        <v>-</v>
      </c>
      <c r="G539" s="68"/>
      <c r="H539" s="167"/>
      <c r="I539" s="173"/>
      <c r="J539" s="168" t="str">
        <f>IFERROR(MIN('MP Calculations'!$E$30/I539,1),"-")</f>
        <v>-</v>
      </c>
      <c r="K539" s="12"/>
      <c r="L539" s="159"/>
      <c r="M539" s="159"/>
      <c r="N539" s="159"/>
      <c r="O539" s="184" t="str">
        <f t="shared" si="19"/>
        <v>-</v>
      </c>
      <c r="P539" s="214" t="str">
        <f t="shared" si="28"/>
        <v>-</v>
      </c>
      <c r="Q539" s="214" cm="1">
        <f t="array" ref="Q539">IF(P539="-",0,P539/(1+'General inputs'!$H$32)^IFERROR(INDEX('MP Calculations'!$C$40:$C$130,MATCH(F539,'MP Calculations'!$D$40:$D$130,0),0),-1))</f>
        <v>0</v>
      </c>
    </row>
    <row r="540" spans="3:17" x14ac:dyDescent="0.2">
      <c r="C540" s="159"/>
      <c r="D540" s="165"/>
      <c r="E540" s="161"/>
      <c r="F540" s="172" t="str">
        <f t="shared" si="27"/>
        <v>-</v>
      </c>
      <c r="G540" s="68"/>
      <c r="H540" s="167"/>
      <c r="I540" s="173"/>
      <c r="J540" s="168" t="str">
        <f>IFERROR(MIN('MP Calculations'!$E$30/I540,1),"-")</f>
        <v>-</v>
      </c>
      <c r="K540" s="12"/>
      <c r="L540" s="159"/>
      <c r="M540" s="159"/>
      <c r="N540" s="159"/>
      <c r="O540" s="184" t="str">
        <f t="shared" si="19"/>
        <v>-</v>
      </c>
      <c r="P540" s="214" t="str">
        <f t="shared" si="28"/>
        <v>-</v>
      </c>
      <c r="Q540" s="214" cm="1">
        <f t="array" ref="Q540">IF(P540="-",0,P540/(1+'General inputs'!$H$32)^IFERROR(INDEX('MP Calculations'!$C$40:$C$130,MATCH(F540,'MP Calculations'!$D$40:$D$130,0),0),-1))</f>
        <v>0</v>
      </c>
    </row>
    <row r="541" spans="3:17" x14ac:dyDescent="0.2">
      <c r="C541" s="159"/>
      <c r="D541" s="165"/>
      <c r="E541" s="161"/>
      <c r="F541" s="172" t="str">
        <f t="shared" si="27"/>
        <v>-</v>
      </c>
      <c r="G541" s="68"/>
      <c r="H541" s="167"/>
      <c r="I541" s="173"/>
      <c r="J541" s="168" t="str">
        <f>IFERROR(MIN('MP Calculations'!$E$30/I541,1),"-")</f>
        <v>-</v>
      </c>
      <c r="K541" s="12"/>
      <c r="L541" s="159"/>
      <c r="M541" s="159"/>
      <c r="N541" s="159"/>
      <c r="O541" s="184" t="str">
        <f t="shared" si="19"/>
        <v>-</v>
      </c>
      <c r="P541" s="214" t="str">
        <f t="shared" si="28"/>
        <v>-</v>
      </c>
      <c r="Q541" s="214" cm="1">
        <f t="array" ref="Q541">IF(P541="-",0,P541/(1+'General inputs'!$H$32)^IFERROR(INDEX('MP Calculations'!$C$40:$C$130,MATCH(F541,'MP Calculations'!$D$40:$D$130,0),0),-1))</f>
        <v>0</v>
      </c>
    </row>
    <row r="542" spans="3:17" x14ac:dyDescent="0.2">
      <c r="C542" s="159"/>
      <c r="D542" s="165"/>
      <c r="E542" s="161"/>
      <c r="F542" s="172" t="str">
        <f t="shared" si="27"/>
        <v>-</v>
      </c>
      <c r="G542" s="68"/>
      <c r="H542" s="167"/>
      <c r="I542" s="173"/>
      <c r="J542" s="168" t="str">
        <f>IFERROR(MIN('MP Calculations'!$E$30/I542,1),"-")</f>
        <v>-</v>
      </c>
      <c r="K542" s="12"/>
      <c r="L542" s="159"/>
      <c r="M542" s="159"/>
      <c r="N542" s="159"/>
      <c r="O542" s="184" t="str">
        <f t="shared" ref="O542:O597" si="29">IF(N542="","-",L542*N542)</f>
        <v>-</v>
      </c>
      <c r="P542" s="214" t="str">
        <f t="shared" si="28"/>
        <v>-</v>
      </c>
      <c r="Q542" s="214" cm="1">
        <f t="array" ref="Q542">IF(P542="-",0,P542/(1+'General inputs'!$H$32)^IFERROR(INDEX('MP Calculations'!$C$40:$C$130,MATCH(F542,'MP Calculations'!$D$40:$D$130,0),0),-1))</f>
        <v>0</v>
      </c>
    </row>
    <row r="543" spans="3:17" x14ac:dyDescent="0.2">
      <c r="C543" s="159"/>
      <c r="D543" s="165"/>
      <c r="E543" s="161"/>
      <c r="F543" s="172" t="str">
        <f t="shared" si="27"/>
        <v>-</v>
      </c>
      <c r="G543" s="68"/>
      <c r="H543" s="167"/>
      <c r="I543" s="173"/>
      <c r="J543" s="168" t="str">
        <f>IFERROR(MIN('MP Calculations'!$E$30/I543,1),"-")</f>
        <v>-</v>
      </c>
      <c r="K543" s="12"/>
      <c r="L543" s="159"/>
      <c r="M543" s="159"/>
      <c r="N543" s="159"/>
      <c r="O543" s="184" t="str">
        <f t="shared" si="29"/>
        <v>-</v>
      </c>
      <c r="P543" s="214" t="str">
        <f t="shared" si="28"/>
        <v>-</v>
      </c>
      <c r="Q543" s="214" cm="1">
        <f t="array" ref="Q543">IF(P543="-",0,P543/(1+'General inputs'!$H$32)^IFERROR(INDEX('MP Calculations'!$C$40:$C$130,MATCH(F543,'MP Calculations'!$D$40:$D$130,0),0),-1))</f>
        <v>0</v>
      </c>
    </row>
    <row r="544" spans="3:17" x14ac:dyDescent="0.2">
      <c r="C544" s="159"/>
      <c r="D544" s="165"/>
      <c r="E544" s="161"/>
      <c r="F544" s="172" t="str">
        <f t="shared" si="27"/>
        <v>-</v>
      </c>
      <c r="G544" s="68"/>
      <c r="H544" s="167"/>
      <c r="I544" s="173"/>
      <c r="J544" s="168" t="str">
        <f>IFERROR(MIN('MP Calculations'!$E$30/I544,1),"-")</f>
        <v>-</v>
      </c>
      <c r="K544" s="12"/>
      <c r="L544" s="159"/>
      <c r="M544" s="159"/>
      <c r="N544" s="159"/>
      <c r="O544" s="184" t="str">
        <f t="shared" si="29"/>
        <v>-</v>
      </c>
      <c r="P544" s="214" t="str">
        <f t="shared" si="28"/>
        <v>-</v>
      </c>
      <c r="Q544" s="214" cm="1">
        <f t="array" ref="Q544">IF(P544="-",0,P544/(1+'General inputs'!$H$32)^IFERROR(INDEX('MP Calculations'!$C$40:$C$130,MATCH(F544,'MP Calculations'!$D$40:$D$130,0),0),-1))</f>
        <v>0</v>
      </c>
    </row>
    <row r="545" spans="3:17" x14ac:dyDescent="0.2">
      <c r="C545" s="159"/>
      <c r="D545" s="165"/>
      <c r="E545" s="161"/>
      <c r="F545" s="172" t="str">
        <f t="shared" si="27"/>
        <v>-</v>
      </c>
      <c r="G545" s="68"/>
      <c r="H545" s="167"/>
      <c r="I545" s="173"/>
      <c r="J545" s="168" t="str">
        <f>IFERROR(MIN('MP Calculations'!$E$30/I545,1),"-")</f>
        <v>-</v>
      </c>
      <c r="K545" s="12"/>
      <c r="L545" s="159"/>
      <c r="M545" s="159"/>
      <c r="N545" s="159"/>
      <c r="O545" s="184" t="str">
        <f t="shared" si="29"/>
        <v>-</v>
      </c>
      <c r="P545" s="214" t="str">
        <f t="shared" si="28"/>
        <v>-</v>
      </c>
      <c r="Q545" s="214" cm="1">
        <f t="array" ref="Q545">IF(P545="-",0,P545/(1+'General inputs'!$H$32)^IFERROR(INDEX('MP Calculations'!$C$40:$C$130,MATCH(F545,'MP Calculations'!$D$40:$D$130,0),0),-1))</f>
        <v>0</v>
      </c>
    </row>
    <row r="546" spans="3:17" x14ac:dyDescent="0.2">
      <c r="C546" s="159"/>
      <c r="D546" s="165"/>
      <c r="E546" s="161"/>
      <c r="F546" s="172" t="str">
        <f t="shared" si="27"/>
        <v>-</v>
      </c>
      <c r="G546" s="68"/>
      <c r="H546" s="167"/>
      <c r="I546" s="173"/>
      <c r="J546" s="168" t="str">
        <f>IFERROR(MIN('MP Calculations'!$E$30/I546,1),"-")</f>
        <v>-</v>
      </c>
      <c r="K546" s="12"/>
      <c r="L546" s="159"/>
      <c r="M546" s="159"/>
      <c r="N546" s="159"/>
      <c r="O546" s="184" t="str">
        <f t="shared" si="29"/>
        <v>-</v>
      </c>
      <c r="P546" s="214" t="str">
        <f t="shared" si="28"/>
        <v>-</v>
      </c>
      <c r="Q546" s="214" cm="1">
        <f t="array" ref="Q546">IF(P546="-",0,P546/(1+'General inputs'!$H$32)^IFERROR(INDEX('MP Calculations'!$C$40:$C$130,MATCH(F546,'MP Calculations'!$D$40:$D$130,0),0),-1))</f>
        <v>0</v>
      </c>
    </row>
    <row r="547" spans="3:17" x14ac:dyDescent="0.2">
      <c r="C547" s="159"/>
      <c r="D547" s="165"/>
      <c r="E547" s="161"/>
      <c r="F547" s="172" t="str">
        <f t="shared" si="27"/>
        <v>-</v>
      </c>
      <c r="G547" s="68"/>
      <c r="H547" s="167"/>
      <c r="I547" s="173"/>
      <c r="J547" s="168" t="str">
        <f>IFERROR(MIN('MP Calculations'!$E$30/I547,1),"-")</f>
        <v>-</v>
      </c>
      <c r="K547" s="12"/>
      <c r="L547" s="159"/>
      <c r="M547" s="159"/>
      <c r="N547" s="159"/>
      <c r="O547" s="184" t="str">
        <f t="shared" si="29"/>
        <v>-</v>
      </c>
      <c r="P547" s="214" t="str">
        <f t="shared" si="28"/>
        <v>-</v>
      </c>
      <c r="Q547" s="214" cm="1">
        <f t="array" ref="Q547">IF(P547="-",0,P547/(1+'General inputs'!$H$32)^IFERROR(INDEX('MP Calculations'!$C$40:$C$130,MATCH(F547,'MP Calculations'!$D$40:$D$130,0),0),-1))</f>
        <v>0</v>
      </c>
    </row>
    <row r="548" spans="3:17" x14ac:dyDescent="0.2">
      <c r="C548" s="159"/>
      <c r="D548" s="165"/>
      <c r="E548" s="161"/>
      <c r="F548" s="172" t="str">
        <f t="shared" si="27"/>
        <v>-</v>
      </c>
      <c r="G548" s="68"/>
      <c r="H548" s="167"/>
      <c r="I548" s="173"/>
      <c r="J548" s="168" t="str">
        <f>IFERROR(MIN('MP Calculations'!$E$30/I548,1),"-")</f>
        <v>-</v>
      </c>
      <c r="K548" s="12"/>
      <c r="L548" s="159"/>
      <c r="M548" s="159"/>
      <c r="N548" s="159"/>
      <c r="O548" s="184" t="str">
        <f t="shared" si="29"/>
        <v>-</v>
      </c>
      <c r="P548" s="214" t="str">
        <f t="shared" si="28"/>
        <v>-</v>
      </c>
      <c r="Q548" s="214" cm="1">
        <f t="array" ref="Q548">IF(P548="-",0,P548/(1+'General inputs'!$H$32)^IFERROR(INDEX('MP Calculations'!$C$40:$C$130,MATCH(F548,'MP Calculations'!$D$40:$D$130,0),0),-1))</f>
        <v>0</v>
      </c>
    </row>
    <row r="549" spans="3:17" x14ac:dyDescent="0.2">
      <c r="C549" s="159"/>
      <c r="D549" s="165"/>
      <c r="E549" s="161"/>
      <c r="F549" s="172" t="str">
        <f t="shared" si="27"/>
        <v>-</v>
      </c>
      <c r="G549" s="68"/>
      <c r="H549" s="167"/>
      <c r="I549" s="173"/>
      <c r="J549" s="168" t="str">
        <f>IFERROR(MIN('MP Calculations'!$E$30/I549,1),"-")</f>
        <v>-</v>
      </c>
      <c r="K549" s="12"/>
      <c r="L549" s="159"/>
      <c r="M549" s="159"/>
      <c r="N549" s="159"/>
      <c r="O549" s="184" t="str">
        <f t="shared" si="29"/>
        <v>-</v>
      </c>
      <c r="P549" s="214" t="str">
        <f t="shared" si="28"/>
        <v>-</v>
      </c>
      <c r="Q549" s="214" cm="1">
        <f t="array" ref="Q549">IF(P549="-",0,P549/(1+'General inputs'!$H$32)^IFERROR(INDEX('MP Calculations'!$C$40:$C$130,MATCH(F549,'MP Calculations'!$D$40:$D$130,0),0),-1))</f>
        <v>0</v>
      </c>
    </row>
    <row r="550" spans="3:17" x14ac:dyDescent="0.2">
      <c r="C550" s="159"/>
      <c r="D550" s="165"/>
      <c r="E550" s="161"/>
      <c r="F550" s="172" t="str">
        <f t="shared" si="27"/>
        <v>-</v>
      </c>
      <c r="G550" s="68"/>
      <c r="H550" s="167"/>
      <c r="I550" s="173"/>
      <c r="J550" s="168" t="str">
        <f>IFERROR(MIN('MP Calculations'!$E$30/I550,1),"-")</f>
        <v>-</v>
      </c>
      <c r="K550" s="12"/>
      <c r="L550" s="159"/>
      <c r="M550" s="159"/>
      <c r="N550" s="159"/>
      <c r="O550" s="184" t="str">
        <f t="shared" si="29"/>
        <v>-</v>
      </c>
      <c r="P550" s="214" t="str">
        <f t="shared" si="28"/>
        <v>-</v>
      </c>
      <c r="Q550" s="214" cm="1">
        <f t="array" ref="Q550">IF(P550="-",0,P550/(1+'General inputs'!$H$32)^IFERROR(INDEX('MP Calculations'!$C$40:$C$130,MATCH(F550,'MP Calculations'!$D$40:$D$130,0),0),-1))</f>
        <v>0</v>
      </c>
    </row>
    <row r="551" spans="3:17" x14ac:dyDescent="0.2">
      <c r="C551" s="159"/>
      <c r="D551" s="165"/>
      <c r="E551" s="161"/>
      <c r="F551" s="172" t="str">
        <f t="shared" si="27"/>
        <v>-</v>
      </c>
      <c r="G551" s="68"/>
      <c r="H551" s="167"/>
      <c r="I551" s="173"/>
      <c r="J551" s="168" t="str">
        <f>IFERROR(MIN('MP Calculations'!$E$30/I551,1),"-")</f>
        <v>-</v>
      </c>
      <c r="K551" s="12"/>
      <c r="L551" s="159"/>
      <c r="M551" s="159"/>
      <c r="N551" s="159"/>
      <c r="O551" s="184" t="str">
        <f t="shared" si="29"/>
        <v>-</v>
      </c>
      <c r="P551" s="214" t="str">
        <f t="shared" si="28"/>
        <v>-</v>
      </c>
      <c r="Q551" s="214" cm="1">
        <f t="array" ref="Q551">IF(P551="-",0,P551/(1+'General inputs'!$H$32)^IFERROR(INDEX('MP Calculations'!$C$40:$C$130,MATCH(F551,'MP Calculations'!$D$40:$D$130,0),0),-1))</f>
        <v>0</v>
      </c>
    </row>
    <row r="552" spans="3:17" x14ac:dyDescent="0.2">
      <c r="C552" s="159"/>
      <c r="D552" s="165"/>
      <c r="E552" s="161"/>
      <c r="F552" s="172" t="str">
        <f t="shared" si="27"/>
        <v>-</v>
      </c>
      <c r="G552" s="68"/>
      <c r="H552" s="167"/>
      <c r="I552" s="173"/>
      <c r="J552" s="168" t="str">
        <f>IFERROR(MIN('MP Calculations'!$E$30/I552,1),"-")</f>
        <v>-</v>
      </c>
      <c r="K552" s="12"/>
      <c r="L552" s="159"/>
      <c r="M552" s="159"/>
      <c r="N552" s="159"/>
      <c r="O552" s="184" t="str">
        <f t="shared" si="29"/>
        <v>-</v>
      </c>
      <c r="P552" s="214" t="str">
        <f t="shared" si="28"/>
        <v>-</v>
      </c>
      <c r="Q552" s="214" cm="1">
        <f t="array" ref="Q552">IF(P552="-",0,P552/(1+'General inputs'!$H$32)^IFERROR(INDEX('MP Calculations'!$C$40:$C$130,MATCH(F552,'MP Calculations'!$D$40:$D$130,0),0),-1))</f>
        <v>0</v>
      </c>
    </row>
    <row r="553" spans="3:17" x14ac:dyDescent="0.2">
      <c r="C553" s="159"/>
      <c r="D553" s="165"/>
      <c r="E553" s="161"/>
      <c r="F553" s="172" t="str">
        <f t="shared" si="27"/>
        <v>-</v>
      </c>
      <c r="G553" s="68"/>
      <c r="H553" s="167"/>
      <c r="I553" s="173"/>
      <c r="J553" s="168" t="str">
        <f>IFERROR(MIN('MP Calculations'!$E$30/I553,1),"-")</f>
        <v>-</v>
      </c>
      <c r="K553" s="12"/>
      <c r="L553" s="159"/>
      <c r="M553" s="159"/>
      <c r="N553" s="159"/>
      <c r="O553" s="184" t="str">
        <f t="shared" si="29"/>
        <v>-</v>
      </c>
      <c r="P553" s="214" t="str">
        <f t="shared" si="28"/>
        <v>-</v>
      </c>
      <c r="Q553" s="214" cm="1">
        <f t="array" ref="Q553">IF(P553="-",0,P553/(1+'General inputs'!$H$32)^IFERROR(INDEX('MP Calculations'!$C$40:$C$130,MATCH(F553,'MP Calculations'!$D$40:$D$130,0),0),-1))</f>
        <v>0</v>
      </c>
    </row>
    <row r="554" spans="3:17" x14ac:dyDescent="0.2">
      <c r="C554" s="159"/>
      <c r="D554" s="165"/>
      <c r="E554" s="161"/>
      <c r="F554" s="172" t="str">
        <f t="shared" si="27"/>
        <v>-</v>
      </c>
      <c r="G554" s="68"/>
      <c r="H554" s="167"/>
      <c r="I554" s="173"/>
      <c r="J554" s="168" t="str">
        <f>IFERROR(MIN('MP Calculations'!$E$30/I554,1),"-")</f>
        <v>-</v>
      </c>
      <c r="K554" s="12"/>
      <c r="L554" s="159"/>
      <c r="M554" s="159"/>
      <c r="N554" s="159"/>
      <c r="O554" s="184" t="str">
        <f t="shared" si="29"/>
        <v>-</v>
      </c>
      <c r="P554" s="214" t="str">
        <f t="shared" si="28"/>
        <v>-</v>
      </c>
      <c r="Q554" s="214" cm="1">
        <f t="array" ref="Q554">IF(P554="-",0,P554/(1+'General inputs'!$H$32)^IFERROR(INDEX('MP Calculations'!$C$40:$C$130,MATCH(F554,'MP Calculations'!$D$40:$D$130,0),0),-1))</f>
        <v>0</v>
      </c>
    </row>
    <row r="555" spans="3:17" x14ac:dyDescent="0.2">
      <c r="C555" s="159"/>
      <c r="D555" s="165"/>
      <c r="E555" s="161"/>
      <c r="F555" s="172" t="str">
        <f t="shared" si="27"/>
        <v>-</v>
      </c>
      <c r="G555" s="68"/>
      <c r="H555" s="167"/>
      <c r="I555" s="173"/>
      <c r="J555" s="168" t="str">
        <f>IFERROR(MIN('MP Calculations'!$E$30/I555,1),"-")</f>
        <v>-</v>
      </c>
      <c r="K555" s="12"/>
      <c r="L555" s="159"/>
      <c r="M555" s="159"/>
      <c r="N555" s="159"/>
      <c r="O555" s="184" t="str">
        <f t="shared" si="29"/>
        <v>-</v>
      </c>
      <c r="P555" s="214" t="str">
        <f t="shared" si="28"/>
        <v>-</v>
      </c>
      <c r="Q555" s="214" cm="1">
        <f t="array" ref="Q555">IF(P555="-",0,P555/(1+'General inputs'!$H$32)^IFERROR(INDEX('MP Calculations'!$C$40:$C$130,MATCH(F555,'MP Calculations'!$D$40:$D$130,0),0),-1))</f>
        <v>0</v>
      </c>
    </row>
    <row r="556" spans="3:17" x14ac:dyDescent="0.2">
      <c r="C556" s="159"/>
      <c r="D556" s="165"/>
      <c r="E556" s="161"/>
      <c r="F556" s="172" t="str">
        <f t="shared" si="27"/>
        <v>-</v>
      </c>
      <c r="G556" s="68"/>
      <c r="H556" s="167"/>
      <c r="I556" s="173"/>
      <c r="J556" s="168" t="str">
        <f>IFERROR(MIN('MP Calculations'!$E$30/I556,1),"-")</f>
        <v>-</v>
      </c>
      <c r="K556" s="12"/>
      <c r="L556" s="159"/>
      <c r="M556" s="159"/>
      <c r="N556" s="159"/>
      <c r="O556" s="184" t="str">
        <f t="shared" si="29"/>
        <v>-</v>
      </c>
      <c r="P556" s="214" t="str">
        <f t="shared" si="28"/>
        <v>-</v>
      </c>
      <c r="Q556" s="214" cm="1">
        <f t="array" ref="Q556">IF(P556="-",0,P556/(1+'General inputs'!$H$32)^IFERROR(INDEX('MP Calculations'!$C$40:$C$130,MATCH(F556,'MP Calculations'!$D$40:$D$130,0),0),-1))</f>
        <v>0</v>
      </c>
    </row>
    <row r="557" spans="3:17" x14ac:dyDescent="0.2">
      <c r="C557" s="159"/>
      <c r="D557" s="165"/>
      <c r="E557" s="161"/>
      <c r="F557" s="172" t="str">
        <f t="shared" si="27"/>
        <v>-</v>
      </c>
      <c r="G557" s="68"/>
      <c r="H557" s="167"/>
      <c r="I557" s="173"/>
      <c r="J557" s="168" t="str">
        <f>IFERROR(MIN('MP Calculations'!$E$30/I557,1),"-")</f>
        <v>-</v>
      </c>
      <c r="K557" s="12"/>
      <c r="L557" s="159"/>
      <c r="M557" s="159"/>
      <c r="N557" s="159"/>
      <c r="O557" s="184" t="str">
        <f t="shared" si="29"/>
        <v>-</v>
      </c>
      <c r="P557" s="214" t="str">
        <f t="shared" si="28"/>
        <v>-</v>
      </c>
      <c r="Q557" s="214" cm="1">
        <f t="array" ref="Q557">IF(P557="-",0,P557/(1+'General inputs'!$H$32)^IFERROR(INDEX('MP Calculations'!$C$40:$C$130,MATCH(F557,'MP Calculations'!$D$40:$D$130,0),0),-1))</f>
        <v>0</v>
      </c>
    </row>
    <row r="558" spans="3:17" x14ac:dyDescent="0.2">
      <c r="C558" s="159"/>
      <c r="D558" s="165"/>
      <c r="E558" s="161"/>
      <c r="F558" s="172" t="str">
        <f t="shared" si="27"/>
        <v>-</v>
      </c>
      <c r="G558" s="68"/>
      <c r="H558" s="167"/>
      <c r="I558" s="173"/>
      <c r="J558" s="168" t="str">
        <f>IFERROR(MIN('MP Calculations'!$E$30/I558,1),"-")</f>
        <v>-</v>
      </c>
      <c r="K558" s="12"/>
      <c r="L558" s="159"/>
      <c r="M558" s="159"/>
      <c r="N558" s="159"/>
      <c r="O558" s="184" t="str">
        <f t="shared" si="29"/>
        <v>-</v>
      </c>
      <c r="P558" s="214" t="str">
        <f t="shared" si="28"/>
        <v>-</v>
      </c>
      <c r="Q558" s="214" cm="1">
        <f t="array" ref="Q558">IF(P558="-",0,P558/(1+'General inputs'!$H$32)^IFERROR(INDEX('MP Calculations'!$C$40:$C$130,MATCH(F558,'MP Calculations'!$D$40:$D$130,0),0),-1))</f>
        <v>0</v>
      </c>
    </row>
    <row r="559" spans="3:17" x14ac:dyDescent="0.2">
      <c r="C559" s="159"/>
      <c r="D559" s="165"/>
      <c r="E559" s="161"/>
      <c r="F559" s="172" t="str">
        <f t="shared" si="27"/>
        <v>-</v>
      </c>
      <c r="G559" s="68"/>
      <c r="H559" s="167"/>
      <c r="I559" s="173"/>
      <c r="J559" s="168" t="str">
        <f>IFERROR(MIN('MP Calculations'!$E$30/I559,1),"-")</f>
        <v>-</v>
      </c>
      <c r="K559" s="12"/>
      <c r="L559" s="159"/>
      <c r="M559" s="159"/>
      <c r="N559" s="159"/>
      <c r="O559" s="184" t="str">
        <f t="shared" si="29"/>
        <v>-</v>
      </c>
      <c r="P559" s="214" t="str">
        <f t="shared" si="28"/>
        <v>-</v>
      </c>
      <c r="Q559" s="214" cm="1">
        <f t="array" ref="Q559">IF(P559="-",0,P559/(1+'General inputs'!$H$32)^IFERROR(INDEX('MP Calculations'!$C$40:$C$130,MATCH(F559,'MP Calculations'!$D$40:$D$130,0),0),-1))</f>
        <v>0</v>
      </c>
    </row>
    <row r="560" spans="3:17" x14ac:dyDescent="0.2">
      <c r="C560" s="159"/>
      <c r="D560" s="165"/>
      <c r="E560" s="161"/>
      <c r="F560" s="172" t="str">
        <f t="shared" si="27"/>
        <v>-</v>
      </c>
      <c r="G560" s="68"/>
      <c r="H560" s="167"/>
      <c r="I560" s="173"/>
      <c r="J560" s="168" t="str">
        <f>IFERROR(MIN('MP Calculations'!$E$30/I560,1),"-")</f>
        <v>-</v>
      </c>
      <c r="K560" s="12"/>
      <c r="L560" s="159"/>
      <c r="M560" s="159"/>
      <c r="N560" s="159"/>
      <c r="O560" s="184" t="str">
        <f t="shared" si="29"/>
        <v>-</v>
      </c>
      <c r="P560" s="214" t="str">
        <f t="shared" si="28"/>
        <v>-</v>
      </c>
      <c r="Q560" s="214" cm="1">
        <f t="array" ref="Q560">IF(P560="-",0,P560/(1+'General inputs'!$H$32)^IFERROR(INDEX('MP Calculations'!$C$40:$C$130,MATCH(F560,'MP Calculations'!$D$40:$D$130,0),0),-1))</f>
        <v>0</v>
      </c>
    </row>
    <row r="561" spans="3:17" x14ac:dyDescent="0.2">
      <c r="C561" s="159"/>
      <c r="D561" s="165"/>
      <c r="E561" s="161"/>
      <c r="F561" s="172" t="str">
        <f t="shared" si="27"/>
        <v>-</v>
      </c>
      <c r="G561" s="68"/>
      <c r="H561" s="167"/>
      <c r="I561" s="173"/>
      <c r="J561" s="168" t="str">
        <f>IFERROR(MIN('MP Calculations'!$E$30/I561,1),"-")</f>
        <v>-</v>
      </c>
      <c r="K561" s="12"/>
      <c r="L561" s="159"/>
      <c r="M561" s="159"/>
      <c r="N561" s="159"/>
      <c r="O561" s="184" t="str">
        <f t="shared" si="29"/>
        <v>-</v>
      </c>
      <c r="P561" s="214" t="str">
        <f t="shared" si="28"/>
        <v>-</v>
      </c>
      <c r="Q561" s="214" cm="1">
        <f t="array" ref="Q561">IF(P561="-",0,P561/(1+'General inputs'!$H$32)^IFERROR(INDEX('MP Calculations'!$C$40:$C$130,MATCH(F561,'MP Calculations'!$D$40:$D$130,0),0),-1))</f>
        <v>0</v>
      </c>
    </row>
    <row r="562" spans="3:17" x14ac:dyDescent="0.2">
      <c r="C562" s="159"/>
      <c r="D562" s="165"/>
      <c r="E562" s="161"/>
      <c r="F562" s="172" t="str">
        <f t="shared" si="27"/>
        <v>-</v>
      </c>
      <c r="G562" s="68"/>
      <c r="H562" s="167"/>
      <c r="I562" s="173"/>
      <c r="J562" s="168" t="str">
        <f>IFERROR(MIN('MP Calculations'!$E$30/I562,1),"-")</f>
        <v>-</v>
      </c>
      <c r="K562" s="12"/>
      <c r="L562" s="159"/>
      <c r="M562" s="159"/>
      <c r="N562" s="159"/>
      <c r="O562" s="184" t="str">
        <f t="shared" si="29"/>
        <v>-</v>
      </c>
      <c r="P562" s="214" t="str">
        <f t="shared" si="28"/>
        <v>-</v>
      </c>
      <c r="Q562" s="214" cm="1">
        <f t="array" ref="Q562">IF(P562="-",0,P562/(1+'General inputs'!$H$32)^IFERROR(INDEX('MP Calculations'!$C$40:$C$130,MATCH(F562,'MP Calculations'!$D$40:$D$130,0),0),-1))</f>
        <v>0</v>
      </c>
    </row>
    <row r="563" spans="3:17" x14ac:dyDescent="0.2">
      <c r="C563" s="159"/>
      <c r="D563" s="165"/>
      <c r="E563" s="161"/>
      <c r="F563" s="172" t="str">
        <f t="shared" si="27"/>
        <v>-</v>
      </c>
      <c r="G563" s="68"/>
      <c r="H563" s="167"/>
      <c r="I563" s="173"/>
      <c r="J563" s="168" t="str">
        <f>IFERROR(MIN('MP Calculations'!$E$30/I563,1),"-")</f>
        <v>-</v>
      </c>
      <c r="K563" s="12"/>
      <c r="L563" s="159"/>
      <c r="M563" s="159"/>
      <c r="N563" s="159"/>
      <c r="O563" s="184" t="str">
        <f t="shared" si="29"/>
        <v>-</v>
      </c>
      <c r="P563" s="214" t="str">
        <f t="shared" si="28"/>
        <v>-</v>
      </c>
      <c r="Q563" s="214" cm="1">
        <f t="array" ref="Q563">IF(P563="-",0,P563/(1+'General inputs'!$H$32)^IFERROR(INDEX('MP Calculations'!$C$40:$C$130,MATCH(F563,'MP Calculations'!$D$40:$D$130,0),0),-1))</f>
        <v>0</v>
      </c>
    </row>
    <row r="564" spans="3:17" x14ac:dyDescent="0.2">
      <c r="C564" s="159"/>
      <c r="D564" s="165"/>
      <c r="E564" s="161"/>
      <c r="F564" s="172" t="str">
        <f t="shared" si="27"/>
        <v>-</v>
      </c>
      <c r="G564" s="68"/>
      <c r="H564" s="167"/>
      <c r="I564" s="173"/>
      <c r="J564" s="168" t="str">
        <f>IFERROR(MIN('MP Calculations'!$E$30/I564,1),"-")</f>
        <v>-</v>
      </c>
      <c r="K564" s="12"/>
      <c r="L564" s="159"/>
      <c r="M564" s="159"/>
      <c r="N564" s="159"/>
      <c r="O564" s="184" t="str">
        <f t="shared" si="29"/>
        <v>-</v>
      </c>
      <c r="P564" s="214" t="str">
        <f t="shared" si="28"/>
        <v>-</v>
      </c>
      <c r="Q564" s="214" cm="1">
        <f t="array" ref="Q564">IF(P564="-",0,P564/(1+'General inputs'!$H$32)^IFERROR(INDEX('MP Calculations'!$C$40:$C$130,MATCH(F564,'MP Calculations'!$D$40:$D$130,0),0),-1))</f>
        <v>0</v>
      </c>
    </row>
    <row r="565" spans="3:17" x14ac:dyDescent="0.2">
      <c r="C565" s="159"/>
      <c r="D565" s="165"/>
      <c r="E565" s="161"/>
      <c r="F565" s="172" t="str">
        <f t="shared" si="27"/>
        <v>-</v>
      </c>
      <c r="G565" s="68"/>
      <c r="H565" s="167"/>
      <c r="I565" s="173"/>
      <c r="J565" s="168" t="str">
        <f>IFERROR(MIN('MP Calculations'!$E$30/I565,1),"-")</f>
        <v>-</v>
      </c>
      <c r="K565" s="12"/>
      <c r="L565" s="159"/>
      <c r="M565" s="159"/>
      <c r="N565" s="159"/>
      <c r="O565" s="184" t="str">
        <f t="shared" si="29"/>
        <v>-</v>
      </c>
      <c r="P565" s="214" t="str">
        <f t="shared" si="28"/>
        <v>-</v>
      </c>
      <c r="Q565" s="214" cm="1">
        <f t="array" ref="Q565">IF(P565="-",0,P565/(1+'General inputs'!$H$32)^IFERROR(INDEX('MP Calculations'!$C$40:$C$130,MATCH(F565,'MP Calculations'!$D$40:$D$130,0),0),-1))</f>
        <v>0</v>
      </c>
    </row>
    <row r="566" spans="3:17" x14ac:dyDescent="0.2">
      <c r="C566" s="159"/>
      <c r="D566" s="165"/>
      <c r="E566" s="161"/>
      <c r="F566" s="172" t="str">
        <f t="shared" si="27"/>
        <v>-</v>
      </c>
      <c r="G566" s="68"/>
      <c r="H566" s="167"/>
      <c r="I566" s="173"/>
      <c r="J566" s="168" t="str">
        <f>IFERROR(MIN('MP Calculations'!$E$30/I566,1),"-")</f>
        <v>-</v>
      </c>
      <c r="K566" s="12"/>
      <c r="L566" s="159"/>
      <c r="M566" s="159"/>
      <c r="N566" s="159"/>
      <c r="O566" s="184" t="str">
        <f t="shared" si="29"/>
        <v>-</v>
      </c>
      <c r="P566" s="214" t="str">
        <f t="shared" si="28"/>
        <v>-</v>
      </c>
      <c r="Q566" s="214" cm="1">
        <f t="array" ref="Q566">IF(P566="-",0,P566/(1+'General inputs'!$H$32)^IFERROR(INDEX('MP Calculations'!$C$40:$C$130,MATCH(F566,'MP Calculations'!$D$40:$D$130,0),0),-1))</f>
        <v>0</v>
      </c>
    </row>
    <row r="567" spans="3:17" x14ac:dyDescent="0.2">
      <c r="C567" s="159"/>
      <c r="D567" s="165"/>
      <c r="E567" s="161"/>
      <c r="F567" s="172" t="str">
        <f t="shared" si="27"/>
        <v>-</v>
      </c>
      <c r="G567" s="68"/>
      <c r="H567" s="167"/>
      <c r="I567" s="173"/>
      <c r="J567" s="168" t="str">
        <f>IFERROR(MIN('MP Calculations'!$E$30/I567,1),"-")</f>
        <v>-</v>
      </c>
      <c r="K567" s="12"/>
      <c r="L567" s="159"/>
      <c r="M567" s="159"/>
      <c r="N567" s="159"/>
      <c r="O567" s="184" t="str">
        <f t="shared" si="29"/>
        <v>-</v>
      </c>
      <c r="P567" s="214" t="str">
        <f t="shared" si="28"/>
        <v>-</v>
      </c>
      <c r="Q567" s="214" cm="1">
        <f t="array" ref="Q567">IF(P567="-",0,P567/(1+'General inputs'!$H$32)^IFERROR(INDEX('MP Calculations'!$C$40:$C$130,MATCH(F567,'MP Calculations'!$D$40:$D$130,0),0),-1))</f>
        <v>0</v>
      </c>
    </row>
    <row r="568" spans="3:17" x14ac:dyDescent="0.2">
      <c r="C568" s="159"/>
      <c r="D568" s="165"/>
      <c r="E568" s="161"/>
      <c r="F568" s="172" t="str">
        <f t="shared" si="27"/>
        <v>-</v>
      </c>
      <c r="G568" s="68"/>
      <c r="H568" s="167"/>
      <c r="I568" s="173"/>
      <c r="J568" s="168" t="str">
        <f>IFERROR(MIN('MP Calculations'!$E$30/I568,1),"-")</f>
        <v>-</v>
      </c>
      <c r="K568" s="12"/>
      <c r="L568" s="159"/>
      <c r="M568" s="159"/>
      <c r="N568" s="159"/>
      <c r="O568" s="184" t="str">
        <f t="shared" si="29"/>
        <v>-</v>
      </c>
      <c r="P568" s="214" t="str">
        <f t="shared" si="28"/>
        <v>-</v>
      </c>
      <c r="Q568" s="214" cm="1">
        <f t="array" ref="Q568">IF(P568="-",0,P568/(1+'General inputs'!$H$32)^IFERROR(INDEX('MP Calculations'!$C$40:$C$130,MATCH(F568,'MP Calculations'!$D$40:$D$130,0),0),-1))</f>
        <v>0</v>
      </c>
    </row>
    <row r="569" spans="3:17" x14ac:dyDescent="0.2">
      <c r="C569" s="159"/>
      <c r="D569" s="165"/>
      <c r="E569" s="161"/>
      <c r="F569" s="172" t="str">
        <f t="shared" si="27"/>
        <v>-</v>
      </c>
      <c r="G569" s="68"/>
      <c r="H569" s="167"/>
      <c r="I569" s="173"/>
      <c r="J569" s="168" t="str">
        <f>IFERROR(MIN('MP Calculations'!$E$30/I569,1),"-")</f>
        <v>-</v>
      </c>
      <c r="K569" s="12"/>
      <c r="L569" s="159"/>
      <c r="M569" s="159"/>
      <c r="N569" s="159"/>
      <c r="O569" s="184" t="str">
        <f t="shared" si="29"/>
        <v>-</v>
      </c>
      <c r="P569" s="214" t="str">
        <f t="shared" si="28"/>
        <v>-</v>
      </c>
      <c r="Q569" s="214" cm="1">
        <f t="array" ref="Q569">IF(P569="-",0,P569/(1+'General inputs'!$H$32)^IFERROR(INDEX('MP Calculations'!$C$40:$C$130,MATCH(F569,'MP Calculations'!$D$40:$D$130,0),0),-1))</f>
        <v>0</v>
      </c>
    </row>
    <row r="570" spans="3:17" x14ac:dyDescent="0.2">
      <c r="C570" s="159"/>
      <c r="D570" s="165"/>
      <c r="E570" s="161"/>
      <c r="F570" s="172" t="str">
        <f t="shared" si="27"/>
        <v>-</v>
      </c>
      <c r="G570" s="68"/>
      <c r="H570" s="167"/>
      <c r="I570" s="173"/>
      <c r="J570" s="168" t="str">
        <f>IFERROR(MIN('MP Calculations'!$E$30/I570,1),"-")</f>
        <v>-</v>
      </c>
      <c r="K570" s="12"/>
      <c r="L570" s="159"/>
      <c r="M570" s="159"/>
      <c r="N570" s="159"/>
      <c r="O570" s="184" t="str">
        <f t="shared" si="29"/>
        <v>-</v>
      </c>
      <c r="P570" s="214" t="str">
        <f t="shared" si="28"/>
        <v>-</v>
      </c>
      <c r="Q570" s="214" cm="1">
        <f t="array" ref="Q570">IF(P570="-",0,P570/(1+'General inputs'!$H$32)^IFERROR(INDEX('MP Calculations'!$C$40:$C$130,MATCH(F570,'MP Calculations'!$D$40:$D$130,0),0),-1))</f>
        <v>0</v>
      </c>
    </row>
    <row r="571" spans="3:17" x14ac:dyDescent="0.2">
      <c r="C571" s="159"/>
      <c r="D571" s="165"/>
      <c r="E571" s="161"/>
      <c r="F571" s="172" t="str">
        <f t="shared" si="27"/>
        <v>-</v>
      </c>
      <c r="G571" s="68"/>
      <c r="H571" s="167"/>
      <c r="I571" s="173"/>
      <c r="J571" s="168" t="str">
        <f>IFERROR(MIN('MP Calculations'!$E$30/I571,1),"-")</f>
        <v>-</v>
      </c>
      <c r="K571" s="12"/>
      <c r="L571" s="159"/>
      <c r="M571" s="159"/>
      <c r="N571" s="159"/>
      <c r="O571" s="184" t="str">
        <f t="shared" si="29"/>
        <v>-</v>
      </c>
      <c r="P571" s="214" t="str">
        <f t="shared" si="28"/>
        <v>-</v>
      </c>
      <c r="Q571" s="214" cm="1">
        <f t="array" ref="Q571">IF(P571="-",0,P571/(1+'General inputs'!$H$32)^IFERROR(INDEX('MP Calculations'!$C$40:$C$130,MATCH(F571,'MP Calculations'!$D$40:$D$130,0),0),-1))</f>
        <v>0</v>
      </c>
    </row>
    <row r="572" spans="3:17" x14ac:dyDescent="0.2">
      <c r="C572" s="159"/>
      <c r="D572" s="165"/>
      <c r="E572" s="161"/>
      <c r="F572" s="172" t="str">
        <f t="shared" si="27"/>
        <v>-</v>
      </c>
      <c r="G572" s="68"/>
      <c r="H572" s="167"/>
      <c r="I572" s="173"/>
      <c r="J572" s="168" t="str">
        <f>IFERROR(MIN('MP Calculations'!$E$30/I572,1),"-")</f>
        <v>-</v>
      </c>
      <c r="K572" s="12"/>
      <c r="L572" s="159"/>
      <c r="M572" s="159"/>
      <c r="N572" s="159"/>
      <c r="O572" s="184" t="str">
        <f t="shared" si="29"/>
        <v>-</v>
      </c>
      <c r="P572" s="214" t="str">
        <f t="shared" si="28"/>
        <v>-</v>
      </c>
      <c r="Q572" s="214" cm="1">
        <f t="array" ref="Q572">IF(P572="-",0,P572/(1+'General inputs'!$H$32)^IFERROR(INDEX('MP Calculations'!$C$40:$C$130,MATCH(F572,'MP Calculations'!$D$40:$D$130,0),0),-1))</f>
        <v>0</v>
      </c>
    </row>
    <row r="573" spans="3:17" x14ac:dyDescent="0.2">
      <c r="C573" s="159"/>
      <c r="D573" s="165"/>
      <c r="E573" s="161"/>
      <c r="F573" s="172" t="str">
        <f t="shared" si="27"/>
        <v>-</v>
      </c>
      <c r="G573" s="68"/>
      <c r="H573" s="167"/>
      <c r="I573" s="173"/>
      <c r="J573" s="168" t="str">
        <f>IFERROR(MIN('MP Calculations'!$E$30/I573,1),"-")</f>
        <v>-</v>
      </c>
      <c r="K573" s="12"/>
      <c r="L573" s="159"/>
      <c r="M573" s="159"/>
      <c r="N573" s="159"/>
      <c r="O573" s="184" t="str">
        <f t="shared" si="29"/>
        <v>-</v>
      </c>
      <c r="P573" s="214" t="str">
        <f t="shared" si="28"/>
        <v>-</v>
      </c>
      <c r="Q573" s="214" cm="1">
        <f t="array" ref="Q573">IF(P573="-",0,P573/(1+'General inputs'!$H$32)^IFERROR(INDEX('MP Calculations'!$C$40:$C$130,MATCH(F573,'MP Calculations'!$D$40:$D$130,0),0),-1))</f>
        <v>0</v>
      </c>
    </row>
    <row r="574" spans="3:17" x14ac:dyDescent="0.2">
      <c r="C574" s="159"/>
      <c r="D574" s="165"/>
      <c r="E574" s="161"/>
      <c r="F574" s="172" t="str">
        <f t="shared" si="27"/>
        <v>-</v>
      </c>
      <c r="G574" s="68"/>
      <c r="H574" s="167"/>
      <c r="I574" s="173"/>
      <c r="J574" s="168" t="str">
        <f>IFERROR(MIN('MP Calculations'!$E$30/I574,1),"-")</f>
        <v>-</v>
      </c>
      <c r="K574" s="12"/>
      <c r="L574" s="159"/>
      <c r="M574" s="159"/>
      <c r="N574" s="159"/>
      <c r="O574" s="184" t="str">
        <f t="shared" si="29"/>
        <v>-</v>
      </c>
      <c r="P574" s="214" t="str">
        <f t="shared" si="28"/>
        <v>-</v>
      </c>
      <c r="Q574" s="214" cm="1">
        <f t="array" ref="Q574">IF(P574="-",0,P574/(1+'General inputs'!$H$32)^IFERROR(INDEX('MP Calculations'!$C$40:$C$130,MATCH(F574,'MP Calculations'!$D$40:$D$130,0),0),-1))</f>
        <v>0</v>
      </c>
    </row>
    <row r="575" spans="3:17" x14ac:dyDescent="0.2">
      <c r="C575" s="159"/>
      <c r="D575" s="165"/>
      <c r="E575" s="161"/>
      <c r="F575" s="172" t="str">
        <f t="shared" si="27"/>
        <v>-</v>
      </c>
      <c r="G575" s="68"/>
      <c r="H575" s="167"/>
      <c r="I575" s="173"/>
      <c r="J575" s="168" t="str">
        <f>IFERROR(MIN('MP Calculations'!$E$30/I575,1),"-")</f>
        <v>-</v>
      </c>
      <c r="K575" s="12"/>
      <c r="L575" s="159"/>
      <c r="M575" s="159"/>
      <c r="N575" s="159"/>
      <c r="O575" s="184" t="str">
        <f t="shared" si="29"/>
        <v>-</v>
      </c>
      <c r="P575" s="214" t="str">
        <f t="shared" si="28"/>
        <v>-</v>
      </c>
      <c r="Q575" s="214" cm="1">
        <f t="array" ref="Q575">IF(P575="-",0,P575/(1+'General inputs'!$H$32)^IFERROR(INDEX('MP Calculations'!$C$40:$C$130,MATCH(F575,'MP Calculations'!$D$40:$D$130,0),0),-1))</f>
        <v>0</v>
      </c>
    </row>
    <row r="576" spans="3:17" x14ac:dyDescent="0.2">
      <c r="C576" s="159"/>
      <c r="D576" s="165"/>
      <c r="E576" s="161"/>
      <c r="F576" s="172" t="str">
        <f t="shared" si="27"/>
        <v>-</v>
      </c>
      <c r="G576" s="68"/>
      <c r="H576" s="167"/>
      <c r="I576" s="173"/>
      <c r="J576" s="168" t="str">
        <f>IFERROR(MIN('MP Calculations'!$E$30/I576,1),"-")</f>
        <v>-</v>
      </c>
      <c r="K576" s="12"/>
      <c r="L576" s="159"/>
      <c r="M576" s="159"/>
      <c r="N576" s="159"/>
      <c r="O576" s="184" t="str">
        <f t="shared" si="29"/>
        <v>-</v>
      </c>
      <c r="P576" s="214" t="str">
        <f t="shared" si="28"/>
        <v>-</v>
      </c>
      <c r="Q576" s="214" cm="1">
        <f t="array" ref="Q576">IF(P576="-",0,P576/(1+'General inputs'!$H$32)^IFERROR(INDEX('MP Calculations'!$C$40:$C$130,MATCH(F576,'MP Calculations'!$D$40:$D$130,0),0),-1))</f>
        <v>0</v>
      </c>
    </row>
    <row r="577" spans="3:17" x14ac:dyDescent="0.2">
      <c r="C577" s="159"/>
      <c r="D577" s="165"/>
      <c r="E577" s="161"/>
      <c r="F577" s="172" t="str">
        <f t="shared" si="27"/>
        <v>-</v>
      </c>
      <c r="G577" s="68"/>
      <c r="H577" s="167"/>
      <c r="I577" s="173"/>
      <c r="J577" s="168" t="str">
        <f>IFERROR(MIN('MP Calculations'!$E$30/I577,1),"-")</f>
        <v>-</v>
      </c>
      <c r="K577" s="12"/>
      <c r="L577" s="159"/>
      <c r="M577" s="159"/>
      <c r="N577" s="159"/>
      <c r="O577" s="184" t="str">
        <f t="shared" si="29"/>
        <v>-</v>
      </c>
      <c r="P577" s="214" t="str">
        <f t="shared" si="28"/>
        <v>-</v>
      </c>
      <c r="Q577" s="214" cm="1">
        <f t="array" ref="Q577">IF(P577="-",0,P577/(1+'General inputs'!$H$32)^IFERROR(INDEX('MP Calculations'!$C$40:$C$130,MATCH(F577,'MP Calculations'!$D$40:$D$130,0),0),-1))</f>
        <v>0</v>
      </c>
    </row>
    <row r="578" spans="3:17" x14ac:dyDescent="0.2">
      <c r="C578" s="159"/>
      <c r="D578" s="165"/>
      <c r="E578" s="161"/>
      <c r="F578" s="172" t="str">
        <f t="shared" si="27"/>
        <v>-</v>
      </c>
      <c r="G578" s="68"/>
      <c r="H578" s="167"/>
      <c r="I578" s="173"/>
      <c r="J578" s="168" t="str">
        <f>IFERROR(MIN('MP Calculations'!$E$30/I578,1),"-")</f>
        <v>-</v>
      </c>
      <c r="K578" s="12"/>
      <c r="L578" s="159"/>
      <c r="M578" s="159"/>
      <c r="N578" s="159"/>
      <c r="O578" s="184" t="str">
        <f t="shared" si="29"/>
        <v>-</v>
      </c>
      <c r="P578" s="214" t="str">
        <f t="shared" si="28"/>
        <v>-</v>
      </c>
      <c r="Q578" s="214" cm="1">
        <f t="array" ref="Q578">IF(P578="-",0,P578/(1+'General inputs'!$H$32)^IFERROR(INDEX('MP Calculations'!$C$40:$C$130,MATCH(F578,'MP Calculations'!$D$40:$D$130,0),0),-1))</f>
        <v>0</v>
      </c>
    </row>
    <row r="579" spans="3:17" x14ac:dyDescent="0.2">
      <c r="C579" s="159"/>
      <c r="D579" s="165"/>
      <c r="E579" s="161"/>
      <c r="F579" s="172" t="str">
        <f t="shared" si="27"/>
        <v>-</v>
      </c>
      <c r="G579" s="68"/>
      <c r="H579" s="167"/>
      <c r="I579" s="173"/>
      <c r="J579" s="168" t="str">
        <f>IFERROR(MIN('MP Calculations'!$E$30/I579,1),"-")</f>
        <v>-</v>
      </c>
      <c r="K579" s="12"/>
      <c r="L579" s="159"/>
      <c r="M579" s="159"/>
      <c r="N579" s="159"/>
      <c r="O579" s="184" t="str">
        <f t="shared" si="29"/>
        <v>-</v>
      </c>
      <c r="P579" s="214" t="str">
        <f t="shared" si="28"/>
        <v>-</v>
      </c>
      <c r="Q579" s="214" cm="1">
        <f t="array" ref="Q579">IF(P579="-",0,P579/(1+'General inputs'!$H$32)^IFERROR(INDEX('MP Calculations'!$C$40:$C$130,MATCH(F579,'MP Calculations'!$D$40:$D$130,0),0),-1))</f>
        <v>0</v>
      </c>
    </row>
    <row r="580" spans="3:17" x14ac:dyDescent="0.2">
      <c r="C580" s="159"/>
      <c r="D580" s="165"/>
      <c r="E580" s="161"/>
      <c r="F580" s="172" t="str">
        <f t="shared" si="27"/>
        <v>-</v>
      </c>
      <c r="G580" s="68"/>
      <c r="H580" s="167"/>
      <c r="I580" s="173"/>
      <c r="J580" s="168" t="str">
        <f>IFERROR(MIN('MP Calculations'!$E$30/I580,1),"-")</f>
        <v>-</v>
      </c>
      <c r="K580" s="12"/>
      <c r="L580" s="159"/>
      <c r="M580" s="159"/>
      <c r="N580" s="159"/>
      <c r="O580" s="184" t="str">
        <f t="shared" si="29"/>
        <v>-</v>
      </c>
      <c r="P580" s="214" t="str">
        <f t="shared" si="28"/>
        <v>-</v>
      </c>
      <c r="Q580" s="214" cm="1">
        <f t="array" ref="Q580">IF(P580="-",0,P580/(1+'General inputs'!$H$32)^IFERROR(INDEX('MP Calculations'!$C$40:$C$130,MATCH(F580,'MP Calculations'!$D$40:$D$130,0),0),-1))</f>
        <v>0</v>
      </c>
    </row>
    <row r="581" spans="3:17" x14ac:dyDescent="0.2">
      <c r="C581" s="159"/>
      <c r="D581" s="165"/>
      <c r="E581" s="161"/>
      <c r="F581" s="172" t="str">
        <f t="shared" si="27"/>
        <v>-</v>
      </c>
      <c r="G581" s="68"/>
      <c r="H581" s="167"/>
      <c r="I581" s="173"/>
      <c r="J581" s="168" t="str">
        <f>IFERROR(MIN('MP Calculations'!$E$30/I581,1),"-")</f>
        <v>-</v>
      </c>
      <c r="K581" s="12"/>
      <c r="L581" s="159"/>
      <c r="M581" s="159"/>
      <c r="N581" s="159"/>
      <c r="O581" s="184" t="str">
        <f t="shared" si="29"/>
        <v>-</v>
      </c>
      <c r="P581" s="214" t="str">
        <f t="shared" si="28"/>
        <v>-</v>
      </c>
      <c r="Q581" s="214" cm="1">
        <f t="array" ref="Q581">IF(P581="-",0,P581/(1+'General inputs'!$H$32)^IFERROR(INDEX('MP Calculations'!$C$40:$C$130,MATCH(F581,'MP Calculations'!$D$40:$D$130,0),0),-1))</f>
        <v>0</v>
      </c>
    </row>
    <row r="582" spans="3:17" x14ac:dyDescent="0.2">
      <c r="C582" s="159"/>
      <c r="D582" s="165"/>
      <c r="E582" s="161"/>
      <c r="F582" s="172" t="str">
        <f t="shared" si="27"/>
        <v>-</v>
      </c>
      <c r="G582" s="68"/>
      <c r="H582" s="167"/>
      <c r="I582" s="173"/>
      <c r="J582" s="168" t="str">
        <f>IFERROR(MIN('MP Calculations'!$E$30/I582,1),"-")</f>
        <v>-</v>
      </c>
      <c r="K582" s="12"/>
      <c r="L582" s="159"/>
      <c r="M582" s="159"/>
      <c r="N582" s="159"/>
      <c r="O582" s="184" t="str">
        <f t="shared" si="29"/>
        <v>-</v>
      </c>
      <c r="P582" s="214" t="str">
        <f t="shared" si="28"/>
        <v>-</v>
      </c>
      <c r="Q582" s="214" cm="1">
        <f t="array" ref="Q582">IF(P582="-",0,P582/(1+'General inputs'!$H$32)^IFERROR(INDEX('MP Calculations'!$C$40:$C$130,MATCH(F582,'MP Calculations'!$D$40:$D$130,0),0),-1))</f>
        <v>0</v>
      </c>
    </row>
    <row r="583" spans="3:17" x14ac:dyDescent="0.2">
      <c r="C583" s="159"/>
      <c r="D583" s="165"/>
      <c r="E583" s="161"/>
      <c r="F583" s="172" t="str">
        <f t="shared" si="27"/>
        <v>-</v>
      </c>
      <c r="G583" s="68"/>
      <c r="H583" s="167"/>
      <c r="I583" s="173"/>
      <c r="J583" s="168" t="str">
        <f>IFERROR(MIN('MP Calculations'!$E$30/I583,1),"-")</f>
        <v>-</v>
      </c>
      <c r="K583" s="12"/>
      <c r="L583" s="159"/>
      <c r="M583" s="159"/>
      <c r="N583" s="159"/>
      <c r="O583" s="184" t="str">
        <f t="shared" si="29"/>
        <v>-</v>
      </c>
      <c r="P583" s="214" t="str">
        <f t="shared" si="28"/>
        <v>-</v>
      </c>
      <c r="Q583" s="214" cm="1">
        <f t="array" ref="Q583">IF(P583="-",0,P583/(1+'General inputs'!$H$32)^IFERROR(INDEX('MP Calculations'!$C$40:$C$130,MATCH(F583,'MP Calculations'!$D$40:$D$130,0),0),-1))</f>
        <v>0</v>
      </c>
    </row>
    <row r="584" spans="3:17" x14ac:dyDescent="0.2">
      <c r="C584" s="159"/>
      <c r="D584" s="165"/>
      <c r="E584" s="161"/>
      <c r="F584" s="172" t="str">
        <f t="shared" si="27"/>
        <v>-</v>
      </c>
      <c r="G584" s="68"/>
      <c r="H584" s="167"/>
      <c r="I584" s="173"/>
      <c r="J584" s="168" t="str">
        <f>IFERROR(MIN('MP Calculations'!$E$30/I584,1),"-")</f>
        <v>-</v>
      </c>
      <c r="K584" s="12"/>
      <c r="L584" s="159"/>
      <c r="M584" s="159"/>
      <c r="N584" s="159"/>
      <c r="O584" s="184" t="str">
        <f t="shared" si="29"/>
        <v>-</v>
      </c>
      <c r="P584" s="214" t="str">
        <f t="shared" si="28"/>
        <v>-</v>
      </c>
      <c r="Q584" s="214" cm="1">
        <f t="array" ref="Q584">IF(P584="-",0,P584/(1+'General inputs'!$H$32)^IFERROR(INDEX('MP Calculations'!$C$40:$C$130,MATCH(F584,'MP Calculations'!$D$40:$D$130,0),0),-1))</f>
        <v>0</v>
      </c>
    </row>
    <row r="585" spans="3:17" x14ac:dyDescent="0.2">
      <c r="C585" s="159"/>
      <c r="D585" s="165"/>
      <c r="E585" s="161"/>
      <c r="F585" s="172" t="str">
        <f t="shared" si="27"/>
        <v>-</v>
      </c>
      <c r="G585" s="68"/>
      <c r="H585" s="167"/>
      <c r="I585" s="173"/>
      <c r="J585" s="168" t="str">
        <f>IFERROR(MIN('MP Calculations'!$E$30/I585,1),"-")</f>
        <v>-</v>
      </c>
      <c r="K585" s="12"/>
      <c r="L585" s="159"/>
      <c r="M585" s="159"/>
      <c r="N585" s="159"/>
      <c r="O585" s="184" t="str">
        <f t="shared" si="29"/>
        <v>-</v>
      </c>
      <c r="P585" s="214" t="str">
        <f t="shared" si="28"/>
        <v>-</v>
      </c>
      <c r="Q585" s="214" cm="1">
        <f t="array" ref="Q585">IF(P585="-",0,P585/(1+'General inputs'!$H$32)^IFERROR(INDEX('MP Calculations'!$C$40:$C$130,MATCH(F585,'MP Calculations'!$D$40:$D$130,0),0),-1))</f>
        <v>0</v>
      </c>
    </row>
    <row r="586" spans="3:17" x14ac:dyDescent="0.2">
      <c r="C586" s="159"/>
      <c r="D586" s="165"/>
      <c r="E586" s="161"/>
      <c r="F586" s="172" t="str">
        <f t="shared" si="27"/>
        <v>-</v>
      </c>
      <c r="G586" s="68"/>
      <c r="H586" s="167"/>
      <c r="I586" s="173"/>
      <c r="J586" s="168" t="str">
        <f>IFERROR(MIN('MP Calculations'!$E$30/I586,1),"-")</f>
        <v>-</v>
      </c>
      <c r="K586" s="12"/>
      <c r="L586" s="159"/>
      <c r="M586" s="159"/>
      <c r="N586" s="159"/>
      <c r="O586" s="184" t="str">
        <f t="shared" si="29"/>
        <v>-</v>
      </c>
      <c r="P586" s="214" t="str">
        <f t="shared" si="28"/>
        <v>-</v>
      </c>
      <c r="Q586" s="214" cm="1">
        <f t="array" ref="Q586">IF(P586="-",0,P586/(1+'General inputs'!$H$32)^IFERROR(INDEX('MP Calculations'!$C$40:$C$130,MATCH(F586,'MP Calculations'!$D$40:$D$130,0),0),-1))</f>
        <v>0</v>
      </c>
    </row>
    <row r="587" spans="3:17" x14ac:dyDescent="0.2">
      <c r="C587" s="159"/>
      <c r="D587" s="165"/>
      <c r="E587" s="161"/>
      <c r="F587" s="172" t="str">
        <f t="shared" si="27"/>
        <v>-</v>
      </c>
      <c r="G587" s="68"/>
      <c r="H587" s="167"/>
      <c r="I587" s="173"/>
      <c r="J587" s="168" t="str">
        <f>IFERROR(MIN('MP Calculations'!$E$30/I587,1),"-")</f>
        <v>-</v>
      </c>
      <c r="K587" s="12"/>
      <c r="L587" s="159"/>
      <c r="M587" s="159"/>
      <c r="N587" s="159"/>
      <c r="O587" s="184" t="str">
        <f t="shared" si="29"/>
        <v>-</v>
      </c>
      <c r="P587" s="214" t="str">
        <f t="shared" si="28"/>
        <v>-</v>
      </c>
      <c r="Q587" s="214" cm="1">
        <f t="array" ref="Q587">IF(P587="-",0,P587/(1+'General inputs'!$H$32)^IFERROR(INDEX('MP Calculations'!$C$40:$C$130,MATCH(F587,'MP Calculations'!$D$40:$D$130,0),0),-1))</f>
        <v>0</v>
      </c>
    </row>
    <row r="588" spans="3:17" x14ac:dyDescent="0.2">
      <c r="C588" s="159"/>
      <c r="D588" s="165"/>
      <c r="E588" s="161"/>
      <c r="F588" s="172" t="str">
        <f t="shared" si="27"/>
        <v>-</v>
      </c>
      <c r="G588" s="68"/>
      <c r="H588" s="167"/>
      <c r="I588" s="173"/>
      <c r="J588" s="168" t="str">
        <f>IFERROR(MIN('MP Calculations'!$E$30/I588,1),"-")</f>
        <v>-</v>
      </c>
      <c r="K588" s="12"/>
      <c r="L588" s="159"/>
      <c r="M588" s="159"/>
      <c r="N588" s="159"/>
      <c r="O588" s="184" t="str">
        <f t="shared" si="29"/>
        <v>-</v>
      </c>
      <c r="P588" s="214" t="str">
        <f t="shared" si="28"/>
        <v>-</v>
      </c>
      <c r="Q588" s="214" cm="1">
        <f t="array" ref="Q588">IF(P588="-",0,P588/(1+'General inputs'!$H$32)^IFERROR(INDEX('MP Calculations'!$C$40:$C$130,MATCH(F588,'MP Calculations'!$D$40:$D$130,0),0),-1))</f>
        <v>0</v>
      </c>
    </row>
    <row r="589" spans="3:17" x14ac:dyDescent="0.2">
      <c r="C589" s="159"/>
      <c r="D589" s="165"/>
      <c r="E589" s="161"/>
      <c r="F589" s="172" t="str">
        <f t="shared" si="27"/>
        <v>-</v>
      </c>
      <c r="G589" s="68"/>
      <c r="H589" s="167"/>
      <c r="I589" s="173"/>
      <c r="J589" s="168" t="str">
        <f>IFERROR(MIN('MP Calculations'!$E$30/I589,1),"-")</f>
        <v>-</v>
      </c>
      <c r="K589" s="12"/>
      <c r="L589" s="159"/>
      <c r="M589" s="159"/>
      <c r="N589" s="159"/>
      <c r="O589" s="184" t="str">
        <f t="shared" si="29"/>
        <v>-</v>
      </c>
      <c r="P589" s="214" t="str">
        <f t="shared" si="28"/>
        <v>-</v>
      </c>
      <c r="Q589" s="214" cm="1">
        <f t="array" ref="Q589">IF(P589="-",0,P589/(1+'General inputs'!$H$32)^IFERROR(INDEX('MP Calculations'!$C$40:$C$130,MATCH(F589,'MP Calculations'!$D$40:$D$130,0),0),-1))</f>
        <v>0</v>
      </c>
    </row>
    <row r="590" spans="3:17" x14ac:dyDescent="0.2">
      <c r="C590" s="159"/>
      <c r="D590" s="165"/>
      <c r="E590" s="161"/>
      <c r="F590" s="172" t="str">
        <f t="shared" si="27"/>
        <v>-</v>
      </c>
      <c r="G590" s="68"/>
      <c r="H590" s="167"/>
      <c r="I590" s="173"/>
      <c r="J590" s="168" t="str">
        <f>IFERROR(MIN('MP Calculations'!$E$30/I590,1),"-")</f>
        <v>-</v>
      </c>
      <c r="K590" s="12"/>
      <c r="L590" s="159"/>
      <c r="M590" s="159"/>
      <c r="N590" s="159"/>
      <c r="O590" s="184" t="str">
        <f t="shared" si="29"/>
        <v>-</v>
      </c>
      <c r="P590" s="214" t="str">
        <f t="shared" si="28"/>
        <v>-</v>
      </c>
      <c r="Q590" s="214" cm="1">
        <f t="array" ref="Q590">IF(P590="-",0,P590/(1+'General inputs'!$H$32)^IFERROR(INDEX('MP Calculations'!$C$40:$C$130,MATCH(F590,'MP Calculations'!$D$40:$D$130,0),0),-1))</f>
        <v>0</v>
      </c>
    </row>
    <row r="591" spans="3:17" x14ac:dyDescent="0.2">
      <c r="C591" s="159"/>
      <c r="D591" s="165"/>
      <c r="E591" s="161"/>
      <c r="F591" s="172" t="str">
        <f t="shared" si="27"/>
        <v>-</v>
      </c>
      <c r="G591" s="68"/>
      <c r="H591" s="167"/>
      <c r="I591" s="173"/>
      <c r="J591" s="168" t="str">
        <f>IFERROR(MIN('MP Calculations'!$E$30/I591,1),"-")</f>
        <v>-</v>
      </c>
      <c r="K591" s="12"/>
      <c r="L591" s="159"/>
      <c r="M591" s="159"/>
      <c r="N591" s="159"/>
      <c r="O591" s="184" t="str">
        <f t="shared" si="29"/>
        <v>-</v>
      </c>
      <c r="P591" s="214" t="str">
        <f t="shared" si="28"/>
        <v>-</v>
      </c>
      <c r="Q591" s="214" cm="1">
        <f t="array" ref="Q591">IF(P591="-",0,P591/(1+'General inputs'!$H$32)^IFERROR(INDEX('MP Calculations'!$C$40:$C$130,MATCH(F591,'MP Calculations'!$D$40:$D$130,0),0),-1))</f>
        <v>0</v>
      </c>
    </row>
    <row r="592" spans="3:17" x14ac:dyDescent="0.2">
      <c r="C592" s="159"/>
      <c r="D592" s="165"/>
      <c r="E592" s="161"/>
      <c r="F592" s="172" t="str">
        <f t="shared" si="27"/>
        <v>-</v>
      </c>
      <c r="G592" s="68"/>
      <c r="H592" s="167"/>
      <c r="I592" s="173"/>
      <c r="J592" s="168" t="str">
        <f>IFERROR(MIN('MP Calculations'!$E$30/I592,1),"-")</f>
        <v>-</v>
      </c>
      <c r="K592" s="12"/>
      <c r="L592" s="159"/>
      <c r="M592" s="159"/>
      <c r="N592" s="159"/>
      <c r="O592" s="184" t="str">
        <f t="shared" si="29"/>
        <v>-</v>
      </c>
      <c r="P592" s="214" t="str">
        <f t="shared" si="28"/>
        <v>-</v>
      </c>
      <c r="Q592" s="214" cm="1">
        <f t="array" ref="Q592">IF(P592="-",0,P592/(1+'General inputs'!$H$32)^IFERROR(INDEX('MP Calculations'!$C$40:$C$130,MATCH(F592,'MP Calculations'!$D$40:$D$130,0),0),-1))</f>
        <v>0</v>
      </c>
    </row>
    <row r="593" spans="3:17" x14ac:dyDescent="0.2">
      <c r="C593" s="159"/>
      <c r="D593" s="165"/>
      <c r="E593" s="161"/>
      <c r="F593" s="172" t="str">
        <f t="shared" si="27"/>
        <v>-</v>
      </c>
      <c r="G593" s="68"/>
      <c r="H593" s="167"/>
      <c r="I593" s="173"/>
      <c r="J593" s="168" t="str">
        <f>IFERROR(MIN('MP Calculations'!$E$30/I593,1),"-")</f>
        <v>-</v>
      </c>
      <c r="K593" s="12"/>
      <c r="L593" s="159"/>
      <c r="M593" s="159"/>
      <c r="N593" s="159"/>
      <c r="O593" s="184" t="str">
        <f t="shared" si="29"/>
        <v>-</v>
      </c>
      <c r="P593" s="214" t="str">
        <f t="shared" si="28"/>
        <v>-</v>
      </c>
      <c r="Q593" s="214" cm="1">
        <f t="array" ref="Q593">IF(P593="-",0,P593/(1+'General inputs'!$H$32)^IFERROR(INDEX('MP Calculations'!$C$40:$C$130,MATCH(F593,'MP Calculations'!$D$40:$D$130,0),0),-1))</f>
        <v>0</v>
      </c>
    </row>
    <row r="594" spans="3:17" x14ac:dyDescent="0.2">
      <c r="C594" s="159"/>
      <c r="D594" s="165"/>
      <c r="E594" s="161"/>
      <c r="F594" s="172" t="str">
        <f t="shared" si="27"/>
        <v>-</v>
      </c>
      <c r="G594" s="68"/>
      <c r="H594" s="167"/>
      <c r="I594" s="173"/>
      <c r="J594" s="168" t="str">
        <f>IFERROR(MIN('MP Calculations'!$E$30/I594,1),"-")</f>
        <v>-</v>
      </c>
      <c r="K594" s="12"/>
      <c r="L594" s="159"/>
      <c r="M594" s="159"/>
      <c r="N594" s="159"/>
      <c r="O594" s="184" t="str">
        <f t="shared" si="29"/>
        <v>-</v>
      </c>
      <c r="P594" s="214" t="str">
        <f t="shared" si="28"/>
        <v>-</v>
      </c>
      <c r="Q594" s="214" cm="1">
        <f t="array" ref="Q594">IF(P594="-",0,P594/(1+'General inputs'!$H$32)^IFERROR(INDEX('MP Calculations'!$C$40:$C$130,MATCH(F594,'MP Calculations'!$D$40:$D$130,0),0),-1))</f>
        <v>0</v>
      </c>
    </row>
    <row r="595" spans="3:17" x14ac:dyDescent="0.2">
      <c r="C595" s="159"/>
      <c r="D595" s="165"/>
      <c r="E595" s="161"/>
      <c r="F595" s="172" t="str">
        <f t="shared" si="27"/>
        <v>-</v>
      </c>
      <c r="G595" s="68"/>
      <c r="H595" s="167"/>
      <c r="I595" s="173"/>
      <c r="J595" s="168" t="str">
        <f>IFERROR(MIN('MP Calculations'!$E$30/I595,1),"-")</f>
        <v>-</v>
      </c>
      <c r="K595" s="12"/>
      <c r="L595" s="159"/>
      <c r="M595" s="159"/>
      <c r="N595" s="159"/>
      <c r="O595" s="184" t="str">
        <f t="shared" si="29"/>
        <v>-</v>
      </c>
      <c r="P595" s="214" t="str">
        <f t="shared" si="28"/>
        <v>-</v>
      </c>
      <c r="Q595" s="214" cm="1">
        <f t="array" ref="Q595">IF(P595="-",0,P595/(1+'General inputs'!$H$32)^IFERROR(INDEX('MP Calculations'!$C$40:$C$130,MATCH(F595,'MP Calculations'!$D$40:$D$130,0),0),-1))</f>
        <v>0</v>
      </c>
    </row>
    <row r="596" spans="3:17" x14ac:dyDescent="0.2">
      <c r="C596" s="159"/>
      <c r="D596" s="165"/>
      <c r="E596" s="161"/>
      <c r="F596" s="172" t="str">
        <f t="shared" si="27"/>
        <v>-</v>
      </c>
      <c r="G596" s="68"/>
      <c r="H596" s="167"/>
      <c r="I596" s="173"/>
      <c r="J596" s="168" t="str">
        <f>IFERROR(MIN('MP Calculations'!$E$30/I596,1),"-")</f>
        <v>-</v>
      </c>
      <c r="K596" s="12"/>
      <c r="L596" s="159"/>
      <c r="M596" s="159"/>
      <c r="N596" s="159"/>
      <c r="O596" s="184" t="str">
        <f t="shared" si="29"/>
        <v>-</v>
      </c>
      <c r="P596" s="214" t="str">
        <f t="shared" si="28"/>
        <v>-</v>
      </c>
      <c r="Q596" s="214" cm="1">
        <f t="array" ref="Q596">IF(P596="-",0,P596/(1+'General inputs'!$H$32)^IFERROR(INDEX('MP Calculations'!$C$40:$C$130,MATCH(F596,'MP Calculations'!$D$40:$D$130,0),0),-1))</f>
        <v>0</v>
      </c>
    </row>
    <row r="597" spans="3:17" x14ac:dyDescent="0.2">
      <c r="C597" s="159"/>
      <c r="D597" s="165"/>
      <c r="E597" s="161"/>
      <c r="F597" s="172" t="str">
        <f t="shared" si="27"/>
        <v>-</v>
      </c>
      <c r="G597" s="68"/>
      <c r="H597" s="167"/>
      <c r="I597" s="173"/>
      <c r="J597" s="168" t="str">
        <f>IFERROR(MIN('MP Calculations'!$E$30/I597,1),"-")</f>
        <v>-</v>
      </c>
      <c r="K597" s="12"/>
      <c r="L597" s="159"/>
      <c r="M597" s="159"/>
      <c r="N597" s="159"/>
      <c r="O597" s="184" t="str">
        <f t="shared" si="29"/>
        <v>-</v>
      </c>
      <c r="P597" s="214" t="str">
        <f t="shared" si="28"/>
        <v>-</v>
      </c>
      <c r="Q597" s="214" cm="1">
        <f t="array" ref="Q597">IF(P597="-",0,P597/(1+'General inputs'!$H$32)^IFERROR(INDEX('MP Calculations'!$C$40:$C$130,MATCH(F597,'MP Calculations'!$D$40:$D$130,0),0),-1))</f>
        <v>0</v>
      </c>
    </row>
    <row r="598" spans="3:17" x14ac:dyDescent="0.2">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4" t="str">
        <f t="shared" ref="O598:O661" si="31">IF(N598="","-",L598*N598)</f>
        <v>-</v>
      </c>
      <c r="P598" s="214" t="str">
        <f t="shared" ref="P598:P661" si="32">IF(O598="-","-",IF(OR(E598&lt;$E$15,E598&gt;$E$16),0,O598*J598))</f>
        <v>-</v>
      </c>
      <c r="Q598" s="214" cm="1">
        <f t="array" ref="Q598">IF(P598="-",0,P598/(1+'General inputs'!$H$32)^IFERROR(INDEX('MP Calculations'!$C$40:$C$130,MATCH(F598,'MP Calculations'!$D$40:$D$130,0),0),-1))</f>
        <v>0</v>
      </c>
    </row>
    <row r="599" spans="3:17" x14ac:dyDescent="0.2">
      <c r="C599" s="159"/>
      <c r="D599" s="165"/>
      <c r="E599" s="161"/>
      <c r="F599" s="172" t="str">
        <f t="shared" si="30"/>
        <v>-</v>
      </c>
      <c r="G599" s="68"/>
      <c r="H599" s="167"/>
      <c r="I599" s="173"/>
      <c r="J599" s="168" t="str">
        <f>IFERROR(MIN('MP Calculations'!$E$30/I599,1),"-")</f>
        <v>-</v>
      </c>
      <c r="K599" s="12"/>
      <c r="L599" s="159"/>
      <c r="M599" s="159"/>
      <c r="N599" s="159"/>
      <c r="O599" s="184" t="str">
        <f t="shared" si="31"/>
        <v>-</v>
      </c>
      <c r="P599" s="214" t="str">
        <f t="shared" si="32"/>
        <v>-</v>
      </c>
      <c r="Q599" s="214" cm="1">
        <f t="array" ref="Q599">IF(P599="-",0,P599/(1+'General inputs'!$H$32)^IFERROR(INDEX('MP Calculations'!$C$40:$C$130,MATCH(F599,'MP Calculations'!$D$40:$D$130,0),0),-1))</f>
        <v>0</v>
      </c>
    </row>
    <row r="600" spans="3:17" x14ac:dyDescent="0.2">
      <c r="C600" s="159"/>
      <c r="D600" s="165"/>
      <c r="E600" s="161"/>
      <c r="F600" s="172" t="str">
        <f t="shared" si="30"/>
        <v>-</v>
      </c>
      <c r="G600" s="68"/>
      <c r="H600" s="167"/>
      <c r="I600" s="173"/>
      <c r="J600" s="168" t="str">
        <f>IFERROR(MIN('MP Calculations'!$E$30/I600,1),"-")</f>
        <v>-</v>
      </c>
      <c r="K600" s="12"/>
      <c r="L600" s="159"/>
      <c r="M600" s="159"/>
      <c r="N600" s="159"/>
      <c r="O600" s="184" t="str">
        <f t="shared" si="31"/>
        <v>-</v>
      </c>
      <c r="P600" s="214" t="str">
        <f t="shared" si="32"/>
        <v>-</v>
      </c>
      <c r="Q600" s="214" cm="1">
        <f t="array" ref="Q600">IF(P600="-",0,P600/(1+'General inputs'!$H$32)^IFERROR(INDEX('MP Calculations'!$C$40:$C$130,MATCH(F600,'MP Calculations'!$D$40:$D$130,0),0),-1))</f>
        <v>0</v>
      </c>
    </row>
    <row r="601" spans="3:17" x14ac:dyDescent="0.2">
      <c r="C601" s="159"/>
      <c r="D601" s="165"/>
      <c r="E601" s="161"/>
      <c r="F601" s="172" t="str">
        <f t="shared" si="30"/>
        <v>-</v>
      </c>
      <c r="G601" s="68"/>
      <c r="H601" s="167"/>
      <c r="I601" s="173"/>
      <c r="J601" s="168" t="str">
        <f>IFERROR(MIN('MP Calculations'!$E$30/I601,1),"-")</f>
        <v>-</v>
      </c>
      <c r="K601" s="12"/>
      <c r="L601" s="159"/>
      <c r="M601" s="159"/>
      <c r="N601" s="159"/>
      <c r="O601" s="184" t="str">
        <f t="shared" si="31"/>
        <v>-</v>
      </c>
      <c r="P601" s="214" t="str">
        <f t="shared" si="32"/>
        <v>-</v>
      </c>
      <c r="Q601" s="214" cm="1">
        <f t="array" ref="Q601">IF(P601="-",0,P601/(1+'General inputs'!$H$32)^IFERROR(INDEX('MP Calculations'!$C$40:$C$130,MATCH(F601,'MP Calculations'!$D$40:$D$130,0),0),-1))</f>
        <v>0</v>
      </c>
    </row>
    <row r="602" spans="3:17" x14ac:dyDescent="0.2">
      <c r="C602" s="159"/>
      <c r="D602" s="165"/>
      <c r="E602" s="161"/>
      <c r="F602" s="172" t="str">
        <f t="shared" si="30"/>
        <v>-</v>
      </c>
      <c r="G602" s="68"/>
      <c r="H602" s="167"/>
      <c r="I602" s="173"/>
      <c r="J602" s="168" t="str">
        <f>IFERROR(MIN('MP Calculations'!$E$30/I602,1),"-")</f>
        <v>-</v>
      </c>
      <c r="K602" s="12"/>
      <c r="L602" s="159"/>
      <c r="M602" s="159"/>
      <c r="N602" s="159"/>
      <c r="O602" s="184" t="str">
        <f t="shared" si="31"/>
        <v>-</v>
      </c>
      <c r="P602" s="214" t="str">
        <f t="shared" si="32"/>
        <v>-</v>
      </c>
      <c r="Q602" s="214" cm="1">
        <f t="array" ref="Q602">IF(P602="-",0,P602/(1+'General inputs'!$H$32)^IFERROR(INDEX('MP Calculations'!$C$40:$C$130,MATCH(F602,'MP Calculations'!$D$40:$D$130,0),0),-1))</f>
        <v>0</v>
      </c>
    </row>
    <row r="603" spans="3:17" x14ac:dyDescent="0.2">
      <c r="C603" s="159"/>
      <c r="D603" s="165"/>
      <c r="E603" s="161"/>
      <c r="F603" s="172" t="str">
        <f t="shared" si="30"/>
        <v>-</v>
      </c>
      <c r="G603" s="68"/>
      <c r="H603" s="167"/>
      <c r="I603" s="173"/>
      <c r="J603" s="168" t="str">
        <f>IFERROR(MIN('MP Calculations'!$E$30/I603,1),"-")</f>
        <v>-</v>
      </c>
      <c r="K603" s="12"/>
      <c r="L603" s="159"/>
      <c r="M603" s="159"/>
      <c r="N603" s="159"/>
      <c r="O603" s="184" t="str">
        <f t="shared" si="31"/>
        <v>-</v>
      </c>
      <c r="P603" s="214" t="str">
        <f t="shared" si="32"/>
        <v>-</v>
      </c>
      <c r="Q603" s="214" cm="1">
        <f t="array" ref="Q603">IF(P603="-",0,P603/(1+'General inputs'!$H$32)^IFERROR(INDEX('MP Calculations'!$C$40:$C$130,MATCH(F603,'MP Calculations'!$D$40:$D$130,0),0),-1))</f>
        <v>0</v>
      </c>
    </row>
    <row r="604" spans="3:17" x14ac:dyDescent="0.2">
      <c r="C604" s="159"/>
      <c r="D604" s="165"/>
      <c r="E604" s="161"/>
      <c r="F604" s="172" t="str">
        <f t="shared" si="30"/>
        <v>-</v>
      </c>
      <c r="G604" s="68"/>
      <c r="H604" s="167"/>
      <c r="I604" s="173"/>
      <c r="J604" s="168" t="str">
        <f>IFERROR(MIN('MP Calculations'!$E$30/I604,1),"-")</f>
        <v>-</v>
      </c>
      <c r="K604" s="12"/>
      <c r="L604" s="159"/>
      <c r="M604" s="159"/>
      <c r="N604" s="159"/>
      <c r="O604" s="184" t="str">
        <f t="shared" si="31"/>
        <v>-</v>
      </c>
      <c r="P604" s="214" t="str">
        <f t="shared" si="32"/>
        <v>-</v>
      </c>
      <c r="Q604" s="214" cm="1">
        <f t="array" ref="Q604">IF(P604="-",0,P604/(1+'General inputs'!$H$32)^IFERROR(INDEX('MP Calculations'!$C$40:$C$130,MATCH(F604,'MP Calculations'!$D$40:$D$130,0),0),-1))</f>
        <v>0</v>
      </c>
    </row>
    <row r="605" spans="3:17" x14ac:dyDescent="0.2">
      <c r="C605" s="159"/>
      <c r="D605" s="165"/>
      <c r="E605" s="161"/>
      <c r="F605" s="172" t="str">
        <f t="shared" si="30"/>
        <v>-</v>
      </c>
      <c r="G605" s="68"/>
      <c r="H605" s="167"/>
      <c r="I605" s="173"/>
      <c r="J605" s="168" t="str">
        <f>IFERROR(MIN('MP Calculations'!$E$30/I605,1),"-")</f>
        <v>-</v>
      </c>
      <c r="K605" s="12"/>
      <c r="L605" s="159"/>
      <c r="M605" s="159"/>
      <c r="N605" s="159"/>
      <c r="O605" s="184" t="str">
        <f t="shared" si="31"/>
        <v>-</v>
      </c>
      <c r="P605" s="214" t="str">
        <f t="shared" si="32"/>
        <v>-</v>
      </c>
      <c r="Q605" s="214" cm="1">
        <f t="array" ref="Q605">IF(P605="-",0,P605/(1+'General inputs'!$H$32)^IFERROR(INDEX('MP Calculations'!$C$40:$C$130,MATCH(F605,'MP Calculations'!$D$40:$D$130,0),0),-1))</f>
        <v>0</v>
      </c>
    </row>
    <row r="606" spans="3:17" x14ac:dyDescent="0.2">
      <c r="C606" s="159"/>
      <c r="D606" s="165"/>
      <c r="E606" s="161"/>
      <c r="F606" s="172" t="str">
        <f t="shared" si="30"/>
        <v>-</v>
      </c>
      <c r="G606" s="68"/>
      <c r="H606" s="167"/>
      <c r="I606" s="173"/>
      <c r="J606" s="168" t="str">
        <f>IFERROR(MIN('MP Calculations'!$E$30/I606,1),"-")</f>
        <v>-</v>
      </c>
      <c r="K606" s="12"/>
      <c r="L606" s="159"/>
      <c r="M606" s="159"/>
      <c r="N606" s="159"/>
      <c r="O606" s="184" t="str">
        <f t="shared" si="31"/>
        <v>-</v>
      </c>
      <c r="P606" s="214" t="str">
        <f t="shared" si="32"/>
        <v>-</v>
      </c>
      <c r="Q606" s="214" cm="1">
        <f t="array" ref="Q606">IF(P606="-",0,P606/(1+'General inputs'!$H$32)^IFERROR(INDEX('MP Calculations'!$C$40:$C$130,MATCH(F606,'MP Calculations'!$D$40:$D$130,0),0),-1))</f>
        <v>0</v>
      </c>
    </row>
    <row r="607" spans="3:17" x14ac:dyDescent="0.2">
      <c r="C607" s="159"/>
      <c r="D607" s="165"/>
      <c r="E607" s="161"/>
      <c r="F607" s="172" t="str">
        <f t="shared" si="30"/>
        <v>-</v>
      </c>
      <c r="G607" s="68"/>
      <c r="H607" s="167"/>
      <c r="I607" s="173"/>
      <c r="J607" s="168" t="str">
        <f>IFERROR(MIN('MP Calculations'!$E$30/I607,1),"-")</f>
        <v>-</v>
      </c>
      <c r="K607" s="12"/>
      <c r="L607" s="159"/>
      <c r="M607" s="159"/>
      <c r="N607" s="159"/>
      <c r="O607" s="184" t="str">
        <f t="shared" si="31"/>
        <v>-</v>
      </c>
      <c r="P607" s="214" t="str">
        <f t="shared" si="32"/>
        <v>-</v>
      </c>
      <c r="Q607" s="214" cm="1">
        <f t="array" ref="Q607">IF(P607="-",0,P607/(1+'General inputs'!$H$32)^IFERROR(INDEX('MP Calculations'!$C$40:$C$130,MATCH(F607,'MP Calculations'!$D$40:$D$130,0),0),-1))</f>
        <v>0</v>
      </c>
    </row>
    <row r="608" spans="3:17" x14ac:dyDescent="0.2">
      <c r="C608" s="159"/>
      <c r="D608" s="165"/>
      <c r="E608" s="161"/>
      <c r="F608" s="172" t="str">
        <f t="shared" si="30"/>
        <v>-</v>
      </c>
      <c r="G608" s="68"/>
      <c r="H608" s="167"/>
      <c r="I608" s="173"/>
      <c r="J608" s="168" t="str">
        <f>IFERROR(MIN('MP Calculations'!$E$30/I608,1),"-")</f>
        <v>-</v>
      </c>
      <c r="K608" s="12"/>
      <c r="L608" s="159"/>
      <c r="M608" s="159"/>
      <c r="N608" s="159"/>
      <c r="O608" s="184" t="str">
        <f t="shared" si="31"/>
        <v>-</v>
      </c>
      <c r="P608" s="214" t="str">
        <f t="shared" si="32"/>
        <v>-</v>
      </c>
      <c r="Q608" s="214" cm="1">
        <f t="array" ref="Q608">IF(P608="-",0,P608/(1+'General inputs'!$H$32)^IFERROR(INDEX('MP Calculations'!$C$40:$C$130,MATCH(F608,'MP Calculations'!$D$40:$D$130,0),0),-1))</f>
        <v>0</v>
      </c>
    </row>
    <row r="609" spans="3:17" x14ac:dyDescent="0.2">
      <c r="C609" s="159"/>
      <c r="D609" s="165"/>
      <c r="E609" s="161"/>
      <c r="F609" s="172" t="str">
        <f t="shared" si="30"/>
        <v>-</v>
      </c>
      <c r="G609" s="68"/>
      <c r="H609" s="167"/>
      <c r="I609" s="173"/>
      <c r="J609" s="168" t="str">
        <f>IFERROR(MIN('MP Calculations'!$E$30/I609,1),"-")</f>
        <v>-</v>
      </c>
      <c r="K609" s="12"/>
      <c r="L609" s="159"/>
      <c r="M609" s="159"/>
      <c r="N609" s="159"/>
      <c r="O609" s="184" t="str">
        <f t="shared" si="31"/>
        <v>-</v>
      </c>
      <c r="P609" s="214" t="str">
        <f t="shared" si="32"/>
        <v>-</v>
      </c>
      <c r="Q609" s="214" cm="1">
        <f t="array" ref="Q609">IF(P609="-",0,P609/(1+'General inputs'!$H$32)^IFERROR(INDEX('MP Calculations'!$C$40:$C$130,MATCH(F609,'MP Calculations'!$D$40:$D$130,0),0),-1))</f>
        <v>0</v>
      </c>
    </row>
    <row r="610" spans="3:17" x14ac:dyDescent="0.2">
      <c r="C610" s="159"/>
      <c r="D610" s="165"/>
      <c r="E610" s="161"/>
      <c r="F610" s="172" t="str">
        <f t="shared" si="30"/>
        <v>-</v>
      </c>
      <c r="G610" s="68"/>
      <c r="H610" s="167"/>
      <c r="I610" s="173"/>
      <c r="J610" s="168" t="str">
        <f>IFERROR(MIN('MP Calculations'!$E$30/I610,1),"-")</f>
        <v>-</v>
      </c>
      <c r="K610" s="12"/>
      <c r="L610" s="159"/>
      <c r="M610" s="159"/>
      <c r="N610" s="159"/>
      <c r="O610" s="184" t="str">
        <f t="shared" si="31"/>
        <v>-</v>
      </c>
      <c r="P610" s="214" t="str">
        <f t="shared" si="32"/>
        <v>-</v>
      </c>
      <c r="Q610" s="214" cm="1">
        <f t="array" ref="Q610">IF(P610="-",0,P610/(1+'General inputs'!$H$32)^IFERROR(INDEX('MP Calculations'!$C$40:$C$130,MATCH(F610,'MP Calculations'!$D$40:$D$130,0),0),-1))</f>
        <v>0</v>
      </c>
    </row>
    <row r="611" spans="3:17" x14ac:dyDescent="0.2">
      <c r="C611" s="159"/>
      <c r="D611" s="165"/>
      <c r="E611" s="161"/>
      <c r="F611" s="172" t="str">
        <f t="shared" si="30"/>
        <v>-</v>
      </c>
      <c r="G611" s="68"/>
      <c r="H611" s="167"/>
      <c r="I611" s="173"/>
      <c r="J611" s="168" t="str">
        <f>IFERROR(MIN('MP Calculations'!$E$30/I611,1),"-")</f>
        <v>-</v>
      </c>
      <c r="K611" s="12"/>
      <c r="L611" s="159"/>
      <c r="M611" s="159"/>
      <c r="N611" s="159"/>
      <c r="O611" s="184" t="str">
        <f t="shared" si="31"/>
        <v>-</v>
      </c>
      <c r="P611" s="214" t="str">
        <f t="shared" si="32"/>
        <v>-</v>
      </c>
      <c r="Q611" s="214" cm="1">
        <f t="array" ref="Q611">IF(P611="-",0,P611/(1+'General inputs'!$H$32)^IFERROR(INDEX('MP Calculations'!$C$40:$C$130,MATCH(F611,'MP Calculations'!$D$40:$D$130,0),0),-1))</f>
        <v>0</v>
      </c>
    </row>
    <row r="612" spans="3:17" x14ac:dyDescent="0.2">
      <c r="C612" s="159"/>
      <c r="D612" s="165"/>
      <c r="E612" s="161"/>
      <c r="F612" s="172" t="str">
        <f t="shared" si="30"/>
        <v>-</v>
      </c>
      <c r="G612" s="68"/>
      <c r="H612" s="167"/>
      <c r="I612" s="173"/>
      <c r="J612" s="168" t="str">
        <f>IFERROR(MIN('MP Calculations'!$E$30/I612,1),"-")</f>
        <v>-</v>
      </c>
      <c r="K612" s="12"/>
      <c r="L612" s="159"/>
      <c r="M612" s="159"/>
      <c r="N612" s="159"/>
      <c r="O612" s="184" t="str">
        <f t="shared" si="31"/>
        <v>-</v>
      </c>
      <c r="P612" s="214" t="str">
        <f t="shared" si="32"/>
        <v>-</v>
      </c>
      <c r="Q612" s="214" cm="1">
        <f t="array" ref="Q612">IF(P612="-",0,P612/(1+'General inputs'!$H$32)^IFERROR(INDEX('MP Calculations'!$C$40:$C$130,MATCH(F612,'MP Calculations'!$D$40:$D$130,0),0),-1))</f>
        <v>0</v>
      </c>
    </row>
    <row r="613" spans="3:17" x14ac:dyDescent="0.2">
      <c r="C613" s="159"/>
      <c r="D613" s="165"/>
      <c r="E613" s="161"/>
      <c r="F613" s="172" t="str">
        <f t="shared" si="30"/>
        <v>-</v>
      </c>
      <c r="G613" s="68"/>
      <c r="H613" s="167"/>
      <c r="I613" s="173"/>
      <c r="J613" s="168" t="str">
        <f>IFERROR(MIN('MP Calculations'!$E$30/I613,1),"-")</f>
        <v>-</v>
      </c>
      <c r="K613" s="12"/>
      <c r="L613" s="159"/>
      <c r="M613" s="159"/>
      <c r="N613" s="159"/>
      <c r="O613" s="184" t="str">
        <f t="shared" si="31"/>
        <v>-</v>
      </c>
      <c r="P613" s="214" t="str">
        <f t="shared" si="32"/>
        <v>-</v>
      </c>
      <c r="Q613" s="214" cm="1">
        <f t="array" ref="Q613">IF(P613="-",0,P613/(1+'General inputs'!$H$32)^IFERROR(INDEX('MP Calculations'!$C$40:$C$130,MATCH(F613,'MP Calculations'!$D$40:$D$130,0),0),-1))</f>
        <v>0</v>
      </c>
    </row>
    <row r="614" spans="3:17" x14ac:dyDescent="0.2">
      <c r="C614" s="159"/>
      <c r="D614" s="165"/>
      <c r="E614" s="161"/>
      <c r="F614" s="172" t="str">
        <f t="shared" si="30"/>
        <v>-</v>
      </c>
      <c r="G614" s="68"/>
      <c r="H614" s="167"/>
      <c r="I614" s="173"/>
      <c r="J614" s="168" t="str">
        <f>IFERROR(MIN('MP Calculations'!$E$30/I614,1),"-")</f>
        <v>-</v>
      </c>
      <c r="K614" s="12"/>
      <c r="L614" s="159"/>
      <c r="M614" s="159"/>
      <c r="N614" s="159"/>
      <c r="O614" s="184" t="str">
        <f t="shared" si="31"/>
        <v>-</v>
      </c>
      <c r="P614" s="214" t="str">
        <f t="shared" si="32"/>
        <v>-</v>
      </c>
      <c r="Q614" s="214" cm="1">
        <f t="array" ref="Q614">IF(P614="-",0,P614/(1+'General inputs'!$H$32)^IFERROR(INDEX('MP Calculations'!$C$40:$C$130,MATCH(F614,'MP Calculations'!$D$40:$D$130,0),0),-1))</f>
        <v>0</v>
      </c>
    </row>
    <row r="615" spans="3:17" x14ac:dyDescent="0.2">
      <c r="C615" s="159"/>
      <c r="D615" s="165"/>
      <c r="E615" s="161"/>
      <c r="F615" s="172" t="str">
        <f t="shared" si="30"/>
        <v>-</v>
      </c>
      <c r="G615" s="68"/>
      <c r="H615" s="167"/>
      <c r="I615" s="173"/>
      <c r="J615" s="168" t="str">
        <f>IFERROR(MIN('MP Calculations'!$E$30/I615,1),"-")</f>
        <v>-</v>
      </c>
      <c r="K615" s="12"/>
      <c r="L615" s="159"/>
      <c r="M615" s="159"/>
      <c r="N615" s="159"/>
      <c r="O615" s="184" t="str">
        <f t="shared" si="31"/>
        <v>-</v>
      </c>
      <c r="P615" s="214" t="str">
        <f t="shared" si="32"/>
        <v>-</v>
      </c>
      <c r="Q615" s="214" cm="1">
        <f t="array" ref="Q615">IF(P615="-",0,P615/(1+'General inputs'!$H$32)^IFERROR(INDEX('MP Calculations'!$C$40:$C$130,MATCH(F615,'MP Calculations'!$D$40:$D$130,0),0),-1))</f>
        <v>0</v>
      </c>
    </row>
    <row r="616" spans="3:17" x14ac:dyDescent="0.2">
      <c r="C616" s="159"/>
      <c r="D616" s="165"/>
      <c r="E616" s="161"/>
      <c r="F616" s="172" t="str">
        <f t="shared" si="30"/>
        <v>-</v>
      </c>
      <c r="G616" s="68"/>
      <c r="H616" s="167"/>
      <c r="I616" s="173"/>
      <c r="J616" s="168" t="str">
        <f>IFERROR(MIN('MP Calculations'!$E$30/I616,1),"-")</f>
        <v>-</v>
      </c>
      <c r="K616" s="12"/>
      <c r="L616" s="159"/>
      <c r="M616" s="159"/>
      <c r="N616" s="159"/>
      <c r="O616" s="184" t="str">
        <f t="shared" si="31"/>
        <v>-</v>
      </c>
      <c r="P616" s="214" t="str">
        <f t="shared" si="32"/>
        <v>-</v>
      </c>
      <c r="Q616" s="214" cm="1">
        <f t="array" ref="Q616">IF(P616="-",0,P616/(1+'General inputs'!$H$32)^IFERROR(INDEX('MP Calculations'!$C$40:$C$130,MATCH(F616,'MP Calculations'!$D$40:$D$130,0),0),-1))</f>
        <v>0</v>
      </c>
    </row>
    <row r="617" spans="3:17" x14ac:dyDescent="0.2">
      <c r="C617" s="159"/>
      <c r="D617" s="165"/>
      <c r="E617" s="161"/>
      <c r="F617" s="172" t="str">
        <f t="shared" si="30"/>
        <v>-</v>
      </c>
      <c r="G617" s="68"/>
      <c r="H617" s="167"/>
      <c r="I617" s="173"/>
      <c r="J617" s="168" t="str">
        <f>IFERROR(MIN('MP Calculations'!$E$30/I617,1),"-")</f>
        <v>-</v>
      </c>
      <c r="K617" s="12"/>
      <c r="L617" s="159"/>
      <c r="M617" s="159"/>
      <c r="N617" s="159"/>
      <c r="O617" s="184" t="str">
        <f t="shared" si="31"/>
        <v>-</v>
      </c>
      <c r="P617" s="214" t="str">
        <f t="shared" si="32"/>
        <v>-</v>
      </c>
      <c r="Q617" s="214" cm="1">
        <f t="array" ref="Q617">IF(P617="-",0,P617/(1+'General inputs'!$H$32)^IFERROR(INDEX('MP Calculations'!$C$40:$C$130,MATCH(F617,'MP Calculations'!$D$40:$D$130,0),0),-1))</f>
        <v>0</v>
      </c>
    </row>
    <row r="618" spans="3:17" x14ac:dyDescent="0.2">
      <c r="C618" s="159"/>
      <c r="D618" s="165"/>
      <c r="E618" s="161"/>
      <c r="F618" s="172" t="str">
        <f t="shared" si="30"/>
        <v>-</v>
      </c>
      <c r="G618" s="68"/>
      <c r="H618" s="167"/>
      <c r="I618" s="173"/>
      <c r="J618" s="168" t="str">
        <f>IFERROR(MIN('MP Calculations'!$E$30/I618,1),"-")</f>
        <v>-</v>
      </c>
      <c r="K618" s="12"/>
      <c r="L618" s="159"/>
      <c r="M618" s="159"/>
      <c r="N618" s="159"/>
      <c r="O618" s="184" t="str">
        <f t="shared" si="31"/>
        <v>-</v>
      </c>
      <c r="P618" s="214" t="str">
        <f t="shared" si="32"/>
        <v>-</v>
      </c>
      <c r="Q618" s="214" cm="1">
        <f t="array" ref="Q618">IF(P618="-",0,P618/(1+'General inputs'!$H$32)^IFERROR(INDEX('MP Calculations'!$C$40:$C$130,MATCH(F618,'MP Calculations'!$D$40:$D$130,0),0),-1))</f>
        <v>0</v>
      </c>
    </row>
    <row r="619" spans="3:17" x14ac:dyDescent="0.2">
      <c r="C619" s="159"/>
      <c r="D619" s="165"/>
      <c r="E619" s="161"/>
      <c r="F619" s="172" t="str">
        <f t="shared" si="30"/>
        <v>-</v>
      </c>
      <c r="G619" s="68"/>
      <c r="H619" s="167"/>
      <c r="I619" s="173"/>
      <c r="J619" s="168" t="str">
        <f>IFERROR(MIN('MP Calculations'!$E$30/I619,1),"-")</f>
        <v>-</v>
      </c>
      <c r="K619" s="12"/>
      <c r="L619" s="159"/>
      <c r="M619" s="159"/>
      <c r="N619" s="159"/>
      <c r="O619" s="184" t="str">
        <f t="shared" si="31"/>
        <v>-</v>
      </c>
      <c r="P619" s="214" t="str">
        <f t="shared" si="32"/>
        <v>-</v>
      </c>
      <c r="Q619" s="214" cm="1">
        <f t="array" ref="Q619">IF(P619="-",0,P619/(1+'General inputs'!$H$32)^IFERROR(INDEX('MP Calculations'!$C$40:$C$130,MATCH(F619,'MP Calculations'!$D$40:$D$130,0),0),-1))</f>
        <v>0</v>
      </c>
    </row>
    <row r="620" spans="3:17" x14ac:dyDescent="0.2">
      <c r="C620" s="159"/>
      <c r="D620" s="165"/>
      <c r="E620" s="161"/>
      <c r="F620" s="172" t="str">
        <f t="shared" si="30"/>
        <v>-</v>
      </c>
      <c r="G620" s="68"/>
      <c r="H620" s="167"/>
      <c r="I620" s="173"/>
      <c r="J620" s="168" t="str">
        <f>IFERROR(MIN('MP Calculations'!$E$30/I620,1),"-")</f>
        <v>-</v>
      </c>
      <c r="K620" s="12"/>
      <c r="L620" s="159"/>
      <c r="M620" s="159"/>
      <c r="N620" s="159"/>
      <c r="O620" s="184" t="str">
        <f t="shared" si="31"/>
        <v>-</v>
      </c>
      <c r="P620" s="214" t="str">
        <f t="shared" si="32"/>
        <v>-</v>
      </c>
      <c r="Q620" s="214" cm="1">
        <f t="array" ref="Q620">IF(P620="-",0,P620/(1+'General inputs'!$H$32)^IFERROR(INDEX('MP Calculations'!$C$40:$C$130,MATCH(F620,'MP Calculations'!$D$40:$D$130,0),0),-1))</f>
        <v>0</v>
      </c>
    </row>
    <row r="621" spans="3:17" x14ac:dyDescent="0.2">
      <c r="C621" s="159"/>
      <c r="D621" s="165"/>
      <c r="E621" s="161"/>
      <c r="F621" s="172" t="str">
        <f t="shared" si="30"/>
        <v>-</v>
      </c>
      <c r="G621" s="68"/>
      <c r="H621" s="167"/>
      <c r="I621" s="173"/>
      <c r="J621" s="168" t="str">
        <f>IFERROR(MIN('MP Calculations'!$E$30/I621,1),"-")</f>
        <v>-</v>
      </c>
      <c r="K621" s="12"/>
      <c r="L621" s="159"/>
      <c r="M621" s="159"/>
      <c r="N621" s="159"/>
      <c r="O621" s="184" t="str">
        <f t="shared" si="31"/>
        <v>-</v>
      </c>
      <c r="P621" s="214" t="str">
        <f t="shared" si="32"/>
        <v>-</v>
      </c>
      <c r="Q621" s="214" cm="1">
        <f t="array" ref="Q621">IF(P621="-",0,P621/(1+'General inputs'!$H$32)^IFERROR(INDEX('MP Calculations'!$C$40:$C$130,MATCH(F621,'MP Calculations'!$D$40:$D$130,0),0),-1))</f>
        <v>0</v>
      </c>
    </row>
    <row r="622" spans="3:17" x14ac:dyDescent="0.2">
      <c r="C622" s="159"/>
      <c r="D622" s="165"/>
      <c r="E622" s="161"/>
      <c r="F622" s="172" t="str">
        <f t="shared" si="30"/>
        <v>-</v>
      </c>
      <c r="G622" s="68"/>
      <c r="H622" s="167"/>
      <c r="I622" s="173"/>
      <c r="J622" s="168" t="str">
        <f>IFERROR(MIN('MP Calculations'!$E$30/I622,1),"-")</f>
        <v>-</v>
      </c>
      <c r="K622" s="12"/>
      <c r="L622" s="159"/>
      <c r="M622" s="159"/>
      <c r="N622" s="159"/>
      <c r="O622" s="184" t="str">
        <f t="shared" si="31"/>
        <v>-</v>
      </c>
      <c r="P622" s="214" t="str">
        <f t="shared" si="32"/>
        <v>-</v>
      </c>
      <c r="Q622" s="214" cm="1">
        <f t="array" ref="Q622">IF(P622="-",0,P622/(1+'General inputs'!$H$32)^IFERROR(INDEX('MP Calculations'!$C$40:$C$130,MATCH(F622,'MP Calculations'!$D$40:$D$130,0),0),-1))</f>
        <v>0</v>
      </c>
    </row>
    <row r="623" spans="3:17" x14ac:dyDescent="0.2">
      <c r="C623" s="159"/>
      <c r="D623" s="165"/>
      <c r="E623" s="161"/>
      <c r="F623" s="172" t="str">
        <f t="shared" si="30"/>
        <v>-</v>
      </c>
      <c r="G623" s="68"/>
      <c r="H623" s="167"/>
      <c r="I623" s="173"/>
      <c r="J623" s="168" t="str">
        <f>IFERROR(MIN('MP Calculations'!$E$30/I623,1),"-")</f>
        <v>-</v>
      </c>
      <c r="K623" s="12"/>
      <c r="L623" s="159"/>
      <c r="M623" s="159"/>
      <c r="N623" s="159"/>
      <c r="O623" s="184" t="str">
        <f t="shared" si="31"/>
        <v>-</v>
      </c>
      <c r="P623" s="214" t="str">
        <f t="shared" si="32"/>
        <v>-</v>
      </c>
      <c r="Q623" s="214" cm="1">
        <f t="array" ref="Q623">IF(P623="-",0,P623/(1+'General inputs'!$H$32)^IFERROR(INDEX('MP Calculations'!$C$40:$C$130,MATCH(F623,'MP Calculations'!$D$40:$D$130,0),0),-1))</f>
        <v>0</v>
      </c>
    </row>
    <row r="624" spans="3:17" x14ac:dyDescent="0.2">
      <c r="C624" s="159"/>
      <c r="D624" s="165"/>
      <c r="E624" s="161"/>
      <c r="F624" s="172" t="str">
        <f t="shared" si="30"/>
        <v>-</v>
      </c>
      <c r="G624" s="68"/>
      <c r="H624" s="167"/>
      <c r="I624" s="173"/>
      <c r="J624" s="168" t="str">
        <f>IFERROR(MIN('MP Calculations'!$E$30/I624,1),"-")</f>
        <v>-</v>
      </c>
      <c r="K624" s="12"/>
      <c r="L624" s="159"/>
      <c r="M624" s="159"/>
      <c r="N624" s="159"/>
      <c r="O624" s="184" t="str">
        <f t="shared" si="31"/>
        <v>-</v>
      </c>
      <c r="P624" s="214" t="str">
        <f t="shared" si="32"/>
        <v>-</v>
      </c>
      <c r="Q624" s="214" cm="1">
        <f t="array" ref="Q624">IF(P624="-",0,P624/(1+'General inputs'!$H$32)^IFERROR(INDEX('MP Calculations'!$C$40:$C$130,MATCH(F624,'MP Calculations'!$D$40:$D$130,0),0),-1))</f>
        <v>0</v>
      </c>
    </row>
    <row r="625" spans="3:17" x14ac:dyDescent="0.2">
      <c r="C625" s="159"/>
      <c r="D625" s="165"/>
      <c r="E625" s="161"/>
      <c r="F625" s="172" t="str">
        <f t="shared" si="30"/>
        <v>-</v>
      </c>
      <c r="G625" s="68"/>
      <c r="H625" s="167"/>
      <c r="I625" s="173"/>
      <c r="J625" s="168" t="str">
        <f>IFERROR(MIN('MP Calculations'!$E$30/I625,1),"-")</f>
        <v>-</v>
      </c>
      <c r="K625" s="12"/>
      <c r="L625" s="159"/>
      <c r="M625" s="159"/>
      <c r="N625" s="159"/>
      <c r="O625" s="184" t="str">
        <f t="shared" si="31"/>
        <v>-</v>
      </c>
      <c r="P625" s="214" t="str">
        <f t="shared" si="32"/>
        <v>-</v>
      </c>
      <c r="Q625" s="214" cm="1">
        <f t="array" ref="Q625">IF(P625="-",0,P625/(1+'General inputs'!$H$32)^IFERROR(INDEX('MP Calculations'!$C$40:$C$130,MATCH(F625,'MP Calculations'!$D$40:$D$130,0),0),-1))</f>
        <v>0</v>
      </c>
    </row>
    <row r="626" spans="3:17" x14ac:dyDescent="0.2">
      <c r="C626" s="159"/>
      <c r="D626" s="165"/>
      <c r="E626" s="161"/>
      <c r="F626" s="172" t="str">
        <f t="shared" si="30"/>
        <v>-</v>
      </c>
      <c r="G626" s="68"/>
      <c r="H626" s="167"/>
      <c r="I626" s="173"/>
      <c r="J626" s="168" t="str">
        <f>IFERROR(MIN('MP Calculations'!$E$30/I626,1),"-")</f>
        <v>-</v>
      </c>
      <c r="K626" s="12"/>
      <c r="L626" s="159"/>
      <c r="M626" s="159"/>
      <c r="N626" s="159"/>
      <c r="O626" s="184" t="str">
        <f t="shared" si="31"/>
        <v>-</v>
      </c>
      <c r="P626" s="214" t="str">
        <f t="shared" si="32"/>
        <v>-</v>
      </c>
      <c r="Q626" s="214" cm="1">
        <f t="array" ref="Q626">IF(P626="-",0,P626/(1+'General inputs'!$H$32)^IFERROR(INDEX('MP Calculations'!$C$40:$C$130,MATCH(F626,'MP Calculations'!$D$40:$D$130,0),0),-1))</f>
        <v>0</v>
      </c>
    </row>
    <row r="627" spans="3:17" x14ac:dyDescent="0.2">
      <c r="C627" s="159"/>
      <c r="D627" s="165"/>
      <c r="E627" s="161"/>
      <c r="F627" s="172" t="str">
        <f t="shared" si="30"/>
        <v>-</v>
      </c>
      <c r="G627" s="68"/>
      <c r="H627" s="167"/>
      <c r="I627" s="173"/>
      <c r="J627" s="168" t="str">
        <f>IFERROR(MIN('MP Calculations'!$E$30/I627,1),"-")</f>
        <v>-</v>
      </c>
      <c r="K627" s="12"/>
      <c r="L627" s="159"/>
      <c r="M627" s="159"/>
      <c r="N627" s="159"/>
      <c r="O627" s="184" t="str">
        <f t="shared" si="31"/>
        <v>-</v>
      </c>
      <c r="P627" s="214" t="str">
        <f t="shared" si="32"/>
        <v>-</v>
      </c>
      <c r="Q627" s="214" cm="1">
        <f t="array" ref="Q627">IF(P627="-",0,P627/(1+'General inputs'!$H$32)^IFERROR(INDEX('MP Calculations'!$C$40:$C$130,MATCH(F627,'MP Calculations'!$D$40:$D$130,0),0),-1))</f>
        <v>0</v>
      </c>
    </row>
    <row r="628" spans="3:17" x14ac:dyDescent="0.2">
      <c r="C628" s="159"/>
      <c r="D628" s="165"/>
      <c r="E628" s="161"/>
      <c r="F628" s="172" t="str">
        <f t="shared" si="30"/>
        <v>-</v>
      </c>
      <c r="G628" s="68"/>
      <c r="H628" s="167"/>
      <c r="I628" s="173"/>
      <c r="J628" s="168" t="str">
        <f>IFERROR(MIN('MP Calculations'!$E$30/I628,1),"-")</f>
        <v>-</v>
      </c>
      <c r="K628" s="12"/>
      <c r="L628" s="159"/>
      <c r="M628" s="159"/>
      <c r="N628" s="159"/>
      <c r="O628" s="184" t="str">
        <f t="shared" si="31"/>
        <v>-</v>
      </c>
      <c r="P628" s="214" t="str">
        <f t="shared" si="32"/>
        <v>-</v>
      </c>
      <c r="Q628" s="214" cm="1">
        <f t="array" ref="Q628">IF(P628="-",0,P628/(1+'General inputs'!$H$32)^IFERROR(INDEX('MP Calculations'!$C$40:$C$130,MATCH(F628,'MP Calculations'!$D$40:$D$130,0),0),-1))</f>
        <v>0</v>
      </c>
    </row>
    <row r="629" spans="3:17" x14ac:dyDescent="0.2">
      <c r="C629" s="159"/>
      <c r="D629" s="165"/>
      <c r="E629" s="161"/>
      <c r="F629" s="172" t="str">
        <f t="shared" si="30"/>
        <v>-</v>
      </c>
      <c r="G629" s="68"/>
      <c r="H629" s="167"/>
      <c r="I629" s="173"/>
      <c r="J629" s="168" t="str">
        <f>IFERROR(MIN('MP Calculations'!$E$30/I629,1),"-")</f>
        <v>-</v>
      </c>
      <c r="K629" s="12"/>
      <c r="L629" s="159"/>
      <c r="M629" s="159"/>
      <c r="N629" s="159"/>
      <c r="O629" s="184" t="str">
        <f t="shared" si="31"/>
        <v>-</v>
      </c>
      <c r="P629" s="214" t="str">
        <f t="shared" si="32"/>
        <v>-</v>
      </c>
      <c r="Q629" s="214" cm="1">
        <f t="array" ref="Q629">IF(P629="-",0,P629/(1+'General inputs'!$H$32)^IFERROR(INDEX('MP Calculations'!$C$40:$C$130,MATCH(F629,'MP Calculations'!$D$40:$D$130,0),0),-1))</f>
        <v>0</v>
      </c>
    </row>
    <row r="630" spans="3:17" x14ac:dyDescent="0.2">
      <c r="C630" s="159"/>
      <c r="D630" s="165"/>
      <c r="E630" s="161"/>
      <c r="F630" s="172" t="str">
        <f t="shared" si="30"/>
        <v>-</v>
      </c>
      <c r="G630" s="68"/>
      <c r="H630" s="167"/>
      <c r="I630" s="173"/>
      <c r="J630" s="168" t="str">
        <f>IFERROR(MIN('MP Calculations'!$E$30/I630,1),"-")</f>
        <v>-</v>
      </c>
      <c r="K630" s="12"/>
      <c r="L630" s="159"/>
      <c r="M630" s="159"/>
      <c r="N630" s="159"/>
      <c r="O630" s="184" t="str">
        <f t="shared" si="31"/>
        <v>-</v>
      </c>
      <c r="P630" s="214" t="str">
        <f t="shared" si="32"/>
        <v>-</v>
      </c>
      <c r="Q630" s="214" cm="1">
        <f t="array" ref="Q630">IF(P630="-",0,P630/(1+'General inputs'!$H$32)^IFERROR(INDEX('MP Calculations'!$C$40:$C$130,MATCH(F630,'MP Calculations'!$D$40:$D$130,0),0),-1))</f>
        <v>0</v>
      </c>
    </row>
    <row r="631" spans="3:17" x14ac:dyDescent="0.2">
      <c r="C631" s="159"/>
      <c r="D631" s="165"/>
      <c r="E631" s="161"/>
      <c r="F631" s="172" t="str">
        <f t="shared" si="30"/>
        <v>-</v>
      </c>
      <c r="G631" s="68"/>
      <c r="H631" s="167"/>
      <c r="I631" s="173"/>
      <c r="J631" s="168" t="str">
        <f>IFERROR(MIN('MP Calculations'!$E$30/I631,1),"-")</f>
        <v>-</v>
      </c>
      <c r="K631" s="12"/>
      <c r="L631" s="159"/>
      <c r="M631" s="159"/>
      <c r="N631" s="159"/>
      <c r="O631" s="184" t="str">
        <f t="shared" si="31"/>
        <v>-</v>
      </c>
      <c r="P631" s="214" t="str">
        <f t="shared" si="32"/>
        <v>-</v>
      </c>
      <c r="Q631" s="214" cm="1">
        <f t="array" ref="Q631">IF(P631="-",0,P631/(1+'General inputs'!$H$32)^IFERROR(INDEX('MP Calculations'!$C$40:$C$130,MATCH(F631,'MP Calculations'!$D$40:$D$130,0),0),-1))</f>
        <v>0</v>
      </c>
    </row>
    <row r="632" spans="3:17" x14ac:dyDescent="0.2">
      <c r="C632" s="159"/>
      <c r="D632" s="165"/>
      <c r="E632" s="161"/>
      <c r="F632" s="172" t="str">
        <f t="shared" si="30"/>
        <v>-</v>
      </c>
      <c r="G632" s="68"/>
      <c r="H632" s="167"/>
      <c r="I632" s="173"/>
      <c r="J632" s="168" t="str">
        <f>IFERROR(MIN('MP Calculations'!$E$30/I632,1),"-")</f>
        <v>-</v>
      </c>
      <c r="K632" s="12"/>
      <c r="L632" s="159"/>
      <c r="M632" s="159"/>
      <c r="N632" s="159"/>
      <c r="O632" s="184" t="str">
        <f t="shared" si="31"/>
        <v>-</v>
      </c>
      <c r="P632" s="214" t="str">
        <f t="shared" si="32"/>
        <v>-</v>
      </c>
      <c r="Q632" s="214" cm="1">
        <f t="array" ref="Q632">IF(P632="-",0,P632/(1+'General inputs'!$H$32)^IFERROR(INDEX('MP Calculations'!$C$40:$C$130,MATCH(F632,'MP Calculations'!$D$40:$D$130,0),0),-1))</f>
        <v>0</v>
      </c>
    </row>
    <row r="633" spans="3:17" x14ac:dyDescent="0.2">
      <c r="C633" s="159"/>
      <c r="D633" s="165"/>
      <c r="E633" s="161"/>
      <c r="F633" s="172" t="str">
        <f t="shared" si="30"/>
        <v>-</v>
      </c>
      <c r="G633" s="68"/>
      <c r="H633" s="167"/>
      <c r="I633" s="173"/>
      <c r="J633" s="168" t="str">
        <f>IFERROR(MIN('MP Calculations'!$E$30/I633,1),"-")</f>
        <v>-</v>
      </c>
      <c r="K633" s="12"/>
      <c r="L633" s="159"/>
      <c r="M633" s="159"/>
      <c r="N633" s="159"/>
      <c r="O633" s="184" t="str">
        <f t="shared" si="31"/>
        <v>-</v>
      </c>
      <c r="P633" s="214" t="str">
        <f t="shared" si="32"/>
        <v>-</v>
      </c>
      <c r="Q633" s="214" cm="1">
        <f t="array" ref="Q633">IF(P633="-",0,P633/(1+'General inputs'!$H$32)^IFERROR(INDEX('MP Calculations'!$C$40:$C$130,MATCH(F633,'MP Calculations'!$D$40:$D$130,0),0),-1))</f>
        <v>0</v>
      </c>
    </row>
    <row r="634" spans="3:17" x14ac:dyDescent="0.2">
      <c r="C634" s="159"/>
      <c r="D634" s="165"/>
      <c r="E634" s="161"/>
      <c r="F634" s="172" t="str">
        <f t="shared" si="30"/>
        <v>-</v>
      </c>
      <c r="G634" s="68"/>
      <c r="H634" s="167"/>
      <c r="I634" s="173"/>
      <c r="J634" s="168" t="str">
        <f>IFERROR(MIN('MP Calculations'!$E$30/I634,1),"-")</f>
        <v>-</v>
      </c>
      <c r="K634" s="12"/>
      <c r="L634" s="159"/>
      <c r="M634" s="159"/>
      <c r="N634" s="159"/>
      <c r="O634" s="184" t="str">
        <f t="shared" si="31"/>
        <v>-</v>
      </c>
      <c r="P634" s="214" t="str">
        <f t="shared" si="32"/>
        <v>-</v>
      </c>
      <c r="Q634" s="214" cm="1">
        <f t="array" ref="Q634">IF(P634="-",0,P634/(1+'General inputs'!$H$32)^IFERROR(INDEX('MP Calculations'!$C$40:$C$130,MATCH(F634,'MP Calculations'!$D$40:$D$130,0),0),-1))</f>
        <v>0</v>
      </c>
    </row>
    <row r="635" spans="3:17" x14ac:dyDescent="0.2">
      <c r="C635" s="159"/>
      <c r="D635" s="165"/>
      <c r="E635" s="161"/>
      <c r="F635" s="172" t="str">
        <f t="shared" si="30"/>
        <v>-</v>
      </c>
      <c r="G635" s="68"/>
      <c r="H635" s="167"/>
      <c r="I635" s="173"/>
      <c r="J635" s="168" t="str">
        <f>IFERROR(MIN('MP Calculations'!$E$30/I635,1),"-")</f>
        <v>-</v>
      </c>
      <c r="K635" s="12"/>
      <c r="L635" s="159"/>
      <c r="M635" s="159"/>
      <c r="N635" s="159"/>
      <c r="O635" s="184" t="str">
        <f t="shared" si="31"/>
        <v>-</v>
      </c>
      <c r="P635" s="214" t="str">
        <f t="shared" si="32"/>
        <v>-</v>
      </c>
      <c r="Q635" s="214" cm="1">
        <f t="array" ref="Q635">IF(P635="-",0,P635/(1+'General inputs'!$H$32)^IFERROR(INDEX('MP Calculations'!$C$40:$C$130,MATCH(F635,'MP Calculations'!$D$40:$D$130,0),0),-1))</f>
        <v>0</v>
      </c>
    </row>
    <row r="636" spans="3:17" x14ac:dyDescent="0.2">
      <c r="C636" s="159"/>
      <c r="D636" s="165"/>
      <c r="E636" s="161"/>
      <c r="F636" s="172" t="str">
        <f t="shared" si="30"/>
        <v>-</v>
      </c>
      <c r="G636" s="68"/>
      <c r="H636" s="167"/>
      <c r="I636" s="173"/>
      <c r="J636" s="168" t="str">
        <f>IFERROR(MIN('MP Calculations'!$E$30/I636,1),"-")</f>
        <v>-</v>
      </c>
      <c r="K636" s="12"/>
      <c r="L636" s="159"/>
      <c r="M636" s="159"/>
      <c r="N636" s="159"/>
      <c r="O636" s="184" t="str">
        <f t="shared" si="31"/>
        <v>-</v>
      </c>
      <c r="P636" s="214" t="str">
        <f t="shared" si="32"/>
        <v>-</v>
      </c>
      <c r="Q636" s="214" cm="1">
        <f t="array" ref="Q636">IF(P636="-",0,P636/(1+'General inputs'!$H$32)^IFERROR(INDEX('MP Calculations'!$C$40:$C$130,MATCH(F636,'MP Calculations'!$D$40:$D$130,0),0),-1))</f>
        <v>0</v>
      </c>
    </row>
    <row r="637" spans="3:17" x14ac:dyDescent="0.2">
      <c r="C637" s="159"/>
      <c r="D637" s="165"/>
      <c r="E637" s="161"/>
      <c r="F637" s="172" t="str">
        <f t="shared" si="30"/>
        <v>-</v>
      </c>
      <c r="G637" s="68"/>
      <c r="H637" s="167"/>
      <c r="I637" s="173"/>
      <c r="J637" s="168" t="str">
        <f>IFERROR(MIN('MP Calculations'!$E$30/I637,1),"-")</f>
        <v>-</v>
      </c>
      <c r="K637" s="12"/>
      <c r="L637" s="159"/>
      <c r="M637" s="159"/>
      <c r="N637" s="159"/>
      <c r="O637" s="184" t="str">
        <f t="shared" si="31"/>
        <v>-</v>
      </c>
      <c r="P637" s="214" t="str">
        <f t="shared" si="32"/>
        <v>-</v>
      </c>
      <c r="Q637" s="214" cm="1">
        <f t="array" ref="Q637">IF(P637="-",0,P637/(1+'General inputs'!$H$32)^IFERROR(INDEX('MP Calculations'!$C$40:$C$130,MATCH(F637,'MP Calculations'!$D$40:$D$130,0),0),-1))</f>
        <v>0</v>
      </c>
    </row>
    <row r="638" spans="3:17" x14ac:dyDescent="0.2">
      <c r="C638" s="159"/>
      <c r="D638" s="165"/>
      <c r="E638" s="161"/>
      <c r="F638" s="172" t="str">
        <f t="shared" si="30"/>
        <v>-</v>
      </c>
      <c r="G638" s="68"/>
      <c r="H638" s="167"/>
      <c r="I638" s="173"/>
      <c r="J638" s="168" t="str">
        <f>IFERROR(MIN('MP Calculations'!$E$30/I638,1),"-")</f>
        <v>-</v>
      </c>
      <c r="K638" s="12"/>
      <c r="L638" s="159"/>
      <c r="M638" s="159"/>
      <c r="N638" s="159"/>
      <c r="O638" s="184" t="str">
        <f t="shared" si="31"/>
        <v>-</v>
      </c>
      <c r="P638" s="214" t="str">
        <f t="shared" si="32"/>
        <v>-</v>
      </c>
      <c r="Q638" s="214" cm="1">
        <f t="array" ref="Q638">IF(P638="-",0,P638/(1+'General inputs'!$H$32)^IFERROR(INDEX('MP Calculations'!$C$40:$C$130,MATCH(F638,'MP Calculations'!$D$40:$D$130,0),0),-1))</f>
        <v>0</v>
      </c>
    </row>
    <row r="639" spans="3:17" x14ac:dyDescent="0.2">
      <c r="C639" s="159"/>
      <c r="D639" s="165"/>
      <c r="E639" s="161"/>
      <c r="F639" s="172" t="str">
        <f t="shared" si="30"/>
        <v>-</v>
      </c>
      <c r="G639" s="68"/>
      <c r="H639" s="167"/>
      <c r="I639" s="173"/>
      <c r="J639" s="168" t="str">
        <f>IFERROR(MIN('MP Calculations'!$E$30/I639,1),"-")</f>
        <v>-</v>
      </c>
      <c r="K639" s="12"/>
      <c r="L639" s="159"/>
      <c r="M639" s="159"/>
      <c r="N639" s="159"/>
      <c r="O639" s="184" t="str">
        <f t="shared" si="31"/>
        <v>-</v>
      </c>
      <c r="P639" s="214" t="str">
        <f t="shared" si="32"/>
        <v>-</v>
      </c>
      <c r="Q639" s="214" cm="1">
        <f t="array" ref="Q639">IF(P639="-",0,P639/(1+'General inputs'!$H$32)^IFERROR(INDEX('MP Calculations'!$C$40:$C$130,MATCH(F639,'MP Calculations'!$D$40:$D$130,0),0),-1))</f>
        <v>0</v>
      </c>
    </row>
    <row r="640" spans="3:17" x14ac:dyDescent="0.2">
      <c r="C640" s="159"/>
      <c r="D640" s="165"/>
      <c r="E640" s="161"/>
      <c r="F640" s="172" t="str">
        <f t="shared" si="30"/>
        <v>-</v>
      </c>
      <c r="G640" s="68"/>
      <c r="H640" s="167"/>
      <c r="I640" s="173"/>
      <c r="J640" s="168" t="str">
        <f>IFERROR(MIN('MP Calculations'!$E$30/I640,1),"-")</f>
        <v>-</v>
      </c>
      <c r="K640" s="12"/>
      <c r="L640" s="159"/>
      <c r="M640" s="159"/>
      <c r="N640" s="159"/>
      <c r="O640" s="184" t="str">
        <f t="shared" si="31"/>
        <v>-</v>
      </c>
      <c r="P640" s="214" t="str">
        <f t="shared" si="32"/>
        <v>-</v>
      </c>
      <c r="Q640" s="214" cm="1">
        <f t="array" ref="Q640">IF(P640="-",0,P640/(1+'General inputs'!$H$32)^IFERROR(INDEX('MP Calculations'!$C$40:$C$130,MATCH(F640,'MP Calculations'!$D$40:$D$130,0),0),-1))</f>
        <v>0</v>
      </c>
    </row>
    <row r="641" spans="3:17" x14ac:dyDescent="0.2">
      <c r="C641" s="159"/>
      <c r="D641" s="165"/>
      <c r="E641" s="161"/>
      <c r="F641" s="172" t="str">
        <f t="shared" si="30"/>
        <v>-</v>
      </c>
      <c r="G641" s="68"/>
      <c r="H641" s="167"/>
      <c r="I641" s="173"/>
      <c r="J641" s="168" t="str">
        <f>IFERROR(MIN('MP Calculations'!$E$30/I641,1),"-")</f>
        <v>-</v>
      </c>
      <c r="K641" s="12"/>
      <c r="L641" s="159"/>
      <c r="M641" s="159"/>
      <c r="N641" s="159"/>
      <c r="O641" s="184" t="str">
        <f t="shared" si="31"/>
        <v>-</v>
      </c>
      <c r="P641" s="214" t="str">
        <f t="shared" si="32"/>
        <v>-</v>
      </c>
      <c r="Q641" s="214" cm="1">
        <f t="array" ref="Q641">IF(P641="-",0,P641/(1+'General inputs'!$H$32)^IFERROR(INDEX('MP Calculations'!$C$40:$C$130,MATCH(F641,'MP Calculations'!$D$40:$D$130,0),0),-1))</f>
        <v>0</v>
      </c>
    </row>
    <row r="642" spans="3:17" x14ac:dyDescent="0.2">
      <c r="C642" s="159"/>
      <c r="D642" s="165"/>
      <c r="E642" s="161"/>
      <c r="F642" s="172" t="str">
        <f t="shared" si="30"/>
        <v>-</v>
      </c>
      <c r="G642" s="68"/>
      <c r="H642" s="167"/>
      <c r="I642" s="173"/>
      <c r="J642" s="168" t="str">
        <f>IFERROR(MIN('MP Calculations'!$E$30/I642,1),"-")</f>
        <v>-</v>
      </c>
      <c r="K642" s="12"/>
      <c r="L642" s="159"/>
      <c r="M642" s="159"/>
      <c r="N642" s="159"/>
      <c r="O642" s="184" t="str">
        <f t="shared" si="31"/>
        <v>-</v>
      </c>
      <c r="P642" s="214" t="str">
        <f t="shared" si="32"/>
        <v>-</v>
      </c>
      <c r="Q642" s="214" cm="1">
        <f t="array" ref="Q642">IF(P642="-",0,P642/(1+'General inputs'!$H$32)^IFERROR(INDEX('MP Calculations'!$C$40:$C$130,MATCH(F642,'MP Calculations'!$D$40:$D$130,0),0),-1))</f>
        <v>0</v>
      </c>
    </row>
    <row r="643" spans="3:17" x14ac:dyDescent="0.2">
      <c r="C643" s="159"/>
      <c r="D643" s="165"/>
      <c r="E643" s="161"/>
      <c r="F643" s="172" t="str">
        <f t="shared" si="30"/>
        <v>-</v>
      </c>
      <c r="G643" s="68"/>
      <c r="H643" s="167"/>
      <c r="I643" s="173"/>
      <c r="J643" s="168" t="str">
        <f>IFERROR(MIN('MP Calculations'!$E$30/I643,1),"-")</f>
        <v>-</v>
      </c>
      <c r="K643" s="12"/>
      <c r="L643" s="159"/>
      <c r="M643" s="159"/>
      <c r="N643" s="159"/>
      <c r="O643" s="184" t="str">
        <f t="shared" si="31"/>
        <v>-</v>
      </c>
      <c r="P643" s="214" t="str">
        <f t="shared" si="32"/>
        <v>-</v>
      </c>
      <c r="Q643" s="214" cm="1">
        <f t="array" ref="Q643">IF(P643="-",0,P643/(1+'General inputs'!$H$32)^IFERROR(INDEX('MP Calculations'!$C$40:$C$130,MATCH(F643,'MP Calculations'!$D$40:$D$130,0),0),-1))</f>
        <v>0</v>
      </c>
    </row>
    <row r="644" spans="3:17" x14ac:dyDescent="0.2">
      <c r="C644" s="159"/>
      <c r="D644" s="165"/>
      <c r="E644" s="161"/>
      <c r="F644" s="172" t="str">
        <f t="shared" si="30"/>
        <v>-</v>
      </c>
      <c r="G644" s="68"/>
      <c r="H644" s="167"/>
      <c r="I644" s="173"/>
      <c r="J644" s="168" t="str">
        <f>IFERROR(MIN('MP Calculations'!$E$30/I644,1),"-")</f>
        <v>-</v>
      </c>
      <c r="K644" s="12"/>
      <c r="L644" s="159"/>
      <c r="M644" s="159"/>
      <c r="N644" s="159"/>
      <c r="O644" s="184" t="str">
        <f t="shared" si="31"/>
        <v>-</v>
      </c>
      <c r="P644" s="214" t="str">
        <f t="shared" si="32"/>
        <v>-</v>
      </c>
      <c r="Q644" s="214" cm="1">
        <f t="array" ref="Q644">IF(P644="-",0,P644/(1+'General inputs'!$H$32)^IFERROR(INDEX('MP Calculations'!$C$40:$C$130,MATCH(F644,'MP Calculations'!$D$40:$D$130,0),0),-1))</f>
        <v>0</v>
      </c>
    </row>
    <row r="645" spans="3:17" x14ac:dyDescent="0.2">
      <c r="C645" s="159"/>
      <c r="D645" s="165"/>
      <c r="E645" s="161"/>
      <c r="F645" s="172" t="str">
        <f t="shared" si="30"/>
        <v>-</v>
      </c>
      <c r="G645" s="68"/>
      <c r="H645" s="167"/>
      <c r="I645" s="173"/>
      <c r="J645" s="168" t="str">
        <f>IFERROR(MIN('MP Calculations'!$E$30/I645,1),"-")</f>
        <v>-</v>
      </c>
      <c r="K645" s="12"/>
      <c r="L645" s="159"/>
      <c r="M645" s="159"/>
      <c r="N645" s="159"/>
      <c r="O645" s="184" t="str">
        <f t="shared" si="31"/>
        <v>-</v>
      </c>
      <c r="P645" s="214" t="str">
        <f t="shared" si="32"/>
        <v>-</v>
      </c>
      <c r="Q645" s="214" cm="1">
        <f t="array" ref="Q645">IF(P645="-",0,P645/(1+'General inputs'!$H$32)^IFERROR(INDEX('MP Calculations'!$C$40:$C$130,MATCH(F645,'MP Calculations'!$D$40:$D$130,0),0),-1))</f>
        <v>0</v>
      </c>
    </row>
    <row r="646" spans="3:17" x14ac:dyDescent="0.2">
      <c r="C646" s="159"/>
      <c r="D646" s="165"/>
      <c r="E646" s="161"/>
      <c r="F646" s="172" t="str">
        <f t="shared" si="30"/>
        <v>-</v>
      </c>
      <c r="G646" s="68"/>
      <c r="H646" s="167"/>
      <c r="I646" s="173"/>
      <c r="J646" s="168" t="str">
        <f>IFERROR(MIN('MP Calculations'!$E$30/I646,1),"-")</f>
        <v>-</v>
      </c>
      <c r="K646" s="12"/>
      <c r="L646" s="159"/>
      <c r="M646" s="159"/>
      <c r="N646" s="159"/>
      <c r="O646" s="184" t="str">
        <f t="shared" si="31"/>
        <v>-</v>
      </c>
      <c r="P646" s="214" t="str">
        <f t="shared" si="32"/>
        <v>-</v>
      </c>
      <c r="Q646" s="214" cm="1">
        <f t="array" ref="Q646">IF(P646="-",0,P646/(1+'General inputs'!$H$32)^IFERROR(INDEX('MP Calculations'!$C$40:$C$130,MATCH(F646,'MP Calculations'!$D$40:$D$130,0),0),-1))</f>
        <v>0</v>
      </c>
    </row>
    <row r="647" spans="3:17" x14ac:dyDescent="0.2">
      <c r="C647" s="159"/>
      <c r="D647" s="165"/>
      <c r="E647" s="161"/>
      <c r="F647" s="172" t="str">
        <f t="shared" si="30"/>
        <v>-</v>
      </c>
      <c r="G647" s="68"/>
      <c r="H647" s="167"/>
      <c r="I647" s="173"/>
      <c r="J647" s="168" t="str">
        <f>IFERROR(MIN('MP Calculations'!$E$30/I647,1),"-")</f>
        <v>-</v>
      </c>
      <c r="K647" s="12"/>
      <c r="L647" s="159"/>
      <c r="M647" s="159"/>
      <c r="N647" s="159"/>
      <c r="O647" s="184" t="str">
        <f t="shared" si="31"/>
        <v>-</v>
      </c>
      <c r="P647" s="214" t="str">
        <f t="shared" si="32"/>
        <v>-</v>
      </c>
      <c r="Q647" s="214" cm="1">
        <f t="array" ref="Q647">IF(P647="-",0,P647/(1+'General inputs'!$H$32)^IFERROR(INDEX('MP Calculations'!$C$40:$C$130,MATCH(F647,'MP Calculations'!$D$40:$D$130,0),0),-1))</f>
        <v>0</v>
      </c>
    </row>
    <row r="648" spans="3:17" x14ac:dyDescent="0.2">
      <c r="C648" s="159"/>
      <c r="D648" s="165"/>
      <c r="E648" s="161"/>
      <c r="F648" s="172" t="str">
        <f t="shared" si="30"/>
        <v>-</v>
      </c>
      <c r="G648" s="68"/>
      <c r="H648" s="167"/>
      <c r="I648" s="173"/>
      <c r="J648" s="168" t="str">
        <f>IFERROR(MIN('MP Calculations'!$E$30/I648,1),"-")</f>
        <v>-</v>
      </c>
      <c r="K648" s="12"/>
      <c r="L648" s="159"/>
      <c r="M648" s="159"/>
      <c r="N648" s="159"/>
      <c r="O648" s="184" t="str">
        <f t="shared" si="31"/>
        <v>-</v>
      </c>
      <c r="P648" s="214" t="str">
        <f t="shared" si="32"/>
        <v>-</v>
      </c>
      <c r="Q648" s="214" cm="1">
        <f t="array" ref="Q648">IF(P648="-",0,P648/(1+'General inputs'!$H$32)^IFERROR(INDEX('MP Calculations'!$C$40:$C$130,MATCH(F648,'MP Calculations'!$D$40:$D$130,0),0),-1))</f>
        <v>0</v>
      </c>
    </row>
    <row r="649" spans="3:17" x14ac:dyDescent="0.2">
      <c r="C649" s="159"/>
      <c r="D649" s="165"/>
      <c r="E649" s="161"/>
      <c r="F649" s="172" t="str">
        <f t="shared" si="30"/>
        <v>-</v>
      </c>
      <c r="G649" s="68"/>
      <c r="H649" s="167"/>
      <c r="I649" s="173"/>
      <c r="J649" s="168" t="str">
        <f>IFERROR(MIN('MP Calculations'!$E$30/I649,1),"-")</f>
        <v>-</v>
      </c>
      <c r="K649" s="12"/>
      <c r="L649" s="159"/>
      <c r="M649" s="159"/>
      <c r="N649" s="159"/>
      <c r="O649" s="184" t="str">
        <f t="shared" si="31"/>
        <v>-</v>
      </c>
      <c r="P649" s="214" t="str">
        <f t="shared" si="32"/>
        <v>-</v>
      </c>
      <c r="Q649" s="214" cm="1">
        <f t="array" ref="Q649">IF(P649="-",0,P649/(1+'General inputs'!$H$32)^IFERROR(INDEX('MP Calculations'!$C$40:$C$130,MATCH(F649,'MP Calculations'!$D$40:$D$130,0),0),-1))</f>
        <v>0</v>
      </c>
    </row>
    <row r="650" spans="3:17" x14ac:dyDescent="0.2">
      <c r="C650" s="159"/>
      <c r="D650" s="165"/>
      <c r="E650" s="161"/>
      <c r="F650" s="172" t="str">
        <f t="shared" si="30"/>
        <v>-</v>
      </c>
      <c r="G650" s="68"/>
      <c r="H650" s="167"/>
      <c r="I650" s="173"/>
      <c r="J650" s="168" t="str">
        <f>IFERROR(MIN('MP Calculations'!$E$30/I650,1),"-")</f>
        <v>-</v>
      </c>
      <c r="K650" s="12"/>
      <c r="L650" s="159"/>
      <c r="M650" s="159"/>
      <c r="N650" s="159"/>
      <c r="O650" s="184" t="str">
        <f t="shared" si="31"/>
        <v>-</v>
      </c>
      <c r="P650" s="214" t="str">
        <f t="shared" si="32"/>
        <v>-</v>
      </c>
      <c r="Q650" s="214" cm="1">
        <f t="array" ref="Q650">IF(P650="-",0,P650/(1+'General inputs'!$H$32)^IFERROR(INDEX('MP Calculations'!$C$40:$C$130,MATCH(F650,'MP Calculations'!$D$40:$D$130,0),0),-1))</f>
        <v>0</v>
      </c>
    </row>
    <row r="651" spans="3:17" x14ac:dyDescent="0.2">
      <c r="C651" s="159"/>
      <c r="D651" s="165"/>
      <c r="E651" s="161"/>
      <c r="F651" s="172" t="str">
        <f t="shared" si="30"/>
        <v>-</v>
      </c>
      <c r="G651" s="68"/>
      <c r="H651" s="167"/>
      <c r="I651" s="173"/>
      <c r="J651" s="168" t="str">
        <f>IFERROR(MIN('MP Calculations'!$E$30/I651,1),"-")</f>
        <v>-</v>
      </c>
      <c r="K651" s="12"/>
      <c r="L651" s="159"/>
      <c r="M651" s="159"/>
      <c r="N651" s="159"/>
      <c r="O651" s="184" t="str">
        <f t="shared" si="31"/>
        <v>-</v>
      </c>
      <c r="P651" s="214" t="str">
        <f t="shared" si="32"/>
        <v>-</v>
      </c>
      <c r="Q651" s="214" cm="1">
        <f t="array" ref="Q651">IF(P651="-",0,P651/(1+'General inputs'!$H$32)^IFERROR(INDEX('MP Calculations'!$C$40:$C$130,MATCH(F651,'MP Calculations'!$D$40:$D$130,0),0),-1))</f>
        <v>0</v>
      </c>
    </row>
    <row r="652" spans="3:17" x14ac:dyDescent="0.2">
      <c r="C652" s="159"/>
      <c r="D652" s="165"/>
      <c r="E652" s="161"/>
      <c r="F652" s="172" t="str">
        <f t="shared" si="30"/>
        <v>-</v>
      </c>
      <c r="G652" s="68"/>
      <c r="H652" s="167"/>
      <c r="I652" s="173"/>
      <c r="J652" s="168" t="str">
        <f>IFERROR(MIN('MP Calculations'!$E$30/I652,1),"-")</f>
        <v>-</v>
      </c>
      <c r="K652" s="12"/>
      <c r="L652" s="159"/>
      <c r="M652" s="159"/>
      <c r="N652" s="159"/>
      <c r="O652" s="184" t="str">
        <f t="shared" si="31"/>
        <v>-</v>
      </c>
      <c r="P652" s="214" t="str">
        <f t="shared" si="32"/>
        <v>-</v>
      </c>
      <c r="Q652" s="214" cm="1">
        <f t="array" ref="Q652">IF(P652="-",0,P652/(1+'General inputs'!$H$32)^IFERROR(INDEX('MP Calculations'!$C$40:$C$130,MATCH(F652,'MP Calculations'!$D$40:$D$130,0),0),-1))</f>
        <v>0</v>
      </c>
    </row>
    <row r="653" spans="3:17" x14ac:dyDescent="0.2">
      <c r="C653" s="159"/>
      <c r="D653" s="165"/>
      <c r="E653" s="161"/>
      <c r="F653" s="172" t="str">
        <f t="shared" si="30"/>
        <v>-</v>
      </c>
      <c r="G653" s="68"/>
      <c r="H653" s="167"/>
      <c r="I653" s="173"/>
      <c r="J653" s="168" t="str">
        <f>IFERROR(MIN('MP Calculations'!$E$30/I653,1),"-")</f>
        <v>-</v>
      </c>
      <c r="K653" s="12"/>
      <c r="L653" s="159"/>
      <c r="M653" s="159"/>
      <c r="N653" s="159"/>
      <c r="O653" s="184" t="str">
        <f t="shared" si="31"/>
        <v>-</v>
      </c>
      <c r="P653" s="214" t="str">
        <f t="shared" si="32"/>
        <v>-</v>
      </c>
      <c r="Q653" s="214" cm="1">
        <f t="array" ref="Q653">IF(P653="-",0,P653/(1+'General inputs'!$H$32)^IFERROR(INDEX('MP Calculations'!$C$40:$C$130,MATCH(F653,'MP Calculations'!$D$40:$D$130,0),0),-1))</f>
        <v>0</v>
      </c>
    </row>
    <row r="654" spans="3:17" x14ac:dyDescent="0.2">
      <c r="C654" s="159"/>
      <c r="D654" s="165"/>
      <c r="E654" s="161"/>
      <c r="F654" s="172" t="str">
        <f t="shared" si="30"/>
        <v>-</v>
      </c>
      <c r="G654" s="68"/>
      <c r="H654" s="167"/>
      <c r="I654" s="173"/>
      <c r="J654" s="168" t="str">
        <f>IFERROR(MIN('MP Calculations'!$E$30/I654,1),"-")</f>
        <v>-</v>
      </c>
      <c r="K654" s="12"/>
      <c r="L654" s="159"/>
      <c r="M654" s="159"/>
      <c r="N654" s="159"/>
      <c r="O654" s="184" t="str">
        <f t="shared" si="31"/>
        <v>-</v>
      </c>
      <c r="P654" s="214" t="str">
        <f t="shared" si="32"/>
        <v>-</v>
      </c>
      <c r="Q654" s="214" cm="1">
        <f t="array" ref="Q654">IF(P654="-",0,P654/(1+'General inputs'!$H$32)^IFERROR(INDEX('MP Calculations'!$C$40:$C$130,MATCH(F654,'MP Calculations'!$D$40:$D$130,0),0),-1))</f>
        <v>0</v>
      </c>
    </row>
    <row r="655" spans="3:17" x14ac:dyDescent="0.2">
      <c r="C655" s="159"/>
      <c r="D655" s="165"/>
      <c r="E655" s="161"/>
      <c r="F655" s="172" t="str">
        <f t="shared" si="30"/>
        <v>-</v>
      </c>
      <c r="G655" s="68"/>
      <c r="H655" s="167"/>
      <c r="I655" s="173"/>
      <c r="J655" s="168" t="str">
        <f>IFERROR(MIN('MP Calculations'!$E$30/I655,1),"-")</f>
        <v>-</v>
      </c>
      <c r="K655" s="12"/>
      <c r="L655" s="159"/>
      <c r="M655" s="159"/>
      <c r="N655" s="159"/>
      <c r="O655" s="184" t="str">
        <f t="shared" si="31"/>
        <v>-</v>
      </c>
      <c r="P655" s="214" t="str">
        <f t="shared" si="32"/>
        <v>-</v>
      </c>
      <c r="Q655" s="214" cm="1">
        <f t="array" ref="Q655">IF(P655="-",0,P655/(1+'General inputs'!$H$32)^IFERROR(INDEX('MP Calculations'!$C$40:$C$130,MATCH(F655,'MP Calculations'!$D$40:$D$130,0),0),-1))</f>
        <v>0</v>
      </c>
    </row>
    <row r="656" spans="3:17" x14ac:dyDescent="0.2">
      <c r="C656" s="159"/>
      <c r="D656" s="165"/>
      <c r="E656" s="161"/>
      <c r="F656" s="172" t="str">
        <f t="shared" si="30"/>
        <v>-</v>
      </c>
      <c r="G656" s="68"/>
      <c r="H656" s="167"/>
      <c r="I656" s="173"/>
      <c r="J656" s="168" t="str">
        <f>IFERROR(MIN('MP Calculations'!$E$30/I656,1),"-")</f>
        <v>-</v>
      </c>
      <c r="K656" s="12"/>
      <c r="L656" s="159"/>
      <c r="M656" s="159"/>
      <c r="N656" s="159"/>
      <c r="O656" s="184" t="str">
        <f t="shared" si="31"/>
        <v>-</v>
      </c>
      <c r="P656" s="214" t="str">
        <f t="shared" si="32"/>
        <v>-</v>
      </c>
      <c r="Q656" s="214" cm="1">
        <f t="array" ref="Q656">IF(P656="-",0,P656/(1+'General inputs'!$H$32)^IFERROR(INDEX('MP Calculations'!$C$40:$C$130,MATCH(F656,'MP Calculations'!$D$40:$D$130,0),0),-1))</f>
        <v>0</v>
      </c>
    </row>
    <row r="657" spans="3:17" x14ac:dyDescent="0.2">
      <c r="C657" s="159"/>
      <c r="D657" s="165"/>
      <c r="E657" s="161"/>
      <c r="F657" s="172" t="str">
        <f t="shared" si="30"/>
        <v>-</v>
      </c>
      <c r="G657" s="68"/>
      <c r="H657" s="167"/>
      <c r="I657" s="173"/>
      <c r="J657" s="168" t="str">
        <f>IFERROR(MIN('MP Calculations'!$E$30/I657,1),"-")</f>
        <v>-</v>
      </c>
      <c r="K657" s="12"/>
      <c r="L657" s="159"/>
      <c r="M657" s="159"/>
      <c r="N657" s="159"/>
      <c r="O657" s="184" t="str">
        <f t="shared" si="31"/>
        <v>-</v>
      </c>
      <c r="P657" s="214" t="str">
        <f t="shared" si="32"/>
        <v>-</v>
      </c>
      <c r="Q657" s="214" cm="1">
        <f t="array" ref="Q657">IF(P657="-",0,P657/(1+'General inputs'!$H$32)^IFERROR(INDEX('MP Calculations'!$C$40:$C$130,MATCH(F657,'MP Calculations'!$D$40:$D$130,0),0),-1))</f>
        <v>0</v>
      </c>
    </row>
    <row r="658" spans="3:17" x14ac:dyDescent="0.2">
      <c r="C658" s="159"/>
      <c r="D658" s="165"/>
      <c r="E658" s="161"/>
      <c r="F658" s="172" t="str">
        <f t="shared" si="30"/>
        <v>-</v>
      </c>
      <c r="G658" s="68"/>
      <c r="H658" s="167"/>
      <c r="I658" s="173"/>
      <c r="J658" s="168" t="str">
        <f>IFERROR(MIN('MP Calculations'!$E$30/I658,1),"-")</f>
        <v>-</v>
      </c>
      <c r="K658" s="12"/>
      <c r="L658" s="159"/>
      <c r="M658" s="159"/>
      <c r="N658" s="159"/>
      <c r="O658" s="184" t="str">
        <f t="shared" si="31"/>
        <v>-</v>
      </c>
      <c r="P658" s="214" t="str">
        <f t="shared" si="32"/>
        <v>-</v>
      </c>
      <c r="Q658" s="214" cm="1">
        <f t="array" ref="Q658">IF(P658="-",0,P658/(1+'General inputs'!$H$32)^IFERROR(INDEX('MP Calculations'!$C$40:$C$130,MATCH(F658,'MP Calculations'!$D$40:$D$130,0),0),-1))</f>
        <v>0</v>
      </c>
    </row>
    <row r="659" spans="3:17" x14ac:dyDescent="0.2">
      <c r="C659" s="159"/>
      <c r="D659" s="165"/>
      <c r="E659" s="161"/>
      <c r="F659" s="172" t="str">
        <f t="shared" si="30"/>
        <v>-</v>
      </c>
      <c r="G659" s="68"/>
      <c r="H659" s="167"/>
      <c r="I659" s="173"/>
      <c r="J659" s="168" t="str">
        <f>IFERROR(MIN('MP Calculations'!$E$30/I659,1),"-")</f>
        <v>-</v>
      </c>
      <c r="K659" s="12"/>
      <c r="L659" s="159"/>
      <c r="M659" s="159"/>
      <c r="N659" s="159"/>
      <c r="O659" s="184" t="str">
        <f t="shared" si="31"/>
        <v>-</v>
      </c>
      <c r="P659" s="214" t="str">
        <f t="shared" si="32"/>
        <v>-</v>
      </c>
      <c r="Q659" s="214" cm="1">
        <f t="array" ref="Q659">IF(P659="-",0,P659/(1+'General inputs'!$H$32)^IFERROR(INDEX('MP Calculations'!$C$40:$C$130,MATCH(F659,'MP Calculations'!$D$40:$D$130,0),0),-1))</f>
        <v>0</v>
      </c>
    </row>
    <row r="660" spans="3:17" x14ac:dyDescent="0.2">
      <c r="C660" s="159"/>
      <c r="D660" s="165"/>
      <c r="E660" s="161"/>
      <c r="F660" s="172" t="str">
        <f t="shared" si="30"/>
        <v>-</v>
      </c>
      <c r="G660" s="68"/>
      <c r="H660" s="167"/>
      <c r="I660" s="173"/>
      <c r="J660" s="168" t="str">
        <f>IFERROR(MIN('MP Calculations'!$E$30/I660,1),"-")</f>
        <v>-</v>
      </c>
      <c r="K660" s="12"/>
      <c r="L660" s="159"/>
      <c r="M660" s="159"/>
      <c r="N660" s="159"/>
      <c r="O660" s="184" t="str">
        <f t="shared" si="31"/>
        <v>-</v>
      </c>
      <c r="P660" s="214" t="str">
        <f t="shared" si="32"/>
        <v>-</v>
      </c>
      <c r="Q660" s="214" cm="1">
        <f t="array" ref="Q660">IF(P660="-",0,P660/(1+'General inputs'!$H$32)^IFERROR(INDEX('MP Calculations'!$C$40:$C$130,MATCH(F660,'MP Calculations'!$D$40:$D$130,0),0),-1))</f>
        <v>0</v>
      </c>
    </row>
    <row r="661" spans="3:17" x14ac:dyDescent="0.2">
      <c r="C661" s="159"/>
      <c r="D661" s="165"/>
      <c r="E661" s="161"/>
      <c r="F661" s="172" t="str">
        <f t="shared" si="30"/>
        <v>-</v>
      </c>
      <c r="G661" s="68"/>
      <c r="H661" s="167"/>
      <c r="I661" s="173"/>
      <c r="J661" s="168" t="str">
        <f>IFERROR(MIN('MP Calculations'!$E$30/I661,1),"-")</f>
        <v>-</v>
      </c>
      <c r="K661" s="12"/>
      <c r="L661" s="159"/>
      <c r="M661" s="159"/>
      <c r="N661" s="159"/>
      <c r="O661" s="184" t="str">
        <f t="shared" si="31"/>
        <v>-</v>
      </c>
      <c r="P661" s="214" t="str">
        <f t="shared" si="32"/>
        <v>-</v>
      </c>
      <c r="Q661" s="214" cm="1">
        <f t="array" ref="Q661">IF(P661="-",0,P661/(1+'General inputs'!$H$32)^IFERROR(INDEX('MP Calculations'!$C$40:$C$130,MATCH(F661,'MP Calculations'!$D$40:$D$130,0),0),-1))</f>
        <v>0</v>
      </c>
    </row>
    <row r="662" spans="3:17" x14ac:dyDescent="0.2">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4" t="str">
        <f t="shared" ref="O662:O725" si="34">IF(N662="","-",L662*N662)</f>
        <v>-</v>
      </c>
      <c r="P662" s="214" t="str">
        <f t="shared" ref="P662:P725" si="35">IF(O662="-","-",IF(OR(E662&lt;$E$15,E662&gt;$E$16),0,O662*J662))</f>
        <v>-</v>
      </c>
      <c r="Q662" s="214" cm="1">
        <f t="array" ref="Q662">IF(P662="-",0,P662/(1+'General inputs'!$H$32)^IFERROR(INDEX('MP Calculations'!$C$40:$C$130,MATCH(F662,'MP Calculations'!$D$40:$D$130,0),0),-1))</f>
        <v>0</v>
      </c>
    </row>
    <row r="663" spans="3:17" x14ac:dyDescent="0.2">
      <c r="C663" s="159"/>
      <c r="D663" s="165"/>
      <c r="E663" s="161"/>
      <c r="F663" s="172" t="str">
        <f t="shared" si="33"/>
        <v>-</v>
      </c>
      <c r="G663" s="68"/>
      <c r="H663" s="167"/>
      <c r="I663" s="173"/>
      <c r="J663" s="168" t="str">
        <f>IFERROR(MIN('MP Calculations'!$E$30/I663,1),"-")</f>
        <v>-</v>
      </c>
      <c r="K663" s="12"/>
      <c r="L663" s="159"/>
      <c r="M663" s="159"/>
      <c r="N663" s="159"/>
      <c r="O663" s="184" t="str">
        <f t="shared" si="34"/>
        <v>-</v>
      </c>
      <c r="P663" s="214" t="str">
        <f t="shared" si="35"/>
        <v>-</v>
      </c>
      <c r="Q663" s="214" cm="1">
        <f t="array" ref="Q663">IF(P663="-",0,P663/(1+'General inputs'!$H$32)^IFERROR(INDEX('MP Calculations'!$C$40:$C$130,MATCH(F663,'MP Calculations'!$D$40:$D$130,0),0),-1))</f>
        <v>0</v>
      </c>
    </row>
    <row r="664" spans="3:17" x14ac:dyDescent="0.2">
      <c r="C664" s="159"/>
      <c r="D664" s="165"/>
      <c r="E664" s="161"/>
      <c r="F664" s="172" t="str">
        <f t="shared" si="33"/>
        <v>-</v>
      </c>
      <c r="G664" s="68"/>
      <c r="H664" s="167"/>
      <c r="I664" s="173"/>
      <c r="J664" s="168" t="str">
        <f>IFERROR(MIN('MP Calculations'!$E$30/I664,1),"-")</f>
        <v>-</v>
      </c>
      <c r="K664" s="12"/>
      <c r="L664" s="159"/>
      <c r="M664" s="159"/>
      <c r="N664" s="159"/>
      <c r="O664" s="184" t="str">
        <f t="shared" si="34"/>
        <v>-</v>
      </c>
      <c r="P664" s="214" t="str">
        <f t="shared" si="35"/>
        <v>-</v>
      </c>
      <c r="Q664" s="214" cm="1">
        <f t="array" ref="Q664">IF(P664="-",0,P664/(1+'General inputs'!$H$32)^IFERROR(INDEX('MP Calculations'!$C$40:$C$130,MATCH(F664,'MP Calculations'!$D$40:$D$130,0),0),-1))</f>
        <v>0</v>
      </c>
    </row>
    <row r="665" spans="3:17" x14ac:dyDescent="0.2">
      <c r="C665" s="159"/>
      <c r="D665" s="165"/>
      <c r="E665" s="161"/>
      <c r="F665" s="172" t="str">
        <f t="shared" si="33"/>
        <v>-</v>
      </c>
      <c r="G665" s="68"/>
      <c r="H665" s="167"/>
      <c r="I665" s="173"/>
      <c r="J665" s="168" t="str">
        <f>IFERROR(MIN('MP Calculations'!$E$30/I665,1),"-")</f>
        <v>-</v>
      </c>
      <c r="K665" s="12"/>
      <c r="L665" s="159"/>
      <c r="M665" s="159"/>
      <c r="N665" s="159"/>
      <c r="O665" s="184" t="str">
        <f t="shared" si="34"/>
        <v>-</v>
      </c>
      <c r="P665" s="214" t="str">
        <f t="shared" si="35"/>
        <v>-</v>
      </c>
      <c r="Q665" s="214" cm="1">
        <f t="array" ref="Q665">IF(P665="-",0,P665/(1+'General inputs'!$H$32)^IFERROR(INDEX('MP Calculations'!$C$40:$C$130,MATCH(F665,'MP Calculations'!$D$40:$D$130,0),0),-1))</f>
        <v>0</v>
      </c>
    </row>
    <row r="666" spans="3:17" x14ac:dyDescent="0.2">
      <c r="C666" s="159"/>
      <c r="D666" s="165"/>
      <c r="E666" s="161"/>
      <c r="F666" s="172" t="str">
        <f t="shared" si="33"/>
        <v>-</v>
      </c>
      <c r="G666" s="68"/>
      <c r="H666" s="167"/>
      <c r="I666" s="173"/>
      <c r="J666" s="168" t="str">
        <f>IFERROR(MIN('MP Calculations'!$E$30/I666,1),"-")</f>
        <v>-</v>
      </c>
      <c r="K666" s="12"/>
      <c r="L666" s="159"/>
      <c r="M666" s="159"/>
      <c r="N666" s="159"/>
      <c r="O666" s="184" t="str">
        <f t="shared" si="34"/>
        <v>-</v>
      </c>
      <c r="P666" s="214" t="str">
        <f t="shared" si="35"/>
        <v>-</v>
      </c>
      <c r="Q666" s="214" cm="1">
        <f t="array" ref="Q666">IF(P666="-",0,P666/(1+'General inputs'!$H$32)^IFERROR(INDEX('MP Calculations'!$C$40:$C$130,MATCH(F666,'MP Calculations'!$D$40:$D$130,0),0),-1))</f>
        <v>0</v>
      </c>
    </row>
    <row r="667" spans="3:17" x14ac:dyDescent="0.2">
      <c r="C667" s="159"/>
      <c r="D667" s="165"/>
      <c r="E667" s="161"/>
      <c r="F667" s="172" t="str">
        <f t="shared" si="33"/>
        <v>-</v>
      </c>
      <c r="G667" s="68"/>
      <c r="H667" s="167"/>
      <c r="I667" s="173"/>
      <c r="J667" s="168" t="str">
        <f>IFERROR(MIN('MP Calculations'!$E$30/I667,1),"-")</f>
        <v>-</v>
      </c>
      <c r="K667" s="12"/>
      <c r="L667" s="159"/>
      <c r="M667" s="159"/>
      <c r="N667" s="159"/>
      <c r="O667" s="184" t="str">
        <f t="shared" si="34"/>
        <v>-</v>
      </c>
      <c r="P667" s="214" t="str">
        <f t="shared" si="35"/>
        <v>-</v>
      </c>
      <c r="Q667" s="214" cm="1">
        <f t="array" ref="Q667">IF(P667="-",0,P667/(1+'General inputs'!$H$32)^IFERROR(INDEX('MP Calculations'!$C$40:$C$130,MATCH(F667,'MP Calculations'!$D$40:$D$130,0),0),-1))</f>
        <v>0</v>
      </c>
    </row>
    <row r="668" spans="3:17" x14ac:dyDescent="0.2">
      <c r="C668" s="159"/>
      <c r="D668" s="165"/>
      <c r="E668" s="161"/>
      <c r="F668" s="172" t="str">
        <f t="shared" si="33"/>
        <v>-</v>
      </c>
      <c r="G668" s="68"/>
      <c r="H668" s="167"/>
      <c r="I668" s="173"/>
      <c r="J668" s="168" t="str">
        <f>IFERROR(MIN('MP Calculations'!$E$30/I668,1),"-")</f>
        <v>-</v>
      </c>
      <c r="K668" s="12"/>
      <c r="L668" s="159"/>
      <c r="M668" s="159"/>
      <c r="N668" s="159"/>
      <c r="O668" s="184" t="str">
        <f t="shared" si="34"/>
        <v>-</v>
      </c>
      <c r="P668" s="214" t="str">
        <f t="shared" si="35"/>
        <v>-</v>
      </c>
      <c r="Q668" s="214" cm="1">
        <f t="array" ref="Q668">IF(P668="-",0,P668/(1+'General inputs'!$H$32)^IFERROR(INDEX('MP Calculations'!$C$40:$C$130,MATCH(F668,'MP Calculations'!$D$40:$D$130,0),0),-1))</f>
        <v>0</v>
      </c>
    </row>
    <row r="669" spans="3:17" x14ac:dyDescent="0.2">
      <c r="C669" s="159"/>
      <c r="D669" s="165"/>
      <c r="E669" s="161"/>
      <c r="F669" s="172" t="str">
        <f t="shared" si="33"/>
        <v>-</v>
      </c>
      <c r="G669" s="68"/>
      <c r="H669" s="167"/>
      <c r="I669" s="173"/>
      <c r="J669" s="168" t="str">
        <f>IFERROR(MIN('MP Calculations'!$E$30/I669,1),"-")</f>
        <v>-</v>
      </c>
      <c r="K669" s="12"/>
      <c r="L669" s="159"/>
      <c r="M669" s="159"/>
      <c r="N669" s="159"/>
      <c r="O669" s="184" t="str">
        <f t="shared" si="34"/>
        <v>-</v>
      </c>
      <c r="P669" s="214" t="str">
        <f t="shared" si="35"/>
        <v>-</v>
      </c>
      <c r="Q669" s="214" cm="1">
        <f t="array" ref="Q669">IF(P669="-",0,P669/(1+'General inputs'!$H$32)^IFERROR(INDEX('MP Calculations'!$C$40:$C$130,MATCH(F669,'MP Calculations'!$D$40:$D$130,0),0),-1))</f>
        <v>0</v>
      </c>
    </row>
    <row r="670" spans="3:17" x14ac:dyDescent="0.2">
      <c r="C670" s="159"/>
      <c r="D670" s="165"/>
      <c r="E670" s="161"/>
      <c r="F670" s="172" t="str">
        <f t="shared" si="33"/>
        <v>-</v>
      </c>
      <c r="G670" s="68"/>
      <c r="H670" s="167"/>
      <c r="I670" s="173"/>
      <c r="J670" s="168" t="str">
        <f>IFERROR(MIN('MP Calculations'!$E$30/I670,1),"-")</f>
        <v>-</v>
      </c>
      <c r="K670" s="12"/>
      <c r="L670" s="159"/>
      <c r="M670" s="159"/>
      <c r="N670" s="159"/>
      <c r="O670" s="184" t="str">
        <f t="shared" si="34"/>
        <v>-</v>
      </c>
      <c r="P670" s="214" t="str">
        <f t="shared" si="35"/>
        <v>-</v>
      </c>
      <c r="Q670" s="214" cm="1">
        <f t="array" ref="Q670">IF(P670="-",0,P670/(1+'General inputs'!$H$32)^IFERROR(INDEX('MP Calculations'!$C$40:$C$130,MATCH(F670,'MP Calculations'!$D$40:$D$130,0),0),-1))</f>
        <v>0</v>
      </c>
    </row>
    <row r="671" spans="3:17" x14ac:dyDescent="0.2">
      <c r="C671" s="159"/>
      <c r="D671" s="165"/>
      <c r="E671" s="161"/>
      <c r="F671" s="172" t="str">
        <f t="shared" si="33"/>
        <v>-</v>
      </c>
      <c r="G671" s="68"/>
      <c r="H671" s="167"/>
      <c r="I671" s="173"/>
      <c r="J671" s="168" t="str">
        <f>IFERROR(MIN('MP Calculations'!$E$30/I671,1),"-")</f>
        <v>-</v>
      </c>
      <c r="K671" s="12"/>
      <c r="L671" s="159"/>
      <c r="M671" s="159"/>
      <c r="N671" s="159"/>
      <c r="O671" s="184" t="str">
        <f t="shared" si="34"/>
        <v>-</v>
      </c>
      <c r="P671" s="214" t="str">
        <f t="shared" si="35"/>
        <v>-</v>
      </c>
      <c r="Q671" s="214" cm="1">
        <f t="array" ref="Q671">IF(P671="-",0,P671/(1+'General inputs'!$H$32)^IFERROR(INDEX('MP Calculations'!$C$40:$C$130,MATCH(F671,'MP Calculations'!$D$40:$D$130,0),0),-1))</f>
        <v>0</v>
      </c>
    </row>
    <row r="672" spans="3:17" x14ac:dyDescent="0.2">
      <c r="C672" s="159"/>
      <c r="D672" s="165"/>
      <c r="E672" s="161"/>
      <c r="F672" s="172" t="str">
        <f t="shared" si="33"/>
        <v>-</v>
      </c>
      <c r="G672" s="68"/>
      <c r="H672" s="167"/>
      <c r="I672" s="173"/>
      <c r="J672" s="168" t="str">
        <f>IFERROR(MIN('MP Calculations'!$E$30/I672,1),"-")</f>
        <v>-</v>
      </c>
      <c r="K672" s="12"/>
      <c r="L672" s="159"/>
      <c r="M672" s="159"/>
      <c r="N672" s="159"/>
      <c r="O672" s="184" t="str">
        <f t="shared" si="34"/>
        <v>-</v>
      </c>
      <c r="P672" s="214" t="str">
        <f t="shared" si="35"/>
        <v>-</v>
      </c>
      <c r="Q672" s="214" cm="1">
        <f t="array" ref="Q672">IF(P672="-",0,P672/(1+'General inputs'!$H$32)^IFERROR(INDEX('MP Calculations'!$C$40:$C$130,MATCH(F672,'MP Calculations'!$D$40:$D$130,0),0),-1))</f>
        <v>0</v>
      </c>
    </row>
    <row r="673" spans="3:17" x14ac:dyDescent="0.2">
      <c r="C673" s="159"/>
      <c r="D673" s="165"/>
      <c r="E673" s="161"/>
      <c r="F673" s="172" t="str">
        <f t="shared" si="33"/>
        <v>-</v>
      </c>
      <c r="G673" s="68"/>
      <c r="H673" s="167"/>
      <c r="I673" s="173"/>
      <c r="J673" s="168" t="str">
        <f>IFERROR(MIN('MP Calculations'!$E$30/I673,1),"-")</f>
        <v>-</v>
      </c>
      <c r="K673" s="12"/>
      <c r="L673" s="159"/>
      <c r="M673" s="159"/>
      <c r="N673" s="159"/>
      <c r="O673" s="184" t="str">
        <f t="shared" si="34"/>
        <v>-</v>
      </c>
      <c r="P673" s="214" t="str">
        <f t="shared" si="35"/>
        <v>-</v>
      </c>
      <c r="Q673" s="214" cm="1">
        <f t="array" ref="Q673">IF(P673="-",0,P673/(1+'General inputs'!$H$32)^IFERROR(INDEX('MP Calculations'!$C$40:$C$130,MATCH(F673,'MP Calculations'!$D$40:$D$130,0),0),-1))</f>
        <v>0</v>
      </c>
    </row>
    <row r="674" spans="3:17" x14ac:dyDescent="0.2">
      <c r="C674" s="159"/>
      <c r="D674" s="165"/>
      <c r="E674" s="161"/>
      <c r="F674" s="172" t="str">
        <f t="shared" si="33"/>
        <v>-</v>
      </c>
      <c r="G674" s="68"/>
      <c r="H674" s="167"/>
      <c r="I674" s="173"/>
      <c r="J674" s="168" t="str">
        <f>IFERROR(MIN('MP Calculations'!$E$30/I674,1),"-")</f>
        <v>-</v>
      </c>
      <c r="K674" s="12"/>
      <c r="L674" s="159"/>
      <c r="M674" s="159"/>
      <c r="N674" s="159"/>
      <c r="O674" s="184" t="str">
        <f t="shared" si="34"/>
        <v>-</v>
      </c>
      <c r="P674" s="214" t="str">
        <f t="shared" si="35"/>
        <v>-</v>
      </c>
      <c r="Q674" s="214" cm="1">
        <f t="array" ref="Q674">IF(P674="-",0,P674/(1+'General inputs'!$H$32)^IFERROR(INDEX('MP Calculations'!$C$40:$C$130,MATCH(F674,'MP Calculations'!$D$40:$D$130,0),0),-1))</f>
        <v>0</v>
      </c>
    </row>
    <row r="675" spans="3:17" x14ac:dyDescent="0.2">
      <c r="C675" s="159"/>
      <c r="D675" s="165"/>
      <c r="E675" s="161"/>
      <c r="F675" s="172" t="str">
        <f t="shared" si="33"/>
        <v>-</v>
      </c>
      <c r="G675" s="68"/>
      <c r="H675" s="167"/>
      <c r="I675" s="173"/>
      <c r="J675" s="168" t="str">
        <f>IFERROR(MIN('MP Calculations'!$E$30/I675,1),"-")</f>
        <v>-</v>
      </c>
      <c r="K675" s="12"/>
      <c r="L675" s="159"/>
      <c r="M675" s="159"/>
      <c r="N675" s="159"/>
      <c r="O675" s="184" t="str">
        <f t="shared" si="34"/>
        <v>-</v>
      </c>
      <c r="P675" s="214" t="str">
        <f t="shared" si="35"/>
        <v>-</v>
      </c>
      <c r="Q675" s="214" cm="1">
        <f t="array" ref="Q675">IF(P675="-",0,P675/(1+'General inputs'!$H$32)^IFERROR(INDEX('MP Calculations'!$C$40:$C$130,MATCH(F675,'MP Calculations'!$D$40:$D$130,0),0),-1))</f>
        <v>0</v>
      </c>
    </row>
    <row r="676" spans="3:17" x14ac:dyDescent="0.2">
      <c r="C676" s="159"/>
      <c r="D676" s="165"/>
      <c r="E676" s="161"/>
      <c r="F676" s="172" t="str">
        <f t="shared" si="33"/>
        <v>-</v>
      </c>
      <c r="G676" s="68"/>
      <c r="H676" s="167"/>
      <c r="I676" s="173"/>
      <c r="J676" s="168" t="str">
        <f>IFERROR(MIN('MP Calculations'!$E$30/I676,1),"-")</f>
        <v>-</v>
      </c>
      <c r="K676" s="12"/>
      <c r="L676" s="159"/>
      <c r="M676" s="159"/>
      <c r="N676" s="159"/>
      <c r="O676" s="184" t="str">
        <f t="shared" si="34"/>
        <v>-</v>
      </c>
      <c r="P676" s="214" t="str">
        <f t="shared" si="35"/>
        <v>-</v>
      </c>
      <c r="Q676" s="214" cm="1">
        <f t="array" ref="Q676">IF(P676="-",0,P676/(1+'General inputs'!$H$32)^IFERROR(INDEX('MP Calculations'!$C$40:$C$130,MATCH(F676,'MP Calculations'!$D$40:$D$130,0),0),-1))</f>
        <v>0</v>
      </c>
    </row>
    <row r="677" spans="3:17" x14ac:dyDescent="0.2">
      <c r="C677" s="159"/>
      <c r="D677" s="165"/>
      <c r="E677" s="161"/>
      <c r="F677" s="172" t="str">
        <f t="shared" si="33"/>
        <v>-</v>
      </c>
      <c r="G677" s="68"/>
      <c r="H677" s="167"/>
      <c r="I677" s="173"/>
      <c r="J677" s="168" t="str">
        <f>IFERROR(MIN('MP Calculations'!$E$30/I677,1),"-")</f>
        <v>-</v>
      </c>
      <c r="K677" s="12"/>
      <c r="L677" s="159"/>
      <c r="M677" s="159"/>
      <c r="N677" s="159"/>
      <c r="O677" s="184" t="str">
        <f t="shared" si="34"/>
        <v>-</v>
      </c>
      <c r="P677" s="214" t="str">
        <f t="shared" si="35"/>
        <v>-</v>
      </c>
      <c r="Q677" s="214" cm="1">
        <f t="array" ref="Q677">IF(P677="-",0,P677/(1+'General inputs'!$H$32)^IFERROR(INDEX('MP Calculations'!$C$40:$C$130,MATCH(F677,'MP Calculations'!$D$40:$D$130,0),0),-1))</f>
        <v>0</v>
      </c>
    </row>
    <row r="678" spans="3:17" x14ac:dyDescent="0.2">
      <c r="C678" s="159"/>
      <c r="D678" s="165"/>
      <c r="E678" s="161"/>
      <c r="F678" s="172" t="str">
        <f t="shared" si="33"/>
        <v>-</v>
      </c>
      <c r="G678" s="68"/>
      <c r="H678" s="167"/>
      <c r="I678" s="173"/>
      <c r="J678" s="168" t="str">
        <f>IFERROR(MIN('MP Calculations'!$E$30/I678,1),"-")</f>
        <v>-</v>
      </c>
      <c r="K678" s="12"/>
      <c r="L678" s="159"/>
      <c r="M678" s="159"/>
      <c r="N678" s="159"/>
      <c r="O678" s="184" t="str">
        <f t="shared" si="34"/>
        <v>-</v>
      </c>
      <c r="P678" s="214" t="str">
        <f t="shared" si="35"/>
        <v>-</v>
      </c>
      <c r="Q678" s="214" cm="1">
        <f t="array" ref="Q678">IF(P678="-",0,P678/(1+'General inputs'!$H$32)^IFERROR(INDEX('MP Calculations'!$C$40:$C$130,MATCH(F678,'MP Calculations'!$D$40:$D$130,0),0),-1))</f>
        <v>0</v>
      </c>
    </row>
    <row r="679" spans="3:17" x14ac:dyDescent="0.2">
      <c r="C679" s="159"/>
      <c r="D679" s="165"/>
      <c r="E679" s="161"/>
      <c r="F679" s="172" t="str">
        <f t="shared" si="33"/>
        <v>-</v>
      </c>
      <c r="G679" s="68"/>
      <c r="H679" s="167"/>
      <c r="I679" s="173"/>
      <c r="J679" s="168" t="str">
        <f>IFERROR(MIN('MP Calculations'!$E$30/I679,1),"-")</f>
        <v>-</v>
      </c>
      <c r="K679" s="12"/>
      <c r="L679" s="159"/>
      <c r="M679" s="159"/>
      <c r="N679" s="159"/>
      <c r="O679" s="184" t="str">
        <f t="shared" si="34"/>
        <v>-</v>
      </c>
      <c r="P679" s="214" t="str">
        <f t="shared" si="35"/>
        <v>-</v>
      </c>
      <c r="Q679" s="214" cm="1">
        <f t="array" ref="Q679">IF(P679="-",0,P679/(1+'General inputs'!$H$32)^IFERROR(INDEX('MP Calculations'!$C$40:$C$130,MATCH(F679,'MP Calculations'!$D$40:$D$130,0),0),-1))</f>
        <v>0</v>
      </c>
    </row>
    <row r="680" spans="3:17" x14ac:dyDescent="0.2">
      <c r="C680" s="159"/>
      <c r="D680" s="165"/>
      <c r="E680" s="161"/>
      <c r="F680" s="172" t="str">
        <f t="shared" si="33"/>
        <v>-</v>
      </c>
      <c r="G680" s="68"/>
      <c r="H680" s="167"/>
      <c r="I680" s="173"/>
      <c r="J680" s="168" t="str">
        <f>IFERROR(MIN('MP Calculations'!$E$30/I680,1),"-")</f>
        <v>-</v>
      </c>
      <c r="K680" s="12"/>
      <c r="L680" s="159"/>
      <c r="M680" s="159"/>
      <c r="N680" s="159"/>
      <c r="O680" s="184" t="str">
        <f t="shared" si="34"/>
        <v>-</v>
      </c>
      <c r="P680" s="214" t="str">
        <f t="shared" si="35"/>
        <v>-</v>
      </c>
      <c r="Q680" s="214" cm="1">
        <f t="array" ref="Q680">IF(P680="-",0,P680/(1+'General inputs'!$H$32)^IFERROR(INDEX('MP Calculations'!$C$40:$C$130,MATCH(F680,'MP Calculations'!$D$40:$D$130,0),0),-1))</f>
        <v>0</v>
      </c>
    </row>
    <row r="681" spans="3:17" x14ac:dyDescent="0.2">
      <c r="C681" s="159"/>
      <c r="D681" s="165"/>
      <c r="E681" s="161"/>
      <c r="F681" s="172" t="str">
        <f t="shared" si="33"/>
        <v>-</v>
      </c>
      <c r="G681" s="68"/>
      <c r="H681" s="167"/>
      <c r="I681" s="173"/>
      <c r="J681" s="168" t="str">
        <f>IFERROR(MIN('MP Calculations'!$E$30/I681,1),"-")</f>
        <v>-</v>
      </c>
      <c r="K681" s="12"/>
      <c r="L681" s="159"/>
      <c r="M681" s="159"/>
      <c r="N681" s="159"/>
      <c r="O681" s="184" t="str">
        <f t="shared" si="34"/>
        <v>-</v>
      </c>
      <c r="P681" s="214" t="str">
        <f t="shared" si="35"/>
        <v>-</v>
      </c>
      <c r="Q681" s="214" cm="1">
        <f t="array" ref="Q681">IF(P681="-",0,P681/(1+'General inputs'!$H$32)^IFERROR(INDEX('MP Calculations'!$C$40:$C$130,MATCH(F681,'MP Calculations'!$D$40:$D$130,0),0),-1))</f>
        <v>0</v>
      </c>
    </row>
    <row r="682" spans="3:17" x14ac:dyDescent="0.2">
      <c r="C682" s="159"/>
      <c r="D682" s="165"/>
      <c r="E682" s="161"/>
      <c r="F682" s="172" t="str">
        <f t="shared" si="33"/>
        <v>-</v>
      </c>
      <c r="G682" s="68"/>
      <c r="H682" s="167"/>
      <c r="I682" s="173"/>
      <c r="J682" s="168" t="str">
        <f>IFERROR(MIN('MP Calculations'!$E$30/I682,1),"-")</f>
        <v>-</v>
      </c>
      <c r="K682" s="12"/>
      <c r="L682" s="159"/>
      <c r="M682" s="159"/>
      <c r="N682" s="159"/>
      <c r="O682" s="184" t="str">
        <f t="shared" si="34"/>
        <v>-</v>
      </c>
      <c r="P682" s="214" t="str">
        <f t="shared" si="35"/>
        <v>-</v>
      </c>
      <c r="Q682" s="214" cm="1">
        <f t="array" ref="Q682">IF(P682="-",0,P682/(1+'General inputs'!$H$32)^IFERROR(INDEX('MP Calculations'!$C$40:$C$130,MATCH(F682,'MP Calculations'!$D$40:$D$130,0),0),-1))</f>
        <v>0</v>
      </c>
    </row>
    <row r="683" spans="3:17" x14ac:dyDescent="0.2">
      <c r="C683" s="159"/>
      <c r="D683" s="165"/>
      <c r="E683" s="161"/>
      <c r="F683" s="172" t="str">
        <f t="shared" si="33"/>
        <v>-</v>
      </c>
      <c r="G683" s="68"/>
      <c r="H683" s="167"/>
      <c r="I683" s="173"/>
      <c r="J683" s="168" t="str">
        <f>IFERROR(MIN('MP Calculations'!$E$30/I683,1),"-")</f>
        <v>-</v>
      </c>
      <c r="K683" s="12"/>
      <c r="L683" s="159"/>
      <c r="M683" s="159"/>
      <c r="N683" s="159"/>
      <c r="O683" s="184" t="str">
        <f t="shared" si="34"/>
        <v>-</v>
      </c>
      <c r="P683" s="214" t="str">
        <f t="shared" si="35"/>
        <v>-</v>
      </c>
      <c r="Q683" s="214" cm="1">
        <f t="array" ref="Q683">IF(P683="-",0,P683/(1+'General inputs'!$H$32)^IFERROR(INDEX('MP Calculations'!$C$40:$C$130,MATCH(F683,'MP Calculations'!$D$40:$D$130,0),0),-1))</f>
        <v>0</v>
      </c>
    </row>
    <row r="684" spans="3:17" x14ac:dyDescent="0.2">
      <c r="C684" s="159"/>
      <c r="D684" s="165"/>
      <c r="E684" s="161"/>
      <c r="F684" s="172" t="str">
        <f t="shared" si="33"/>
        <v>-</v>
      </c>
      <c r="G684" s="68"/>
      <c r="H684" s="167"/>
      <c r="I684" s="173"/>
      <c r="J684" s="168" t="str">
        <f>IFERROR(MIN('MP Calculations'!$E$30/I684,1),"-")</f>
        <v>-</v>
      </c>
      <c r="K684" s="12"/>
      <c r="L684" s="159"/>
      <c r="M684" s="159"/>
      <c r="N684" s="159"/>
      <c r="O684" s="184" t="str">
        <f t="shared" si="34"/>
        <v>-</v>
      </c>
      <c r="P684" s="214" t="str">
        <f t="shared" si="35"/>
        <v>-</v>
      </c>
      <c r="Q684" s="214" cm="1">
        <f t="array" ref="Q684">IF(P684="-",0,P684/(1+'General inputs'!$H$32)^IFERROR(INDEX('MP Calculations'!$C$40:$C$130,MATCH(F684,'MP Calculations'!$D$40:$D$130,0),0),-1))</f>
        <v>0</v>
      </c>
    </row>
    <row r="685" spans="3:17" x14ac:dyDescent="0.2">
      <c r="C685" s="159"/>
      <c r="D685" s="165"/>
      <c r="E685" s="161"/>
      <c r="F685" s="172" t="str">
        <f t="shared" si="33"/>
        <v>-</v>
      </c>
      <c r="G685" s="68"/>
      <c r="H685" s="167"/>
      <c r="I685" s="173"/>
      <c r="J685" s="168" t="str">
        <f>IFERROR(MIN('MP Calculations'!$E$30/I685,1),"-")</f>
        <v>-</v>
      </c>
      <c r="K685" s="12"/>
      <c r="L685" s="159"/>
      <c r="M685" s="159"/>
      <c r="N685" s="159"/>
      <c r="O685" s="184" t="str">
        <f t="shared" si="34"/>
        <v>-</v>
      </c>
      <c r="P685" s="214" t="str">
        <f t="shared" si="35"/>
        <v>-</v>
      </c>
      <c r="Q685" s="214" cm="1">
        <f t="array" ref="Q685">IF(P685="-",0,P685/(1+'General inputs'!$H$32)^IFERROR(INDEX('MP Calculations'!$C$40:$C$130,MATCH(F685,'MP Calculations'!$D$40:$D$130,0),0),-1))</f>
        <v>0</v>
      </c>
    </row>
    <row r="686" spans="3:17" x14ac:dyDescent="0.2">
      <c r="C686" s="159"/>
      <c r="D686" s="165"/>
      <c r="E686" s="161"/>
      <c r="F686" s="172" t="str">
        <f t="shared" si="33"/>
        <v>-</v>
      </c>
      <c r="G686" s="68"/>
      <c r="H686" s="167"/>
      <c r="I686" s="173"/>
      <c r="J686" s="168" t="str">
        <f>IFERROR(MIN('MP Calculations'!$E$30/I686,1),"-")</f>
        <v>-</v>
      </c>
      <c r="K686" s="12"/>
      <c r="L686" s="159"/>
      <c r="M686" s="159"/>
      <c r="N686" s="159"/>
      <c r="O686" s="184" t="str">
        <f t="shared" si="34"/>
        <v>-</v>
      </c>
      <c r="P686" s="214" t="str">
        <f t="shared" si="35"/>
        <v>-</v>
      </c>
      <c r="Q686" s="214" cm="1">
        <f t="array" ref="Q686">IF(P686="-",0,P686/(1+'General inputs'!$H$32)^IFERROR(INDEX('MP Calculations'!$C$40:$C$130,MATCH(F686,'MP Calculations'!$D$40:$D$130,0),0),-1))</f>
        <v>0</v>
      </c>
    </row>
    <row r="687" spans="3:17" x14ac:dyDescent="0.2">
      <c r="C687" s="159"/>
      <c r="D687" s="165"/>
      <c r="E687" s="161"/>
      <c r="F687" s="172" t="str">
        <f t="shared" si="33"/>
        <v>-</v>
      </c>
      <c r="G687" s="68"/>
      <c r="H687" s="167"/>
      <c r="I687" s="173"/>
      <c r="J687" s="168" t="str">
        <f>IFERROR(MIN('MP Calculations'!$E$30/I687,1),"-")</f>
        <v>-</v>
      </c>
      <c r="K687" s="12"/>
      <c r="L687" s="159"/>
      <c r="M687" s="159"/>
      <c r="N687" s="159"/>
      <c r="O687" s="184" t="str">
        <f t="shared" si="34"/>
        <v>-</v>
      </c>
      <c r="P687" s="214" t="str">
        <f t="shared" si="35"/>
        <v>-</v>
      </c>
      <c r="Q687" s="214" cm="1">
        <f t="array" ref="Q687">IF(P687="-",0,P687/(1+'General inputs'!$H$32)^IFERROR(INDEX('MP Calculations'!$C$40:$C$130,MATCH(F687,'MP Calculations'!$D$40:$D$130,0),0),-1))</f>
        <v>0</v>
      </c>
    </row>
    <row r="688" spans="3:17" x14ac:dyDescent="0.2">
      <c r="C688" s="159"/>
      <c r="D688" s="165"/>
      <c r="E688" s="161"/>
      <c r="F688" s="172" t="str">
        <f t="shared" si="33"/>
        <v>-</v>
      </c>
      <c r="G688" s="68"/>
      <c r="H688" s="167"/>
      <c r="I688" s="173"/>
      <c r="J688" s="168" t="str">
        <f>IFERROR(MIN('MP Calculations'!$E$30/I688,1),"-")</f>
        <v>-</v>
      </c>
      <c r="K688" s="12"/>
      <c r="L688" s="159"/>
      <c r="M688" s="159"/>
      <c r="N688" s="159"/>
      <c r="O688" s="184" t="str">
        <f t="shared" si="34"/>
        <v>-</v>
      </c>
      <c r="P688" s="214" t="str">
        <f t="shared" si="35"/>
        <v>-</v>
      </c>
      <c r="Q688" s="214" cm="1">
        <f t="array" ref="Q688">IF(P688="-",0,P688/(1+'General inputs'!$H$32)^IFERROR(INDEX('MP Calculations'!$C$40:$C$130,MATCH(F688,'MP Calculations'!$D$40:$D$130,0),0),-1))</f>
        <v>0</v>
      </c>
    </row>
    <row r="689" spans="3:17" x14ac:dyDescent="0.2">
      <c r="C689" s="159"/>
      <c r="D689" s="165"/>
      <c r="E689" s="161"/>
      <c r="F689" s="172" t="str">
        <f t="shared" si="33"/>
        <v>-</v>
      </c>
      <c r="G689" s="68"/>
      <c r="H689" s="167"/>
      <c r="I689" s="173"/>
      <c r="J689" s="168" t="str">
        <f>IFERROR(MIN('MP Calculations'!$E$30/I689,1),"-")</f>
        <v>-</v>
      </c>
      <c r="K689" s="12"/>
      <c r="L689" s="159"/>
      <c r="M689" s="159"/>
      <c r="N689" s="159"/>
      <c r="O689" s="184" t="str">
        <f t="shared" si="34"/>
        <v>-</v>
      </c>
      <c r="P689" s="214" t="str">
        <f t="shared" si="35"/>
        <v>-</v>
      </c>
      <c r="Q689" s="214" cm="1">
        <f t="array" ref="Q689">IF(P689="-",0,P689/(1+'General inputs'!$H$32)^IFERROR(INDEX('MP Calculations'!$C$40:$C$130,MATCH(F689,'MP Calculations'!$D$40:$D$130,0),0),-1))</f>
        <v>0</v>
      </c>
    </row>
    <row r="690" spans="3:17" x14ac:dyDescent="0.2">
      <c r="C690" s="159"/>
      <c r="D690" s="165"/>
      <c r="E690" s="161"/>
      <c r="F690" s="172" t="str">
        <f t="shared" si="33"/>
        <v>-</v>
      </c>
      <c r="G690" s="68"/>
      <c r="H690" s="167"/>
      <c r="I690" s="173"/>
      <c r="J690" s="168" t="str">
        <f>IFERROR(MIN('MP Calculations'!$E$30/I690,1),"-")</f>
        <v>-</v>
      </c>
      <c r="K690" s="12"/>
      <c r="L690" s="159"/>
      <c r="M690" s="159"/>
      <c r="N690" s="159"/>
      <c r="O690" s="184" t="str">
        <f t="shared" si="34"/>
        <v>-</v>
      </c>
      <c r="P690" s="214" t="str">
        <f t="shared" si="35"/>
        <v>-</v>
      </c>
      <c r="Q690" s="214" cm="1">
        <f t="array" ref="Q690">IF(P690="-",0,P690/(1+'General inputs'!$H$32)^IFERROR(INDEX('MP Calculations'!$C$40:$C$130,MATCH(F690,'MP Calculations'!$D$40:$D$130,0),0),-1))</f>
        <v>0</v>
      </c>
    </row>
    <row r="691" spans="3:17" x14ac:dyDescent="0.2">
      <c r="C691" s="159"/>
      <c r="D691" s="165"/>
      <c r="E691" s="161"/>
      <c r="F691" s="172" t="str">
        <f t="shared" si="33"/>
        <v>-</v>
      </c>
      <c r="G691" s="68"/>
      <c r="H691" s="167"/>
      <c r="I691" s="173"/>
      <c r="J691" s="168" t="str">
        <f>IFERROR(MIN('MP Calculations'!$E$30/I691,1),"-")</f>
        <v>-</v>
      </c>
      <c r="K691" s="12"/>
      <c r="L691" s="159"/>
      <c r="M691" s="159"/>
      <c r="N691" s="159"/>
      <c r="O691" s="184" t="str">
        <f t="shared" si="34"/>
        <v>-</v>
      </c>
      <c r="P691" s="214" t="str">
        <f t="shared" si="35"/>
        <v>-</v>
      </c>
      <c r="Q691" s="214" cm="1">
        <f t="array" ref="Q691">IF(P691="-",0,P691/(1+'General inputs'!$H$32)^IFERROR(INDEX('MP Calculations'!$C$40:$C$130,MATCH(F691,'MP Calculations'!$D$40:$D$130,0),0),-1))</f>
        <v>0</v>
      </c>
    </row>
    <row r="692" spans="3:17" x14ac:dyDescent="0.2">
      <c r="C692" s="159"/>
      <c r="D692" s="165"/>
      <c r="E692" s="161"/>
      <c r="F692" s="172" t="str">
        <f t="shared" si="33"/>
        <v>-</v>
      </c>
      <c r="G692" s="68"/>
      <c r="H692" s="167"/>
      <c r="I692" s="173"/>
      <c r="J692" s="168" t="str">
        <f>IFERROR(MIN('MP Calculations'!$E$30/I692,1),"-")</f>
        <v>-</v>
      </c>
      <c r="K692" s="12"/>
      <c r="L692" s="159"/>
      <c r="M692" s="159"/>
      <c r="N692" s="159"/>
      <c r="O692" s="184" t="str">
        <f t="shared" si="34"/>
        <v>-</v>
      </c>
      <c r="P692" s="214" t="str">
        <f t="shared" si="35"/>
        <v>-</v>
      </c>
      <c r="Q692" s="214" cm="1">
        <f t="array" ref="Q692">IF(P692="-",0,P692/(1+'General inputs'!$H$32)^IFERROR(INDEX('MP Calculations'!$C$40:$C$130,MATCH(F692,'MP Calculations'!$D$40:$D$130,0),0),-1))</f>
        <v>0</v>
      </c>
    </row>
    <row r="693" spans="3:17" x14ac:dyDescent="0.2">
      <c r="C693" s="159"/>
      <c r="D693" s="165"/>
      <c r="E693" s="161"/>
      <c r="F693" s="172" t="str">
        <f t="shared" si="33"/>
        <v>-</v>
      </c>
      <c r="G693" s="68"/>
      <c r="H693" s="167"/>
      <c r="I693" s="173"/>
      <c r="J693" s="168" t="str">
        <f>IFERROR(MIN('MP Calculations'!$E$30/I693,1),"-")</f>
        <v>-</v>
      </c>
      <c r="K693" s="12"/>
      <c r="L693" s="159"/>
      <c r="M693" s="159"/>
      <c r="N693" s="159"/>
      <c r="O693" s="184" t="str">
        <f t="shared" si="34"/>
        <v>-</v>
      </c>
      <c r="P693" s="214" t="str">
        <f t="shared" si="35"/>
        <v>-</v>
      </c>
      <c r="Q693" s="214" cm="1">
        <f t="array" ref="Q693">IF(P693="-",0,P693/(1+'General inputs'!$H$32)^IFERROR(INDEX('MP Calculations'!$C$40:$C$130,MATCH(F693,'MP Calculations'!$D$40:$D$130,0),0),-1))</f>
        <v>0</v>
      </c>
    </row>
    <row r="694" spans="3:17" x14ac:dyDescent="0.2">
      <c r="C694" s="159"/>
      <c r="D694" s="165"/>
      <c r="E694" s="161"/>
      <c r="F694" s="172" t="str">
        <f t="shared" si="33"/>
        <v>-</v>
      </c>
      <c r="G694" s="68"/>
      <c r="H694" s="167"/>
      <c r="I694" s="173"/>
      <c r="J694" s="168" t="str">
        <f>IFERROR(MIN('MP Calculations'!$E$30/I694,1),"-")</f>
        <v>-</v>
      </c>
      <c r="K694" s="12"/>
      <c r="L694" s="159"/>
      <c r="M694" s="159"/>
      <c r="N694" s="159"/>
      <c r="O694" s="184" t="str">
        <f t="shared" si="34"/>
        <v>-</v>
      </c>
      <c r="P694" s="214" t="str">
        <f t="shared" si="35"/>
        <v>-</v>
      </c>
      <c r="Q694" s="214" cm="1">
        <f t="array" ref="Q694">IF(P694="-",0,P694/(1+'General inputs'!$H$32)^IFERROR(INDEX('MP Calculations'!$C$40:$C$130,MATCH(F694,'MP Calculations'!$D$40:$D$130,0),0),-1))</f>
        <v>0</v>
      </c>
    </row>
    <row r="695" spans="3:17" x14ac:dyDescent="0.2">
      <c r="C695" s="159"/>
      <c r="D695" s="165"/>
      <c r="E695" s="161"/>
      <c r="F695" s="172" t="str">
        <f t="shared" si="33"/>
        <v>-</v>
      </c>
      <c r="G695" s="68"/>
      <c r="H695" s="167"/>
      <c r="I695" s="173"/>
      <c r="J695" s="168" t="str">
        <f>IFERROR(MIN('MP Calculations'!$E$30/I695,1),"-")</f>
        <v>-</v>
      </c>
      <c r="K695" s="12"/>
      <c r="L695" s="159"/>
      <c r="M695" s="159"/>
      <c r="N695" s="159"/>
      <c r="O695" s="184" t="str">
        <f t="shared" si="34"/>
        <v>-</v>
      </c>
      <c r="P695" s="214" t="str">
        <f t="shared" si="35"/>
        <v>-</v>
      </c>
      <c r="Q695" s="214" cm="1">
        <f t="array" ref="Q695">IF(P695="-",0,P695/(1+'General inputs'!$H$32)^IFERROR(INDEX('MP Calculations'!$C$40:$C$130,MATCH(F695,'MP Calculations'!$D$40:$D$130,0),0),-1))</f>
        <v>0</v>
      </c>
    </row>
    <row r="696" spans="3:17" x14ac:dyDescent="0.2">
      <c r="C696" s="159"/>
      <c r="D696" s="165"/>
      <c r="E696" s="161"/>
      <c r="F696" s="172" t="str">
        <f t="shared" si="33"/>
        <v>-</v>
      </c>
      <c r="G696" s="68"/>
      <c r="H696" s="167"/>
      <c r="I696" s="173"/>
      <c r="J696" s="168" t="str">
        <f>IFERROR(MIN('MP Calculations'!$E$30/I696,1),"-")</f>
        <v>-</v>
      </c>
      <c r="K696" s="12"/>
      <c r="L696" s="159"/>
      <c r="M696" s="159"/>
      <c r="N696" s="159"/>
      <c r="O696" s="184" t="str">
        <f t="shared" si="34"/>
        <v>-</v>
      </c>
      <c r="P696" s="214" t="str">
        <f t="shared" si="35"/>
        <v>-</v>
      </c>
      <c r="Q696" s="214" cm="1">
        <f t="array" ref="Q696">IF(P696="-",0,P696/(1+'General inputs'!$H$32)^IFERROR(INDEX('MP Calculations'!$C$40:$C$130,MATCH(F696,'MP Calculations'!$D$40:$D$130,0),0),-1))</f>
        <v>0</v>
      </c>
    </row>
    <row r="697" spans="3:17" x14ac:dyDescent="0.2">
      <c r="C697" s="159"/>
      <c r="D697" s="165"/>
      <c r="E697" s="161"/>
      <c r="F697" s="172" t="str">
        <f t="shared" si="33"/>
        <v>-</v>
      </c>
      <c r="G697" s="68"/>
      <c r="H697" s="167"/>
      <c r="I697" s="173"/>
      <c r="J697" s="168" t="str">
        <f>IFERROR(MIN('MP Calculations'!$E$30/I697,1),"-")</f>
        <v>-</v>
      </c>
      <c r="K697" s="12"/>
      <c r="L697" s="159"/>
      <c r="M697" s="159"/>
      <c r="N697" s="159"/>
      <c r="O697" s="184" t="str">
        <f t="shared" si="34"/>
        <v>-</v>
      </c>
      <c r="P697" s="214" t="str">
        <f t="shared" si="35"/>
        <v>-</v>
      </c>
      <c r="Q697" s="214" cm="1">
        <f t="array" ref="Q697">IF(P697="-",0,P697/(1+'General inputs'!$H$32)^IFERROR(INDEX('MP Calculations'!$C$40:$C$130,MATCH(F697,'MP Calculations'!$D$40:$D$130,0),0),-1))</f>
        <v>0</v>
      </c>
    </row>
    <row r="698" spans="3:17" x14ac:dyDescent="0.2">
      <c r="C698" s="159"/>
      <c r="D698" s="165"/>
      <c r="E698" s="161"/>
      <c r="F698" s="172" t="str">
        <f t="shared" si="33"/>
        <v>-</v>
      </c>
      <c r="G698" s="68"/>
      <c r="H698" s="167"/>
      <c r="I698" s="173"/>
      <c r="J698" s="168" t="str">
        <f>IFERROR(MIN('MP Calculations'!$E$30/I698,1),"-")</f>
        <v>-</v>
      </c>
      <c r="K698" s="12"/>
      <c r="L698" s="159"/>
      <c r="M698" s="159"/>
      <c r="N698" s="159"/>
      <c r="O698" s="184" t="str">
        <f t="shared" si="34"/>
        <v>-</v>
      </c>
      <c r="P698" s="214" t="str">
        <f t="shared" si="35"/>
        <v>-</v>
      </c>
      <c r="Q698" s="214" cm="1">
        <f t="array" ref="Q698">IF(P698="-",0,P698/(1+'General inputs'!$H$32)^IFERROR(INDEX('MP Calculations'!$C$40:$C$130,MATCH(F698,'MP Calculations'!$D$40:$D$130,0),0),-1))</f>
        <v>0</v>
      </c>
    </row>
    <row r="699" spans="3:17" x14ac:dyDescent="0.2">
      <c r="C699" s="159"/>
      <c r="D699" s="165"/>
      <c r="E699" s="161"/>
      <c r="F699" s="172" t="str">
        <f t="shared" si="33"/>
        <v>-</v>
      </c>
      <c r="G699" s="68"/>
      <c r="H699" s="167"/>
      <c r="I699" s="173"/>
      <c r="J699" s="168" t="str">
        <f>IFERROR(MIN('MP Calculations'!$E$30/I699,1),"-")</f>
        <v>-</v>
      </c>
      <c r="K699" s="12"/>
      <c r="L699" s="159"/>
      <c r="M699" s="159"/>
      <c r="N699" s="159"/>
      <c r="O699" s="184" t="str">
        <f t="shared" si="34"/>
        <v>-</v>
      </c>
      <c r="P699" s="214" t="str">
        <f t="shared" si="35"/>
        <v>-</v>
      </c>
      <c r="Q699" s="214" cm="1">
        <f t="array" ref="Q699">IF(P699="-",0,P699/(1+'General inputs'!$H$32)^IFERROR(INDEX('MP Calculations'!$C$40:$C$130,MATCH(F699,'MP Calculations'!$D$40:$D$130,0),0),-1))</f>
        <v>0</v>
      </c>
    </row>
    <row r="700" spans="3:17" x14ac:dyDescent="0.2">
      <c r="C700" s="159"/>
      <c r="D700" s="165"/>
      <c r="E700" s="161"/>
      <c r="F700" s="172" t="str">
        <f t="shared" si="33"/>
        <v>-</v>
      </c>
      <c r="G700" s="68"/>
      <c r="H700" s="167"/>
      <c r="I700" s="173"/>
      <c r="J700" s="168" t="str">
        <f>IFERROR(MIN('MP Calculations'!$E$30/I700,1),"-")</f>
        <v>-</v>
      </c>
      <c r="K700" s="12"/>
      <c r="L700" s="159"/>
      <c r="M700" s="159"/>
      <c r="N700" s="159"/>
      <c r="O700" s="184" t="str">
        <f t="shared" si="34"/>
        <v>-</v>
      </c>
      <c r="P700" s="214" t="str">
        <f t="shared" si="35"/>
        <v>-</v>
      </c>
      <c r="Q700" s="214" cm="1">
        <f t="array" ref="Q700">IF(P700="-",0,P700/(1+'General inputs'!$H$32)^IFERROR(INDEX('MP Calculations'!$C$40:$C$130,MATCH(F700,'MP Calculations'!$D$40:$D$130,0),0),-1))</f>
        <v>0</v>
      </c>
    </row>
    <row r="701" spans="3:17" x14ac:dyDescent="0.2">
      <c r="C701" s="159"/>
      <c r="D701" s="165"/>
      <c r="E701" s="161"/>
      <c r="F701" s="172" t="str">
        <f t="shared" si="33"/>
        <v>-</v>
      </c>
      <c r="G701" s="68"/>
      <c r="H701" s="167"/>
      <c r="I701" s="173"/>
      <c r="J701" s="168" t="str">
        <f>IFERROR(MIN('MP Calculations'!$E$30/I701,1),"-")</f>
        <v>-</v>
      </c>
      <c r="K701" s="12"/>
      <c r="L701" s="159"/>
      <c r="M701" s="159"/>
      <c r="N701" s="159"/>
      <c r="O701" s="184" t="str">
        <f t="shared" si="34"/>
        <v>-</v>
      </c>
      <c r="P701" s="214" t="str">
        <f t="shared" si="35"/>
        <v>-</v>
      </c>
      <c r="Q701" s="214" cm="1">
        <f t="array" ref="Q701">IF(P701="-",0,P701/(1+'General inputs'!$H$32)^IFERROR(INDEX('MP Calculations'!$C$40:$C$130,MATCH(F701,'MP Calculations'!$D$40:$D$130,0),0),-1))</f>
        <v>0</v>
      </c>
    </row>
    <row r="702" spans="3:17" x14ac:dyDescent="0.2">
      <c r="C702" s="159"/>
      <c r="D702" s="165"/>
      <c r="E702" s="161"/>
      <c r="F702" s="172" t="str">
        <f t="shared" si="33"/>
        <v>-</v>
      </c>
      <c r="G702" s="68"/>
      <c r="H702" s="167"/>
      <c r="I702" s="173"/>
      <c r="J702" s="168" t="str">
        <f>IFERROR(MIN('MP Calculations'!$E$30/I702,1),"-")</f>
        <v>-</v>
      </c>
      <c r="K702" s="12"/>
      <c r="L702" s="159"/>
      <c r="M702" s="159"/>
      <c r="N702" s="159"/>
      <c r="O702" s="184" t="str">
        <f t="shared" si="34"/>
        <v>-</v>
      </c>
      <c r="P702" s="214" t="str">
        <f t="shared" si="35"/>
        <v>-</v>
      </c>
      <c r="Q702" s="214" cm="1">
        <f t="array" ref="Q702">IF(P702="-",0,P702/(1+'General inputs'!$H$32)^IFERROR(INDEX('MP Calculations'!$C$40:$C$130,MATCH(F702,'MP Calculations'!$D$40:$D$130,0),0),-1))</f>
        <v>0</v>
      </c>
    </row>
    <row r="703" spans="3:17" x14ac:dyDescent="0.2">
      <c r="C703" s="159"/>
      <c r="D703" s="165"/>
      <c r="E703" s="161"/>
      <c r="F703" s="172" t="str">
        <f t="shared" si="33"/>
        <v>-</v>
      </c>
      <c r="G703" s="68"/>
      <c r="H703" s="167"/>
      <c r="I703" s="173"/>
      <c r="J703" s="168" t="str">
        <f>IFERROR(MIN('MP Calculations'!$E$30/I703,1),"-")</f>
        <v>-</v>
      </c>
      <c r="K703" s="12"/>
      <c r="L703" s="159"/>
      <c r="M703" s="159"/>
      <c r="N703" s="159"/>
      <c r="O703" s="184" t="str">
        <f t="shared" si="34"/>
        <v>-</v>
      </c>
      <c r="P703" s="214" t="str">
        <f t="shared" si="35"/>
        <v>-</v>
      </c>
      <c r="Q703" s="214" cm="1">
        <f t="array" ref="Q703">IF(P703="-",0,P703/(1+'General inputs'!$H$32)^IFERROR(INDEX('MP Calculations'!$C$40:$C$130,MATCH(F703,'MP Calculations'!$D$40:$D$130,0),0),-1))</f>
        <v>0</v>
      </c>
    </row>
    <row r="704" spans="3:17" x14ac:dyDescent="0.2">
      <c r="C704" s="159"/>
      <c r="D704" s="165"/>
      <c r="E704" s="161"/>
      <c r="F704" s="172" t="str">
        <f t="shared" si="33"/>
        <v>-</v>
      </c>
      <c r="G704" s="68"/>
      <c r="H704" s="167"/>
      <c r="I704" s="173"/>
      <c r="J704" s="168" t="str">
        <f>IFERROR(MIN('MP Calculations'!$E$30/I704,1),"-")</f>
        <v>-</v>
      </c>
      <c r="K704" s="12"/>
      <c r="L704" s="159"/>
      <c r="M704" s="159"/>
      <c r="N704" s="159"/>
      <c r="O704" s="184" t="str">
        <f t="shared" si="34"/>
        <v>-</v>
      </c>
      <c r="P704" s="214" t="str">
        <f t="shared" si="35"/>
        <v>-</v>
      </c>
      <c r="Q704" s="214" cm="1">
        <f t="array" ref="Q704">IF(P704="-",0,P704/(1+'General inputs'!$H$32)^IFERROR(INDEX('MP Calculations'!$C$40:$C$130,MATCH(F704,'MP Calculations'!$D$40:$D$130,0),0),-1))</f>
        <v>0</v>
      </c>
    </row>
    <row r="705" spans="3:17" x14ac:dyDescent="0.2">
      <c r="C705" s="159"/>
      <c r="D705" s="165"/>
      <c r="E705" s="161"/>
      <c r="F705" s="172" t="str">
        <f t="shared" si="33"/>
        <v>-</v>
      </c>
      <c r="G705" s="68"/>
      <c r="H705" s="167"/>
      <c r="I705" s="173"/>
      <c r="J705" s="168" t="str">
        <f>IFERROR(MIN('MP Calculations'!$E$30/I705,1),"-")</f>
        <v>-</v>
      </c>
      <c r="K705" s="12"/>
      <c r="L705" s="159"/>
      <c r="M705" s="159"/>
      <c r="N705" s="159"/>
      <c r="O705" s="184" t="str">
        <f t="shared" si="34"/>
        <v>-</v>
      </c>
      <c r="P705" s="214" t="str">
        <f t="shared" si="35"/>
        <v>-</v>
      </c>
      <c r="Q705" s="214" cm="1">
        <f t="array" ref="Q705">IF(P705="-",0,P705/(1+'General inputs'!$H$32)^IFERROR(INDEX('MP Calculations'!$C$40:$C$130,MATCH(F705,'MP Calculations'!$D$40:$D$130,0),0),-1))</f>
        <v>0</v>
      </c>
    </row>
    <row r="706" spans="3:17" x14ac:dyDescent="0.2">
      <c r="C706" s="159"/>
      <c r="D706" s="165"/>
      <c r="E706" s="161"/>
      <c r="F706" s="172" t="str">
        <f t="shared" si="33"/>
        <v>-</v>
      </c>
      <c r="G706" s="68"/>
      <c r="H706" s="167"/>
      <c r="I706" s="173"/>
      <c r="J706" s="168" t="str">
        <f>IFERROR(MIN('MP Calculations'!$E$30/I706,1),"-")</f>
        <v>-</v>
      </c>
      <c r="K706" s="12"/>
      <c r="L706" s="159"/>
      <c r="M706" s="159"/>
      <c r="N706" s="159"/>
      <c r="O706" s="184" t="str">
        <f t="shared" si="34"/>
        <v>-</v>
      </c>
      <c r="P706" s="214" t="str">
        <f t="shared" si="35"/>
        <v>-</v>
      </c>
      <c r="Q706" s="214" cm="1">
        <f t="array" ref="Q706">IF(P706="-",0,P706/(1+'General inputs'!$H$32)^IFERROR(INDEX('MP Calculations'!$C$40:$C$130,MATCH(F706,'MP Calculations'!$D$40:$D$130,0),0),-1))</f>
        <v>0</v>
      </c>
    </row>
    <row r="707" spans="3:17" x14ac:dyDescent="0.2">
      <c r="C707" s="159"/>
      <c r="D707" s="165"/>
      <c r="E707" s="161"/>
      <c r="F707" s="172" t="str">
        <f t="shared" si="33"/>
        <v>-</v>
      </c>
      <c r="G707" s="68"/>
      <c r="H707" s="167"/>
      <c r="I707" s="173"/>
      <c r="J707" s="168" t="str">
        <f>IFERROR(MIN('MP Calculations'!$E$30/I707,1),"-")</f>
        <v>-</v>
      </c>
      <c r="K707" s="12"/>
      <c r="L707" s="159"/>
      <c r="M707" s="159"/>
      <c r="N707" s="159"/>
      <c r="O707" s="184" t="str">
        <f t="shared" si="34"/>
        <v>-</v>
      </c>
      <c r="P707" s="214" t="str">
        <f t="shared" si="35"/>
        <v>-</v>
      </c>
      <c r="Q707" s="214" cm="1">
        <f t="array" ref="Q707">IF(P707="-",0,P707/(1+'General inputs'!$H$32)^IFERROR(INDEX('MP Calculations'!$C$40:$C$130,MATCH(F707,'MP Calculations'!$D$40:$D$130,0),0),-1))</f>
        <v>0</v>
      </c>
    </row>
    <row r="708" spans="3:17" x14ac:dyDescent="0.2">
      <c r="C708" s="159"/>
      <c r="D708" s="165"/>
      <c r="E708" s="161"/>
      <c r="F708" s="172" t="str">
        <f t="shared" si="33"/>
        <v>-</v>
      </c>
      <c r="G708" s="68"/>
      <c r="H708" s="167"/>
      <c r="I708" s="173"/>
      <c r="J708" s="168" t="str">
        <f>IFERROR(MIN('MP Calculations'!$E$30/I708,1),"-")</f>
        <v>-</v>
      </c>
      <c r="K708" s="12"/>
      <c r="L708" s="159"/>
      <c r="M708" s="159"/>
      <c r="N708" s="159"/>
      <c r="O708" s="184" t="str">
        <f t="shared" si="34"/>
        <v>-</v>
      </c>
      <c r="P708" s="214" t="str">
        <f t="shared" si="35"/>
        <v>-</v>
      </c>
      <c r="Q708" s="214" cm="1">
        <f t="array" ref="Q708">IF(P708="-",0,P708/(1+'General inputs'!$H$32)^IFERROR(INDEX('MP Calculations'!$C$40:$C$130,MATCH(F708,'MP Calculations'!$D$40:$D$130,0),0),-1))</f>
        <v>0</v>
      </c>
    </row>
    <row r="709" spans="3:17" x14ac:dyDescent="0.2">
      <c r="C709" s="159"/>
      <c r="D709" s="165"/>
      <c r="E709" s="161"/>
      <c r="F709" s="172" t="str">
        <f t="shared" si="33"/>
        <v>-</v>
      </c>
      <c r="G709" s="68"/>
      <c r="H709" s="167"/>
      <c r="I709" s="173"/>
      <c r="J709" s="168" t="str">
        <f>IFERROR(MIN('MP Calculations'!$E$30/I709,1),"-")</f>
        <v>-</v>
      </c>
      <c r="K709" s="12"/>
      <c r="L709" s="159"/>
      <c r="M709" s="159"/>
      <c r="N709" s="159"/>
      <c r="O709" s="184" t="str">
        <f t="shared" si="34"/>
        <v>-</v>
      </c>
      <c r="P709" s="214" t="str">
        <f t="shared" si="35"/>
        <v>-</v>
      </c>
      <c r="Q709" s="214" cm="1">
        <f t="array" ref="Q709">IF(P709="-",0,P709/(1+'General inputs'!$H$32)^IFERROR(INDEX('MP Calculations'!$C$40:$C$130,MATCH(F709,'MP Calculations'!$D$40:$D$130,0),0),-1))</f>
        <v>0</v>
      </c>
    </row>
    <row r="710" spans="3:17" x14ac:dyDescent="0.2">
      <c r="C710" s="159"/>
      <c r="D710" s="165"/>
      <c r="E710" s="161"/>
      <c r="F710" s="172" t="str">
        <f t="shared" si="33"/>
        <v>-</v>
      </c>
      <c r="G710" s="68"/>
      <c r="H710" s="167"/>
      <c r="I710" s="173"/>
      <c r="J710" s="168" t="str">
        <f>IFERROR(MIN('MP Calculations'!$E$30/I710,1),"-")</f>
        <v>-</v>
      </c>
      <c r="K710" s="12"/>
      <c r="L710" s="159"/>
      <c r="M710" s="159"/>
      <c r="N710" s="159"/>
      <c r="O710" s="184" t="str">
        <f t="shared" si="34"/>
        <v>-</v>
      </c>
      <c r="P710" s="214" t="str">
        <f t="shared" si="35"/>
        <v>-</v>
      </c>
      <c r="Q710" s="214" cm="1">
        <f t="array" ref="Q710">IF(P710="-",0,P710/(1+'General inputs'!$H$32)^IFERROR(INDEX('MP Calculations'!$C$40:$C$130,MATCH(F710,'MP Calculations'!$D$40:$D$130,0),0),-1))</f>
        <v>0</v>
      </c>
    </row>
    <row r="711" spans="3:17" x14ac:dyDescent="0.2">
      <c r="C711" s="159"/>
      <c r="D711" s="165"/>
      <c r="E711" s="161"/>
      <c r="F711" s="172" t="str">
        <f t="shared" si="33"/>
        <v>-</v>
      </c>
      <c r="G711" s="68"/>
      <c r="H711" s="167"/>
      <c r="I711" s="173"/>
      <c r="J711" s="168" t="str">
        <f>IFERROR(MIN('MP Calculations'!$E$30/I711,1),"-")</f>
        <v>-</v>
      </c>
      <c r="K711" s="12"/>
      <c r="L711" s="159"/>
      <c r="M711" s="159"/>
      <c r="N711" s="159"/>
      <c r="O711" s="184" t="str">
        <f t="shared" si="34"/>
        <v>-</v>
      </c>
      <c r="P711" s="214" t="str">
        <f t="shared" si="35"/>
        <v>-</v>
      </c>
      <c r="Q711" s="214" cm="1">
        <f t="array" ref="Q711">IF(P711="-",0,P711/(1+'General inputs'!$H$32)^IFERROR(INDEX('MP Calculations'!$C$40:$C$130,MATCH(F711,'MP Calculations'!$D$40:$D$130,0),0),-1))</f>
        <v>0</v>
      </c>
    </row>
    <row r="712" spans="3:17" x14ac:dyDescent="0.2">
      <c r="C712" s="159"/>
      <c r="D712" s="165"/>
      <c r="E712" s="161"/>
      <c r="F712" s="172" t="str">
        <f t="shared" si="33"/>
        <v>-</v>
      </c>
      <c r="G712" s="68"/>
      <c r="H712" s="167"/>
      <c r="I712" s="173"/>
      <c r="J712" s="168" t="str">
        <f>IFERROR(MIN('MP Calculations'!$E$30/I712,1),"-")</f>
        <v>-</v>
      </c>
      <c r="K712" s="12"/>
      <c r="L712" s="159"/>
      <c r="M712" s="159"/>
      <c r="N712" s="159"/>
      <c r="O712" s="184" t="str">
        <f t="shared" si="34"/>
        <v>-</v>
      </c>
      <c r="P712" s="214" t="str">
        <f t="shared" si="35"/>
        <v>-</v>
      </c>
      <c r="Q712" s="214" cm="1">
        <f t="array" ref="Q712">IF(P712="-",0,P712/(1+'General inputs'!$H$32)^IFERROR(INDEX('MP Calculations'!$C$40:$C$130,MATCH(F712,'MP Calculations'!$D$40:$D$130,0),0),-1))</f>
        <v>0</v>
      </c>
    </row>
    <row r="713" spans="3:17" x14ac:dyDescent="0.2">
      <c r="C713" s="159"/>
      <c r="D713" s="165"/>
      <c r="E713" s="161"/>
      <c r="F713" s="172" t="str">
        <f t="shared" si="33"/>
        <v>-</v>
      </c>
      <c r="G713" s="68"/>
      <c r="H713" s="167"/>
      <c r="I713" s="173"/>
      <c r="J713" s="168" t="str">
        <f>IFERROR(MIN('MP Calculations'!$E$30/I713,1),"-")</f>
        <v>-</v>
      </c>
      <c r="K713" s="12"/>
      <c r="L713" s="159"/>
      <c r="M713" s="159"/>
      <c r="N713" s="159"/>
      <c r="O713" s="184" t="str">
        <f t="shared" si="34"/>
        <v>-</v>
      </c>
      <c r="P713" s="214" t="str">
        <f t="shared" si="35"/>
        <v>-</v>
      </c>
      <c r="Q713" s="214" cm="1">
        <f t="array" ref="Q713">IF(P713="-",0,P713/(1+'General inputs'!$H$32)^IFERROR(INDEX('MP Calculations'!$C$40:$C$130,MATCH(F713,'MP Calculations'!$D$40:$D$130,0),0),-1))</f>
        <v>0</v>
      </c>
    </row>
    <row r="714" spans="3:17" x14ac:dyDescent="0.2">
      <c r="C714" s="159"/>
      <c r="D714" s="165"/>
      <c r="E714" s="161"/>
      <c r="F714" s="172" t="str">
        <f t="shared" si="33"/>
        <v>-</v>
      </c>
      <c r="G714" s="68"/>
      <c r="H714" s="167"/>
      <c r="I714" s="173"/>
      <c r="J714" s="168" t="str">
        <f>IFERROR(MIN('MP Calculations'!$E$30/I714,1),"-")</f>
        <v>-</v>
      </c>
      <c r="K714" s="12"/>
      <c r="L714" s="159"/>
      <c r="M714" s="159"/>
      <c r="N714" s="159"/>
      <c r="O714" s="184" t="str">
        <f t="shared" si="34"/>
        <v>-</v>
      </c>
      <c r="P714" s="214" t="str">
        <f t="shared" si="35"/>
        <v>-</v>
      </c>
      <c r="Q714" s="214" cm="1">
        <f t="array" ref="Q714">IF(P714="-",0,P714/(1+'General inputs'!$H$32)^IFERROR(INDEX('MP Calculations'!$C$40:$C$130,MATCH(F714,'MP Calculations'!$D$40:$D$130,0),0),-1))</f>
        <v>0</v>
      </c>
    </row>
    <row r="715" spans="3:17" x14ac:dyDescent="0.2">
      <c r="C715" s="159"/>
      <c r="D715" s="165"/>
      <c r="E715" s="161"/>
      <c r="F715" s="172" t="str">
        <f t="shared" si="33"/>
        <v>-</v>
      </c>
      <c r="G715" s="68"/>
      <c r="H715" s="167"/>
      <c r="I715" s="173"/>
      <c r="J715" s="168" t="str">
        <f>IFERROR(MIN('MP Calculations'!$E$30/I715,1),"-")</f>
        <v>-</v>
      </c>
      <c r="K715" s="12"/>
      <c r="L715" s="159"/>
      <c r="M715" s="159"/>
      <c r="N715" s="159"/>
      <c r="O715" s="184" t="str">
        <f t="shared" si="34"/>
        <v>-</v>
      </c>
      <c r="P715" s="214" t="str">
        <f t="shared" si="35"/>
        <v>-</v>
      </c>
      <c r="Q715" s="214" cm="1">
        <f t="array" ref="Q715">IF(P715="-",0,P715/(1+'General inputs'!$H$32)^IFERROR(INDEX('MP Calculations'!$C$40:$C$130,MATCH(F715,'MP Calculations'!$D$40:$D$130,0),0),-1))</f>
        <v>0</v>
      </c>
    </row>
    <row r="716" spans="3:17" x14ac:dyDescent="0.2">
      <c r="C716" s="159"/>
      <c r="D716" s="165"/>
      <c r="E716" s="161"/>
      <c r="F716" s="172" t="str">
        <f t="shared" si="33"/>
        <v>-</v>
      </c>
      <c r="G716" s="68"/>
      <c r="H716" s="167"/>
      <c r="I716" s="173"/>
      <c r="J716" s="168" t="str">
        <f>IFERROR(MIN('MP Calculations'!$E$30/I716,1),"-")</f>
        <v>-</v>
      </c>
      <c r="K716" s="12"/>
      <c r="L716" s="159"/>
      <c r="M716" s="159"/>
      <c r="N716" s="159"/>
      <c r="O716" s="184" t="str">
        <f t="shared" si="34"/>
        <v>-</v>
      </c>
      <c r="P716" s="214" t="str">
        <f t="shared" si="35"/>
        <v>-</v>
      </c>
      <c r="Q716" s="214" cm="1">
        <f t="array" ref="Q716">IF(P716="-",0,P716/(1+'General inputs'!$H$32)^IFERROR(INDEX('MP Calculations'!$C$40:$C$130,MATCH(F716,'MP Calculations'!$D$40:$D$130,0),0),-1))</f>
        <v>0</v>
      </c>
    </row>
    <row r="717" spans="3:17" x14ac:dyDescent="0.2">
      <c r="C717" s="159"/>
      <c r="D717" s="165"/>
      <c r="E717" s="161"/>
      <c r="F717" s="172" t="str">
        <f t="shared" si="33"/>
        <v>-</v>
      </c>
      <c r="G717" s="68"/>
      <c r="H717" s="167"/>
      <c r="I717" s="173"/>
      <c r="J717" s="168" t="str">
        <f>IFERROR(MIN('MP Calculations'!$E$30/I717,1),"-")</f>
        <v>-</v>
      </c>
      <c r="K717" s="12"/>
      <c r="L717" s="159"/>
      <c r="M717" s="159"/>
      <c r="N717" s="159"/>
      <c r="O717" s="184" t="str">
        <f t="shared" si="34"/>
        <v>-</v>
      </c>
      <c r="P717" s="214" t="str">
        <f t="shared" si="35"/>
        <v>-</v>
      </c>
      <c r="Q717" s="214" cm="1">
        <f t="array" ref="Q717">IF(P717="-",0,P717/(1+'General inputs'!$H$32)^IFERROR(INDEX('MP Calculations'!$C$40:$C$130,MATCH(F717,'MP Calculations'!$D$40:$D$130,0),0),-1))</f>
        <v>0</v>
      </c>
    </row>
    <row r="718" spans="3:17" x14ac:dyDescent="0.2">
      <c r="C718" s="159"/>
      <c r="D718" s="165"/>
      <c r="E718" s="161"/>
      <c r="F718" s="172" t="str">
        <f t="shared" si="33"/>
        <v>-</v>
      </c>
      <c r="G718" s="68"/>
      <c r="H718" s="167"/>
      <c r="I718" s="173"/>
      <c r="J718" s="168" t="str">
        <f>IFERROR(MIN('MP Calculations'!$E$30/I718,1),"-")</f>
        <v>-</v>
      </c>
      <c r="K718" s="12"/>
      <c r="L718" s="159"/>
      <c r="M718" s="159"/>
      <c r="N718" s="159"/>
      <c r="O718" s="184" t="str">
        <f t="shared" si="34"/>
        <v>-</v>
      </c>
      <c r="P718" s="214" t="str">
        <f t="shared" si="35"/>
        <v>-</v>
      </c>
      <c r="Q718" s="214" cm="1">
        <f t="array" ref="Q718">IF(P718="-",0,P718/(1+'General inputs'!$H$32)^IFERROR(INDEX('MP Calculations'!$C$40:$C$130,MATCH(F718,'MP Calculations'!$D$40:$D$130,0),0),-1))</f>
        <v>0</v>
      </c>
    </row>
    <row r="719" spans="3:17" x14ac:dyDescent="0.2">
      <c r="C719" s="159"/>
      <c r="D719" s="165"/>
      <c r="E719" s="161"/>
      <c r="F719" s="172" t="str">
        <f t="shared" si="33"/>
        <v>-</v>
      </c>
      <c r="G719" s="68"/>
      <c r="H719" s="167"/>
      <c r="I719" s="173"/>
      <c r="J719" s="168" t="str">
        <f>IFERROR(MIN('MP Calculations'!$E$30/I719,1),"-")</f>
        <v>-</v>
      </c>
      <c r="K719" s="12"/>
      <c r="L719" s="159"/>
      <c r="M719" s="159"/>
      <c r="N719" s="159"/>
      <c r="O719" s="184" t="str">
        <f t="shared" si="34"/>
        <v>-</v>
      </c>
      <c r="P719" s="214" t="str">
        <f t="shared" si="35"/>
        <v>-</v>
      </c>
      <c r="Q719" s="214" cm="1">
        <f t="array" ref="Q719">IF(P719="-",0,P719/(1+'General inputs'!$H$32)^IFERROR(INDEX('MP Calculations'!$C$40:$C$130,MATCH(F719,'MP Calculations'!$D$40:$D$130,0),0),-1))</f>
        <v>0</v>
      </c>
    </row>
    <row r="720" spans="3:17" x14ac:dyDescent="0.2">
      <c r="C720" s="159"/>
      <c r="D720" s="165"/>
      <c r="E720" s="161"/>
      <c r="F720" s="172" t="str">
        <f t="shared" si="33"/>
        <v>-</v>
      </c>
      <c r="G720" s="68"/>
      <c r="H720" s="167"/>
      <c r="I720" s="173"/>
      <c r="J720" s="168" t="str">
        <f>IFERROR(MIN('MP Calculations'!$E$30/I720,1),"-")</f>
        <v>-</v>
      </c>
      <c r="K720" s="12"/>
      <c r="L720" s="159"/>
      <c r="M720" s="159"/>
      <c r="N720" s="159"/>
      <c r="O720" s="184" t="str">
        <f t="shared" si="34"/>
        <v>-</v>
      </c>
      <c r="P720" s="214" t="str">
        <f t="shared" si="35"/>
        <v>-</v>
      </c>
      <c r="Q720" s="214" cm="1">
        <f t="array" ref="Q720">IF(P720="-",0,P720/(1+'General inputs'!$H$32)^IFERROR(INDEX('MP Calculations'!$C$40:$C$130,MATCH(F720,'MP Calculations'!$D$40:$D$130,0),0),-1))</f>
        <v>0</v>
      </c>
    </row>
    <row r="721" spans="3:17" x14ac:dyDescent="0.2">
      <c r="C721" s="159"/>
      <c r="D721" s="165"/>
      <c r="E721" s="161"/>
      <c r="F721" s="172" t="str">
        <f t="shared" si="33"/>
        <v>-</v>
      </c>
      <c r="G721" s="68"/>
      <c r="H721" s="167"/>
      <c r="I721" s="173"/>
      <c r="J721" s="168" t="str">
        <f>IFERROR(MIN('MP Calculations'!$E$30/I721,1),"-")</f>
        <v>-</v>
      </c>
      <c r="K721" s="12"/>
      <c r="L721" s="159"/>
      <c r="M721" s="159"/>
      <c r="N721" s="159"/>
      <c r="O721" s="184" t="str">
        <f t="shared" si="34"/>
        <v>-</v>
      </c>
      <c r="P721" s="214" t="str">
        <f t="shared" si="35"/>
        <v>-</v>
      </c>
      <c r="Q721" s="214" cm="1">
        <f t="array" ref="Q721">IF(P721="-",0,P721/(1+'General inputs'!$H$32)^IFERROR(INDEX('MP Calculations'!$C$40:$C$130,MATCH(F721,'MP Calculations'!$D$40:$D$130,0),0),-1))</f>
        <v>0</v>
      </c>
    </row>
    <row r="722" spans="3:17" x14ac:dyDescent="0.2">
      <c r="C722" s="159"/>
      <c r="D722" s="165"/>
      <c r="E722" s="161"/>
      <c r="F722" s="172" t="str">
        <f t="shared" si="33"/>
        <v>-</v>
      </c>
      <c r="G722" s="68"/>
      <c r="H722" s="167"/>
      <c r="I722" s="173"/>
      <c r="J722" s="168" t="str">
        <f>IFERROR(MIN('MP Calculations'!$E$30/I722,1),"-")</f>
        <v>-</v>
      </c>
      <c r="K722" s="12"/>
      <c r="L722" s="159"/>
      <c r="M722" s="159"/>
      <c r="N722" s="159"/>
      <c r="O722" s="184" t="str">
        <f t="shared" si="34"/>
        <v>-</v>
      </c>
      <c r="P722" s="214" t="str">
        <f t="shared" si="35"/>
        <v>-</v>
      </c>
      <c r="Q722" s="214" cm="1">
        <f t="array" ref="Q722">IF(P722="-",0,P722/(1+'General inputs'!$H$32)^IFERROR(INDEX('MP Calculations'!$C$40:$C$130,MATCH(F722,'MP Calculations'!$D$40:$D$130,0),0),-1))</f>
        <v>0</v>
      </c>
    </row>
    <row r="723" spans="3:17" x14ac:dyDescent="0.2">
      <c r="C723" s="159"/>
      <c r="D723" s="165"/>
      <c r="E723" s="161"/>
      <c r="F723" s="172" t="str">
        <f t="shared" si="33"/>
        <v>-</v>
      </c>
      <c r="G723" s="68"/>
      <c r="H723" s="167"/>
      <c r="I723" s="173"/>
      <c r="J723" s="168" t="str">
        <f>IFERROR(MIN('MP Calculations'!$E$30/I723,1),"-")</f>
        <v>-</v>
      </c>
      <c r="K723" s="12"/>
      <c r="L723" s="159"/>
      <c r="M723" s="159"/>
      <c r="N723" s="159"/>
      <c r="O723" s="184" t="str">
        <f t="shared" si="34"/>
        <v>-</v>
      </c>
      <c r="P723" s="214" t="str">
        <f t="shared" si="35"/>
        <v>-</v>
      </c>
      <c r="Q723" s="214" cm="1">
        <f t="array" ref="Q723">IF(P723="-",0,P723/(1+'General inputs'!$H$32)^IFERROR(INDEX('MP Calculations'!$C$40:$C$130,MATCH(F723,'MP Calculations'!$D$40:$D$130,0),0),-1))</f>
        <v>0</v>
      </c>
    </row>
    <row r="724" spans="3:17" x14ac:dyDescent="0.2">
      <c r="C724" s="159"/>
      <c r="D724" s="165"/>
      <c r="E724" s="161"/>
      <c r="F724" s="172" t="str">
        <f t="shared" si="33"/>
        <v>-</v>
      </c>
      <c r="G724" s="68"/>
      <c r="H724" s="167"/>
      <c r="I724" s="173"/>
      <c r="J724" s="168" t="str">
        <f>IFERROR(MIN('MP Calculations'!$E$30/I724,1),"-")</f>
        <v>-</v>
      </c>
      <c r="K724" s="12"/>
      <c r="L724" s="159"/>
      <c r="M724" s="159"/>
      <c r="N724" s="159"/>
      <c r="O724" s="184" t="str">
        <f t="shared" si="34"/>
        <v>-</v>
      </c>
      <c r="P724" s="214" t="str">
        <f t="shared" si="35"/>
        <v>-</v>
      </c>
      <c r="Q724" s="214" cm="1">
        <f t="array" ref="Q724">IF(P724="-",0,P724/(1+'General inputs'!$H$32)^IFERROR(INDEX('MP Calculations'!$C$40:$C$130,MATCH(F724,'MP Calculations'!$D$40:$D$130,0),0),-1))</f>
        <v>0</v>
      </c>
    </row>
    <row r="725" spans="3:17" x14ac:dyDescent="0.2">
      <c r="C725" s="159"/>
      <c r="D725" s="165"/>
      <c r="E725" s="161"/>
      <c r="F725" s="172" t="str">
        <f t="shared" si="33"/>
        <v>-</v>
      </c>
      <c r="G725" s="68"/>
      <c r="H725" s="167"/>
      <c r="I725" s="173"/>
      <c r="J725" s="168" t="str">
        <f>IFERROR(MIN('MP Calculations'!$E$30/I725,1),"-")</f>
        <v>-</v>
      </c>
      <c r="K725" s="12"/>
      <c r="L725" s="159"/>
      <c r="M725" s="159"/>
      <c r="N725" s="159"/>
      <c r="O725" s="184" t="str">
        <f t="shared" si="34"/>
        <v>-</v>
      </c>
      <c r="P725" s="214" t="str">
        <f t="shared" si="35"/>
        <v>-</v>
      </c>
      <c r="Q725" s="214" cm="1">
        <f t="array" ref="Q725">IF(P725="-",0,P725/(1+'General inputs'!$H$32)^IFERROR(INDEX('MP Calculations'!$C$40:$C$130,MATCH(F725,'MP Calculations'!$D$40:$D$130,0),0),-1))</f>
        <v>0</v>
      </c>
    </row>
    <row r="726" spans="3:17" x14ac:dyDescent="0.2">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4" t="str">
        <f t="shared" ref="O726:O789" si="37">IF(N726="","-",L726*N726)</f>
        <v>-</v>
      </c>
      <c r="P726" s="214" t="str">
        <f t="shared" ref="P726:P789" si="38">IF(O726="-","-",IF(OR(E726&lt;$E$15,E726&gt;$E$16),0,O726*J726))</f>
        <v>-</v>
      </c>
      <c r="Q726" s="214" cm="1">
        <f t="array" ref="Q726">IF(P726="-",0,P726/(1+'General inputs'!$H$32)^IFERROR(INDEX('MP Calculations'!$C$40:$C$130,MATCH(F726,'MP Calculations'!$D$40:$D$130,0),0),-1))</f>
        <v>0</v>
      </c>
    </row>
    <row r="727" spans="3:17" x14ac:dyDescent="0.2">
      <c r="C727" s="159"/>
      <c r="D727" s="165"/>
      <c r="E727" s="161"/>
      <c r="F727" s="172" t="str">
        <f t="shared" si="36"/>
        <v>-</v>
      </c>
      <c r="G727" s="68"/>
      <c r="H727" s="167"/>
      <c r="I727" s="173"/>
      <c r="J727" s="168" t="str">
        <f>IFERROR(MIN('MP Calculations'!$E$30/I727,1),"-")</f>
        <v>-</v>
      </c>
      <c r="K727" s="12"/>
      <c r="L727" s="159"/>
      <c r="M727" s="159"/>
      <c r="N727" s="159"/>
      <c r="O727" s="184" t="str">
        <f t="shared" si="37"/>
        <v>-</v>
      </c>
      <c r="P727" s="214" t="str">
        <f t="shared" si="38"/>
        <v>-</v>
      </c>
      <c r="Q727" s="214" cm="1">
        <f t="array" ref="Q727">IF(P727="-",0,P727/(1+'General inputs'!$H$32)^IFERROR(INDEX('MP Calculations'!$C$40:$C$130,MATCH(F727,'MP Calculations'!$D$40:$D$130,0),0),-1))</f>
        <v>0</v>
      </c>
    </row>
    <row r="728" spans="3:17" x14ac:dyDescent="0.2">
      <c r="C728" s="159"/>
      <c r="D728" s="165"/>
      <c r="E728" s="161"/>
      <c r="F728" s="172" t="str">
        <f t="shared" si="36"/>
        <v>-</v>
      </c>
      <c r="G728" s="68"/>
      <c r="H728" s="167"/>
      <c r="I728" s="173"/>
      <c r="J728" s="168" t="str">
        <f>IFERROR(MIN('MP Calculations'!$E$30/I728,1),"-")</f>
        <v>-</v>
      </c>
      <c r="K728" s="12"/>
      <c r="L728" s="159"/>
      <c r="M728" s="159"/>
      <c r="N728" s="159"/>
      <c r="O728" s="184" t="str">
        <f t="shared" si="37"/>
        <v>-</v>
      </c>
      <c r="P728" s="214" t="str">
        <f t="shared" si="38"/>
        <v>-</v>
      </c>
      <c r="Q728" s="214" cm="1">
        <f t="array" ref="Q728">IF(P728="-",0,P728/(1+'General inputs'!$H$32)^IFERROR(INDEX('MP Calculations'!$C$40:$C$130,MATCH(F728,'MP Calculations'!$D$40:$D$130,0),0),-1))</f>
        <v>0</v>
      </c>
    </row>
    <row r="729" spans="3:17" x14ac:dyDescent="0.2">
      <c r="C729" s="159"/>
      <c r="D729" s="165"/>
      <c r="E729" s="161"/>
      <c r="F729" s="172" t="str">
        <f t="shared" si="36"/>
        <v>-</v>
      </c>
      <c r="G729" s="68"/>
      <c r="H729" s="167"/>
      <c r="I729" s="173"/>
      <c r="J729" s="168" t="str">
        <f>IFERROR(MIN('MP Calculations'!$E$30/I729,1),"-")</f>
        <v>-</v>
      </c>
      <c r="K729" s="12"/>
      <c r="L729" s="159"/>
      <c r="M729" s="159"/>
      <c r="N729" s="159"/>
      <c r="O729" s="184" t="str">
        <f t="shared" si="37"/>
        <v>-</v>
      </c>
      <c r="P729" s="214" t="str">
        <f t="shared" si="38"/>
        <v>-</v>
      </c>
      <c r="Q729" s="214" cm="1">
        <f t="array" ref="Q729">IF(P729="-",0,P729/(1+'General inputs'!$H$32)^IFERROR(INDEX('MP Calculations'!$C$40:$C$130,MATCH(F729,'MP Calculations'!$D$40:$D$130,0),0),-1))</f>
        <v>0</v>
      </c>
    </row>
    <row r="730" spans="3:17" x14ac:dyDescent="0.2">
      <c r="C730" s="159"/>
      <c r="D730" s="165"/>
      <c r="E730" s="161"/>
      <c r="F730" s="172" t="str">
        <f t="shared" si="36"/>
        <v>-</v>
      </c>
      <c r="G730" s="68"/>
      <c r="H730" s="167"/>
      <c r="I730" s="173"/>
      <c r="J730" s="168" t="str">
        <f>IFERROR(MIN('MP Calculations'!$E$30/I730,1),"-")</f>
        <v>-</v>
      </c>
      <c r="K730" s="12"/>
      <c r="L730" s="159"/>
      <c r="M730" s="159"/>
      <c r="N730" s="159"/>
      <c r="O730" s="184" t="str">
        <f t="shared" si="37"/>
        <v>-</v>
      </c>
      <c r="P730" s="214" t="str">
        <f t="shared" si="38"/>
        <v>-</v>
      </c>
      <c r="Q730" s="214" cm="1">
        <f t="array" ref="Q730">IF(P730="-",0,P730/(1+'General inputs'!$H$32)^IFERROR(INDEX('MP Calculations'!$C$40:$C$130,MATCH(F730,'MP Calculations'!$D$40:$D$130,0),0),-1))</f>
        <v>0</v>
      </c>
    </row>
    <row r="731" spans="3:17" x14ac:dyDescent="0.2">
      <c r="C731" s="159"/>
      <c r="D731" s="165"/>
      <c r="E731" s="161"/>
      <c r="F731" s="172" t="str">
        <f t="shared" si="36"/>
        <v>-</v>
      </c>
      <c r="G731" s="68"/>
      <c r="H731" s="167"/>
      <c r="I731" s="173"/>
      <c r="J731" s="168" t="str">
        <f>IFERROR(MIN('MP Calculations'!$E$30/I731,1),"-")</f>
        <v>-</v>
      </c>
      <c r="K731" s="12"/>
      <c r="L731" s="159"/>
      <c r="M731" s="159"/>
      <c r="N731" s="159"/>
      <c r="O731" s="184" t="str">
        <f t="shared" si="37"/>
        <v>-</v>
      </c>
      <c r="P731" s="214" t="str">
        <f t="shared" si="38"/>
        <v>-</v>
      </c>
      <c r="Q731" s="214" cm="1">
        <f t="array" ref="Q731">IF(P731="-",0,P731/(1+'General inputs'!$H$32)^IFERROR(INDEX('MP Calculations'!$C$40:$C$130,MATCH(F731,'MP Calculations'!$D$40:$D$130,0),0),-1))</f>
        <v>0</v>
      </c>
    </row>
    <row r="732" spans="3:17" x14ac:dyDescent="0.2">
      <c r="C732" s="159"/>
      <c r="D732" s="165"/>
      <c r="E732" s="161"/>
      <c r="F732" s="172" t="str">
        <f t="shared" si="36"/>
        <v>-</v>
      </c>
      <c r="G732" s="68"/>
      <c r="H732" s="167"/>
      <c r="I732" s="173"/>
      <c r="J732" s="168" t="str">
        <f>IFERROR(MIN('MP Calculations'!$E$30/I732,1),"-")</f>
        <v>-</v>
      </c>
      <c r="K732" s="12"/>
      <c r="L732" s="159"/>
      <c r="M732" s="159"/>
      <c r="N732" s="159"/>
      <c r="O732" s="184" t="str">
        <f t="shared" si="37"/>
        <v>-</v>
      </c>
      <c r="P732" s="214" t="str">
        <f t="shared" si="38"/>
        <v>-</v>
      </c>
      <c r="Q732" s="214" cm="1">
        <f t="array" ref="Q732">IF(P732="-",0,P732/(1+'General inputs'!$H$32)^IFERROR(INDEX('MP Calculations'!$C$40:$C$130,MATCH(F732,'MP Calculations'!$D$40:$D$130,0),0),-1))</f>
        <v>0</v>
      </c>
    </row>
    <row r="733" spans="3:17" x14ac:dyDescent="0.2">
      <c r="C733" s="159"/>
      <c r="D733" s="165"/>
      <c r="E733" s="161"/>
      <c r="F733" s="172" t="str">
        <f t="shared" si="36"/>
        <v>-</v>
      </c>
      <c r="G733" s="68"/>
      <c r="H733" s="167"/>
      <c r="I733" s="173"/>
      <c r="J733" s="168" t="str">
        <f>IFERROR(MIN('MP Calculations'!$E$30/I733,1),"-")</f>
        <v>-</v>
      </c>
      <c r="K733" s="12"/>
      <c r="L733" s="159"/>
      <c r="M733" s="159"/>
      <c r="N733" s="159"/>
      <c r="O733" s="184" t="str">
        <f t="shared" si="37"/>
        <v>-</v>
      </c>
      <c r="P733" s="214" t="str">
        <f t="shared" si="38"/>
        <v>-</v>
      </c>
      <c r="Q733" s="214" cm="1">
        <f t="array" ref="Q733">IF(P733="-",0,P733/(1+'General inputs'!$H$32)^IFERROR(INDEX('MP Calculations'!$C$40:$C$130,MATCH(F733,'MP Calculations'!$D$40:$D$130,0),0),-1))</f>
        <v>0</v>
      </c>
    </row>
    <row r="734" spans="3:17" x14ac:dyDescent="0.2">
      <c r="C734" s="159"/>
      <c r="D734" s="165"/>
      <c r="E734" s="161"/>
      <c r="F734" s="172" t="str">
        <f t="shared" si="36"/>
        <v>-</v>
      </c>
      <c r="G734" s="68"/>
      <c r="H734" s="167"/>
      <c r="I734" s="173"/>
      <c r="J734" s="168" t="str">
        <f>IFERROR(MIN('MP Calculations'!$E$30/I734,1),"-")</f>
        <v>-</v>
      </c>
      <c r="K734" s="12"/>
      <c r="L734" s="159"/>
      <c r="M734" s="159"/>
      <c r="N734" s="159"/>
      <c r="O734" s="184" t="str">
        <f t="shared" si="37"/>
        <v>-</v>
      </c>
      <c r="P734" s="214" t="str">
        <f t="shared" si="38"/>
        <v>-</v>
      </c>
      <c r="Q734" s="214" cm="1">
        <f t="array" ref="Q734">IF(P734="-",0,P734/(1+'General inputs'!$H$32)^IFERROR(INDEX('MP Calculations'!$C$40:$C$130,MATCH(F734,'MP Calculations'!$D$40:$D$130,0),0),-1))</f>
        <v>0</v>
      </c>
    </row>
    <row r="735" spans="3:17" x14ac:dyDescent="0.2">
      <c r="C735" s="159"/>
      <c r="D735" s="165"/>
      <c r="E735" s="161"/>
      <c r="F735" s="172" t="str">
        <f t="shared" si="36"/>
        <v>-</v>
      </c>
      <c r="G735" s="68"/>
      <c r="H735" s="167"/>
      <c r="I735" s="173"/>
      <c r="J735" s="168" t="str">
        <f>IFERROR(MIN('MP Calculations'!$E$30/I735,1),"-")</f>
        <v>-</v>
      </c>
      <c r="K735" s="12"/>
      <c r="L735" s="159"/>
      <c r="M735" s="159"/>
      <c r="N735" s="159"/>
      <c r="O735" s="184" t="str">
        <f t="shared" si="37"/>
        <v>-</v>
      </c>
      <c r="P735" s="214" t="str">
        <f t="shared" si="38"/>
        <v>-</v>
      </c>
      <c r="Q735" s="214" cm="1">
        <f t="array" ref="Q735">IF(P735="-",0,P735/(1+'General inputs'!$H$32)^IFERROR(INDEX('MP Calculations'!$C$40:$C$130,MATCH(F735,'MP Calculations'!$D$40:$D$130,0),0),-1))</f>
        <v>0</v>
      </c>
    </row>
    <row r="736" spans="3:17" x14ac:dyDescent="0.2">
      <c r="C736" s="159"/>
      <c r="D736" s="165"/>
      <c r="E736" s="161"/>
      <c r="F736" s="172" t="str">
        <f t="shared" si="36"/>
        <v>-</v>
      </c>
      <c r="G736" s="68"/>
      <c r="H736" s="167"/>
      <c r="I736" s="173"/>
      <c r="J736" s="168" t="str">
        <f>IFERROR(MIN('MP Calculations'!$E$30/I736,1),"-")</f>
        <v>-</v>
      </c>
      <c r="K736" s="12"/>
      <c r="L736" s="159"/>
      <c r="M736" s="159"/>
      <c r="N736" s="159"/>
      <c r="O736" s="184" t="str">
        <f t="shared" si="37"/>
        <v>-</v>
      </c>
      <c r="P736" s="214" t="str">
        <f t="shared" si="38"/>
        <v>-</v>
      </c>
      <c r="Q736" s="214" cm="1">
        <f t="array" ref="Q736">IF(P736="-",0,P736/(1+'General inputs'!$H$32)^IFERROR(INDEX('MP Calculations'!$C$40:$C$130,MATCH(F736,'MP Calculations'!$D$40:$D$130,0),0),-1))</f>
        <v>0</v>
      </c>
    </row>
    <row r="737" spans="3:17" x14ac:dyDescent="0.2">
      <c r="C737" s="159"/>
      <c r="D737" s="165"/>
      <c r="E737" s="161"/>
      <c r="F737" s="172" t="str">
        <f t="shared" si="36"/>
        <v>-</v>
      </c>
      <c r="G737" s="68"/>
      <c r="H737" s="167"/>
      <c r="I737" s="173"/>
      <c r="J737" s="168" t="str">
        <f>IFERROR(MIN('MP Calculations'!$E$30/I737,1),"-")</f>
        <v>-</v>
      </c>
      <c r="K737" s="12"/>
      <c r="L737" s="159"/>
      <c r="M737" s="159"/>
      <c r="N737" s="159"/>
      <c r="O737" s="184" t="str">
        <f t="shared" si="37"/>
        <v>-</v>
      </c>
      <c r="P737" s="214" t="str">
        <f t="shared" si="38"/>
        <v>-</v>
      </c>
      <c r="Q737" s="214" cm="1">
        <f t="array" ref="Q737">IF(P737="-",0,P737/(1+'General inputs'!$H$32)^IFERROR(INDEX('MP Calculations'!$C$40:$C$130,MATCH(F737,'MP Calculations'!$D$40:$D$130,0),0),-1))</f>
        <v>0</v>
      </c>
    </row>
    <row r="738" spans="3:17" x14ac:dyDescent="0.2">
      <c r="C738" s="159"/>
      <c r="D738" s="165"/>
      <c r="E738" s="161"/>
      <c r="F738" s="172" t="str">
        <f t="shared" si="36"/>
        <v>-</v>
      </c>
      <c r="G738" s="68"/>
      <c r="H738" s="167"/>
      <c r="I738" s="173"/>
      <c r="J738" s="168" t="str">
        <f>IFERROR(MIN('MP Calculations'!$E$30/I738,1),"-")</f>
        <v>-</v>
      </c>
      <c r="K738" s="12"/>
      <c r="L738" s="159"/>
      <c r="M738" s="159"/>
      <c r="N738" s="159"/>
      <c r="O738" s="184" t="str">
        <f t="shared" si="37"/>
        <v>-</v>
      </c>
      <c r="P738" s="214" t="str">
        <f t="shared" si="38"/>
        <v>-</v>
      </c>
      <c r="Q738" s="214" cm="1">
        <f t="array" ref="Q738">IF(P738="-",0,P738/(1+'General inputs'!$H$32)^IFERROR(INDEX('MP Calculations'!$C$40:$C$130,MATCH(F738,'MP Calculations'!$D$40:$D$130,0),0),-1))</f>
        <v>0</v>
      </c>
    </row>
    <row r="739" spans="3:17" x14ac:dyDescent="0.2">
      <c r="C739" s="159"/>
      <c r="D739" s="165"/>
      <c r="E739" s="161"/>
      <c r="F739" s="172" t="str">
        <f t="shared" si="36"/>
        <v>-</v>
      </c>
      <c r="G739" s="68"/>
      <c r="H739" s="167"/>
      <c r="I739" s="173"/>
      <c r="J739" s="168" t="str">
        <f>IFERROR(MIN('MP Calculations'!$E$30/I739,1),"-")</f>
        <v>-</v>
      </c>
      <c r="K739" s="12"/>
      <c r="L739" s="159"/>
      <c r="M739" s="159"/>
      <c r="N739" s="159"/>
      <c r="O739" s="184" t="str">
        <f t="shared" si="37"/>
        <v>-</v>
      </c>
      <c r="P739" s="214" t="str">
        <f t="shared" si="38"/>
        <v>-</v>
      </c>
      <c r="Q739" s="214" cm="1">
        <f t="array" ref="Q739">IF(P739="-",0,P739/(1+'General inputs'!$H$32)^IFERROR(INDEX('MP Calculations'!$C$40:$C$130,MATCH(F739,'MP Calculations'!$D$40:$D$130,0),0),-1))</f>
        <v>0</v>
      </c>
    </row>
    <row r="740" spans="3:17" x14ac:dyDescent="0.2">
      <c r="C740" s="159"/>
      <c r="D740" s="165"/>
      <c r="E740" s="161"/>
      <c r="F740" s="172" t="str">
        <f t="shared" si="36"/>
        <v>-</v>
      </c>
      <c r="G740" s="68"/>
      <c r="H740" s="167"/>
      <c r="I740" s="173"/>
      <c r="J740" s="168" t="str">
        <f>IFERROR(MIN('MP Calculations'!$E$30/I740,1),"-")</f>
        <v>-</v>
      </c>
      <c r="K740" s="12"/>
      <c r="L740" s="159"/>
      <c r="M740" s="159"/>
      <c r="N740" s="159"/>
      <c r="O740" s="184" t="str">
        <f t="shared" si="37"/>
        <v>-</v>
      </c>
      <c r="P740" s="214" t="str">
        <f t="shared" si="38"/>
        <v>-</v>
      </c>
      <c r="Q740" s="214" cm="1">
        <f t="array" ref="Q740">IF(P740="-",0,P740/(1+'General inputs'!$H$32)^IFERROR(INDEX('MP Calculations'!$C$40:$C$130,MATCH(F740,'MP Calculations'!$D$40:$D$130,0),0),-1))</f>
        <v>0</v>
      </c>
    </row>
    <row r="741" spans="3:17" x14ac:dyDescent="0.2">
      <c r="C741" s="159"/>
      <c r="D741" s="165"/>
      <c r="E741" s="161"/>
      <c r="F741" s="172" t="str">
        <f t="shared" si="36"/>
        <v>-</v>
      </c>
      <c r="G741" s="68"/>
      <c r="H741" s="167"/>
      <c r="I741" s="173"/>
      <c r="J741" s="168" t="str">
        <f>IFERROR(MIN('MP Calculations'!$E$30/I741,1),"-")</f>
        <v>-</v>
      </c>
      <c r="K741" s="12"/>
      <c r="L741" s="159"/>
      <c r="M741" s="159"/>
      <c r="N741" s="159"/>
      <c r="O741" s="184" t="str">
        <f t="shared" si="37"/>
        <v>-</v>
      </c>
      <c r="P741" s="214" t="str">
        <f t="shared" si="38"/>
        <v>-</v>
      </c>
      <c r="Q741" s="214" cm="1">
        <f t="array" ref="Q741">IF(P741="-",0,P741/(1+'General inputs'!$H$32)^IFERROR(INDEX('MP Calculations'!$C$40:$C$130,MATCH(F741,'MP Calculations'!$D$40:$D$130,0),0),-1))</f>
        <v>0</v>
      </c>
    </row>
    <row r="742" spans="3:17" x14ac:dyDescent="0.2">
      <c r="C742" s="159"/>
      <c r="D742" s="165"/>
      <c r="E742" s="161"/>
      <c r="F742" s="172" t="str">
        <f t="shared" si="36"/>
        <v>-</v>
      </c>
      <c r="G742" s="68"/>
      <c r="H742" s="167"/>
      <c r="I742" s="173"/>
      <c r="J742" s="168" t="str">
        <f>IFERROR(MIN('MP Calculations'!$E$30/I742,1),"-")</f>
        <v>-</v>
      </c>
      <c r="K742" s="12"/>
      <c r="L742" s="159"/>
      <c r="M742" s="159"/>
      <c r="N742" s="159"/>
      <c r="O742" s="184" t="str">
        <f t="shared" si="37"/>
        <v>-</v>
      </c>
      <c r="P742" s="214" t="str">
        <f t="shared" si="38"/>
        <v>-</v>
      </c>
      <c r="Q742" s="214" cm="1">
        <f t="array" ref="Q742">IF(P742="-",0,P742/(1+'General inputs'!$H$32)^IFERROR(INDEX('MP Calculations'!$C$40:$C$130,MATCH(F742,'MP Calculations'!$D$40:$D$130,0),0),-1))</f>
        <v>0</v>
      </c>
    </row>
    <row r="743" spans="3:17" x14ac:dyDescent="0.2">
      <c r="C743" s="159"/>
      <c r="D743" s="165"/>
      <c r="E743" s="161"/>
      <c r="F743" s="172" t="str">
        <f t="shared" si="36"/>
        <v>-</v>
      </c>
      <c r="G743" s="68"/>
      <c r="H743" s="167"/>
      <c r="I743" s="173"/>
      <c r="J743" s="168" t="str">
        <f>IFERROR(MIN('MP Calculations'!$E$30/I743,1),"-")</f>
        <v>-</v>
      </c>
      <c r="K743" s="12"/>
      <c r="L743" s="159"/>
      <c r="M743" s="159"/>
      <c r="N743" s="159"/>
      <c r="O743" s="184" t="str">
        <f t="shared" si="37"/>
        <v>-</v>
      </c>
      <c r="P743" s="214" t="str">
        <f t="shared" si="38"/>
        <v>-</v>
      </c>
      <c r="Q743" s="214" cm="1">
        <f t="array" ref="Q743">IF(P743="-",0,P743/(1+'General inputs'!$H$32)^IFERROR(INDEX('MP Calculations'!$C$40:$C$130,MATCH(F743,'MP Calculations'!$D$40:$D$130,0),0),-1))</f>
        <v>0</v>
      </c>
    </row>
    <row r="744" spans="3:17" x14ac:dyDescent="0.2">
      <c r="C744" s="159"/>
      <c r="D744" s="165"/>
      <c r="E744" s="161"/>
      <c r="F744" s="172" t="str">
        <f t="shared" si="36"/>
        <v>-</v>
      </c>
      <c r="G744" s="68"/>
      <c r="H744" s="167"/>
      <c r="I744" s="173"/>
      <c r="J744" s="168" t="str">
        <f>IFERROR(MIN('MP Calculations'!$E$30/I744,1),"-")</f>
        <v>-</v>
      </c>
      <c r="K744" s="12"/>
      <c r="L744" s="159"/>
      <c r="M744" s="159"/>
      <c r="N744" s="159"/>
      <c r="O744" s="184" t="str">
        <f t="shared" si="37"/>
        <v>-</v>
      </c>
      <c r="P744" s="214" t="str">
        <f t="shared" si="38"/>
        <v>-</v>
      </c>
      <c r="Q744" s="214" cm="1">
        <f t="array" ref="Q744">IF(P744="-",0,P744/(1+'General inputs'!$H$32)^IFERROR(INDEX('MP Calculations'!$C$40:$C$130,MATCH(F744,'MP Calculations'!$D$40:$D$130,0),0),-1))</f>
        <v>0</v>
      </c>
    </row>
    <row r="745" spans="3:17" x14ac:dyDescent="0.2">
      <c r="C745" s="159"/>
      <c r="D745" s="165"/>
      <c r="E745" s="161"/>
      <c r="F745" s="172" t="str">
        <f t="shared" si="36"/>
        <v>-</v>
      </c>
      <c r="G745" s="68"/>
      <c r="H745" s="167"/>
      <c r="I745" s="173"/>
      <c r="J745" s="168" t="str">
        <f>IFERROR(MIN('MP Calculations'!$E$30/I745,1),"-")</f>
        <v>-</v>
      </c>
      <c r="K745" s="12"/>
      <c r="L745" s="159"/>
      <c r="M745" s="159"/>
      <c r="N745" s="159"/>
      <c r="O745" s="184" t="str">
        <f t="shared" si="37"/>
        <v>-</v>
      </c>
      <c r="P745" s="214" t="str">
        <f t="shared" si="38"/>
        <v>-</v>
      </c>
      <c r="Q745" s="214" cm="1">
        <f t="array" ref="Q745">IF(P745="-",0,P745/(1+'General inputs'!$H$32)^IFERROR(INDEX('MP Calculations'!$C$40:$C$130,MATCH(F745,'MP Calculations'!$D$40:$D$130,0),0),-1))</f>
        <v>0</v>
      </c>
    </row>
    <row r="746" spans="3:17" x14ac:dyDescent="0.2">
      <c r="C746" s="159"/>
      <c r="D746" s="165"/>
      <c r="E746" s="161"/>
      <c r="F746" s="172" t="str">
        <f t="shared" si="36"/>
        <v>-</v>
      </c>
      <c r="G746" s="68"/>
      <c r="H746" s="167"/>
      <c r="I746" s="173"/>
      <c r="J746" s="168" t="str">
        <f>IFERROR(MIN('MP Calculations'!$E$30/I746,1),"-")</f>
        <v>-</v>
      </c>
      <c r="K746" s="12"/>
      <c r="L746" s="159"/>
      <c r="M746" s="159"/>
      <c r="N746" s="159"/>
      <c r="O746" s="184" t="str">
        <f t="shared" si="37"/>
        <v>-</v>
      </c>
      <c r="P746" s="214" t="str">
        <f t="shared" si="38"/>
        <v>-</v>
      </c>
      <c r="Q746" s="214" cm="1">
        <f t="array" ref="Q746">IF(P746="-",0,P746/(1+'General inputs'!$H$32)^IFERROR(INDEX('MP Calculations'!$C$40:$C$130,MATCH(F746,'MP Calculations'!$D$40:$D$130,0),0),-1))</f>
        <v>0</v>
      </c>
    </row>
    <row r="747" spans="3:17" x14ac:dyDescent="0.2">
      <c r="C747" s="159"/>
      <c r="D747" s="165"/>
      <c r="E747" s="161"/>
      <c r="F747" s="172" t="str">
        <f t="shared" si="36"/>
        <v>-</v>
      </c>
      <c r="G747" s="68"/>
      <c r="H747" s="167"/>
      <c r="I747" s="173"/>
      <c r="J747" s="168" t="str">
        <f>IFERROR(MIN('MP Calculations'!$E$30/I747,1),"-")</f>
        <v>-</v>
      </c>
      <c r="K747" s="12"/>
      <c r="L747" s="159"/>
      <c r="M747" s="159"/>
      <c r="N747" s="159"/>
      <c r="O747" s="184" t="str">
        <f t="shared" si="37"/>
        <v>-</v>
      </c>
      <c r="P747" s="214" t="str">
        <f t="shared" si="38"/>
        <v>-</v>
      </c>
      <c r="Q747" s="214" cm="1">
        <f t="array" ref="Q747">IF(P747="-",0,P747/(1+'General inputs'!$H$32)^IFERROR(INDEX('MP Calculations'!$C$40:$C$130,MATCH(F747,'MP Calculations'!$D$40:$D$130,0),0),-1))</f>
        <v>0</v>
      </c>
    </row>
    <row r="748" spans="3:17" x14ac:dyDescent="0.2">
      <c r="C748" s="159"/>
      <c r="D748" s="165"/>
      <c r="E748" s="161"/>
      <c r="F748" s="172" t="str">
        <f t="shared" si="36"/>
        <v>-</v>
      </c>
      <c r="G748" s="68"/>
      <c r="H748" s="167"/>
      <c r="I748" s="173"/>
      <c r="J748" s="168" t="str">
        <f>IFERROR(MIN('MP Calculations'!$E$30/I748,1),"-")</f>
        <v>-</v>
      </c>
      <c r="K748" s="12"/>
      <c r="L748" s="159"/>
      <c r="M748" s="159"/>
      <c r="N748" s="159"/>
      <c r="O748" s="184" t="str">
        <f t="shared" si="37"/>
        <v>-</v>
      </c>
      <c r="P748" s="214" t="str">
        <f t="shared" si="38"/>
        <v>-</v>
      </c>
      <c r="Q748" s="214" cm="1">
        <f t="array" ref="Q748">IF(P748="-",0,P748/(1+'General inputs'!$H$32)^IFERROR(INDEX('MP Calculations'!$C$40:$C$130,MATCH(F748,'MP Calculations'!$D$40:$D$130,0),0),-1))</f>
        <v>0</v>
      </c>
    </row>
    <row r="749" spans="3:17" x14ac:dyDescent="0.2">
      <c r="C749" s="159"/>
      <c r="D749" s="165"/>
      <c r="E749" s="161"/>
      <c r="F749" s="172" t="str">
        <f t="shared" si="36"/>
        <v>-</v>
      </c>
      <c r="G749" s="68"/>
      <c r="H749" s="167"/>
      <c r="I749" s="173"/>
      <c r="J749" s="168" t="str">
        <f>IFERROR(MIN('MP Calculations'!$E$30/I749,1),"-")</f>
        <v>-</v>
      </c>
      <c r="K749" s="12"/>
      <c r="L749" s="159"/>
      <c r="M749" s="159"/>
      <c r="N749" s="159"/>
      <c r="O749" s="184" t="str">
        <f t="shared" si="37"/>
        <v>-</v>
      </c>
      <c r="P749" s="214" t="str">
        <f t="shared" si="38"/>
        <v>-</v>
      </c>
      <c r="Q749" s="214" cm="1">
        <f t="array" ref="Q749">IF(P749="-",0,P749/(1+'General inputs'!$H$32)^IFERROR(INDEX('MP Calculations'!$C$40:$C$130,MATCH(F749,'MP Calculations'!$D$40:$D$130,0),0),-1))</f>
        <v>0</v>
      </c>
    </row>
    <row r="750" spans="3:17" x14ac:dyDescent="0.2">
      <c r="C750" s="159"/>
      <c r="D750" s="165"/>
      <c r="E750" s="161"/>
      <c r="F750" s="172" t="str">
        <f t="shared" si="36"/>
        <v>-</v>
      </c>
      <c r="G750" s="68"/>
      <c r="H750" s="167"/>
      <c r="I750" s="173"/>
      <c r="J750" s="168" t="str">
        <f>IFERROR(MIN('MP Calculations'!$E$30/I750,1),"-")</f>
        <v>-</v>
      </c>
      <c r="K750" s="12"/>
      <c r="L750" s="159"/>
      <c r="M750" s="159"/>
      <c r="N750" s="159"/>
      <c r="O750" s="184" t="str">
        <f t="shared" si="37"/>
        <v>-</v>
      </c>
      <c r="P750" s="214" t="str">
        <f t="shared" si="38"/>
        <v>-</v>
      </c>
      <c r="Q750" s="214" cm="1">
        <f t="array" ref="Q750">IF(P750="-",0,P750/(1+'General inputs'!$H$32)^IFERROR(INDEX('MP Calculations'!$C$40:$C$130,MATCH(F750,'MP Calculations'!$D$40:$D$130,0),0),-1))</f>
        <v>0</v>
      </c>
    </row>
    <row r="751" spans="3:17" x14ac:dyDescent="0.2">
      <c r="C751" s="159"/>
      <c r="D751" s="165"/>
      <c r="E751" s="161"/>
      <c r="F751" s="172" t="str">
        <f t="shared" si="36"/>
        <v>-</v>
      </c>
      <c r="G751" s="68"/>
      <c r="H751" s="167"/>
      <c r="I751" s="173"/>
      <c r="J751" s="168" t="str">
        <f>IFERROR(MIN('MP Calculations'!$E$30/I751,1),"-")</f>
        <v>-</v>
      </c>
      <c r="K751" s="12"/>
      <c r="L751" s="159"/>
      <c r="M751" s="159"/>
      <c r="N751" s="159"/>
      <c r="O751" s="184" t="str">
        <f t="shared" si="37"/>
        <v>-</v>
      </c>
      <c r="P751" s="214" t="str">
        <f t="shared" si="38"/>
        <v>-</v>
      </c>
      <c r="Q751" s="214" cm="1">
        <f t="array" ref="Q751">IF(P751="-",0,P751/(1+'General inputs'!$H$32)^IFERROR(INDEX('MP Calculations'!$C$40:$C$130,MATCH(F751,'MP Calculations'!$D$40:$D$130,0),0),-1))</f>
        <v>0</v>
      </c>
    </row>
    <row r="752" spans="3:17" x14ac:dyDescent="0.2">
      <c r="C752" s="159"/>
      <c r="D752" s="165"/>
      <c r="E752" s="161"/>
      <c r="F752" s="172" t="str">
        <f t="shared" si="36"/>
        <v>-</v>
      </c>
      <c r="G752" s="68"/>
      <c r="H752" s="167"/>
      <c r="I752" s="173"/>
      <c r="J752" s="168" t="str">
        <f>IFERROR(MIN('MP Calculations'!$E$30/I752,1),"-")</f>
        <v>-</v>
      </c>
      <c r="K752" s="12"/>
      <c r="L752" s="159"/>
      <c r="M752" s="159"/>
      <c r="N752" s="159"/>
      <c r="O752" s="184" t="str">
        <f t="shared" si="37"/>
        <v>-</v>
      </c>
      <c r="P752" s="214" t="str">
        <f t="shared" si="38"/>
        <v>-</v>
      </c>
      <c r="Q752" s="214" cm="1">
        <f t="array" ref="Q752">IF(P752="-",0,P752/(1+'General inputs'!$H$32)^IFERROR(INDEX('MP Calculations'!$C$40:$C$130,MATCH(F752,'MP Calculations'!$D$40:$D$130,0),0),-1))</f>
        <v>0</v>
      </c>
    </row>
    <row r="753" spans="3:17" x14ac:dyDescent="0.2">
      <c r="C753" s="159"/>
      <c r="D753" s="165"/>
      <c r="E753" s="161"/>
      <c r="F753" s="172" t="str">
        <f t="shared" si="36"/>
        <v>-</v>
      </c>
      <c r="G753" s="68"/>
      <c r="H753" s="167"/>
      <c r="I753" s="173"/>
      <c r="J753" s="168" t="str">
        <f>IFERROR(MIN('MP Calculations'!$E$30/I753,1),"-")</f>
        <v>-</v>
      </c>
      <c r="K753" s="12"/>
      <c r="L753" s="159"/>
      <c r="M753" s="159"/>
      <c r="N753" s="159"/>
      <c r="O753" s="184" t="str">
        <f t="shared" si="37"/>
        <v>-</v>
      </c>
      <c r="P753" s="214" t="str">
        <f t="shared" si="38"/>
        <v>-</v>
      </c>
      <c r="Q753" s="214" cm="1">
        <f t="array" ref="Q753">IF(P753="-",0,P753/(1+'General inputs'!$H$32)^IFERROR(INDEX('MP Calculations'!$C$40:$C$130,MATCH(F753,'MP Calculations'!$D$40:$D$130,0),0),-1))</f>
        <v>0</v>
      </c>
    </row>
    <row r="754" spans="3:17" x14ac:dyDescent="0.2">
      <c r="C754" s="159"/>
      <c r="D754" s="165"/>
      <c r="E754" s="161"/>
      <c r="F754" s="172" t="str">
        <f t="shared" si="36"/>
        <v>-</v>
      </c>
      <c r="G754" s="68"/>
      <c r="H754" s="167"/>
      <c r="I754" s="173"/>
      <c r="J754" s="168" t="str">
        <f>IFERROR(MIN('MP Calculations'!$E$30/I754,1),"-")</f>
        <v>-</v>
      </c>
      <c r="K754" s="12"/>
      <c r="L754" s="159"/>
      <c r="M754" s="159"/>
      <c r="N754" s="159"/>
      <c r="O754" s="184" t="str">
        <f t="shared" si="37"/>
        <v>-</v>
      </c>
      <c r="P754" s="214" t="str">
        <f t="shared" si="38"/>
        <v>-</v>
      </c>
      <c r="Q754" s="214" cm="1">
        <f t="array" ref="Q754">IF(P754="-",0,P754/(1+'General inputs'!$H$32)^IFERROR(INDEX('MP Calculations'!$C$40:$C$130,MATCH(F754,'MP Calculations'!$D$40:$D$130,0),0),-1))</f>
        <v>0</v>
      </c>
    </row>
    <row r="755" spans="3:17" x14ac:dyDescent="0.2">
      <c r="C755" s="159"/>
      <c r="D755" s="165"/>
      <c r="E755" s="161"/>
      <c r="F755" s="172" t="str">
        <f t="shared" si="36"/>
        <v>-</v>
      </c>
      <c r="G755" s="68"/>
      <c r="H755" s="167"/>
      <c r="I755" s="173"/>
      <c r="J755" s="168" t="str">
        <f>IFERROR(MIN('MP Calculations'!$E$30/I755,1),"-")</f>
        <v>-</v>
      </c>
      <c r="K755" s="12"/>
      <c r="L755" s="159"/>
      <c r="M755" s="159"/>
      <c r="N755" s="159"/>
      <c r="O755" s="184" t="str">
        <f t="shared" si="37"/>
        <v>-</v>
      </c>
      <c r="P755" s="214" t="str">
        <f t="shared" si="38"/>
        <v>-</v>
      </c>
      <c r="Q755" s="214" cm="1">
        <f t="array" ref="Q755">IF(P755="-",0,P755/(1+'General inputs'!$H$32)^IFERROR(INDEX('MP Calculations'!$C$40:$C$130,MATCH(F755,'MP Calculations'!$D$40:$D$130,0),0),-1))</f>
        <v>0</v>
      </c>
    </row>
    <row r="756" spans="3:17" x14ac:dyDescent="0.2">
      <c r="C756" s="159"/>
      <c r="D756" s="165"/>
      <c r="E756" s="161"/>
      <c r="F756" s="172" t="str">
        <f t="shared" si="36"/>
        <v>-</v>
      </c>
      <c r="G756" s="68"/>
      <c r="H756" s="167"/>
      <c r="I756" s="173"/>
      <c r="J756" s="168" t="str">
        <f>IFERROR(MIN('MP Calculations'!$E$30/I756,1),"-")</f>
        <v>-</v>
      </c>
      <c r="K756" s="12"/>
      <c r="L756" s="159"/>
      <c r="M756" s="159"/>
      <c r="N756" s="159"/>
      <c r="O756" s="184" t="str">
        <f t="shared" si="37"/>
        <v>-</v>
      </c>
      <c r="P756" s="214" t="str">
        <f t="shared" si="38"/>
        <v>-</v>
      </c>
      <c r="Q756" s="214" cm="1">
        <f t="array" ref="Q756">IF(P756="-",0,P756/(1+'General inputs'!$H$32)^IFERROR(INDEX('MP Calculations'!$C$40:$C$130,MATCH(F756,'MP Calculations'!$D$40:$D$130,0),0),-1))</f>
        <v>0</v>
      </c>
    </row>
    <row r="757" spans="3:17" x14ac:dyDescent="0.2">
      <c r="C757" s="159"/>
      <c r="D757" s="165"/>
      <c r="E757" s="161"/>
      <c r="F757" s="172" t="str">
        <f t="shared" si="36"/>
        <v>-</v>
      </c>
      <c r="G757" s="68"/>
      <c r="H757" s="167"/>
      <c r="I757" s="173"/>
      <c r="J757" s="168" t="str">
        <f>IFERROR(MIN('MP Calculations'!$E$30/I757,1),"-")</f>
        <v>-</v>
      </c>
      <c r="K757" s="12"/>
      <c r="L757" s="159"/>
      <c r="M757" s="159"/>
      <c r="N757" s="159"/>
      <c r="O757" s="184" t="str">
        <f t="shared" si="37"/>
        <v>-</v>
      </c>
      <c r="P757" s="214" t="str">
        <f t="shared" si="38"/>
        <v>-</v>
      </c>
      <c r="Q757" s="214" cm="1">
        <f t="array" ref="Q757">IF(P757="-",0,P757/(1+'General inputs'!$H$32)^IFERROR(INDEX('MP Calculations'!$C$40:$C$130,MATCH(F757,'MP Calculations'!$D$40:$D$130,0),0),-1))</f>
        <v>0</v>
      </c>
    </row>
    <row r="758" spans="3:17" x14ac:dyDescent="0.2">
      <c r="C758" s="159"/>
      <c r="D758" s="165"/>
      <c r="E758" s="161"/>
      <c r="F758" s="172" t="str">
        <f t="shared" si="36"/>
        <v>-</v>
      </c>
      <c r="G758" s="68"/>
      <c r="H758" s="167"/>
      <c r="I758" s="173"/>
      <c r="J758" s="168" t="str">
        <f>IFERROR(MIN('MP Calculations'!$E$30/I758,1),"-")</f>
        <v>-</v>
      </c>
      <c r="K758" s="12"/>
      <c r="L758" s="159"/>
      <c r="M758" s="159"/>
      <c r="N758" s="159"/>
      <c r="O758" s="184" t="str">
        <f t="shared" si="37"/>
        <v>-</v>
      </c>
      <c r="P758" s="214" t="str">
        <f t="shared" si="38"/>
        <v>-</v>
      </c>
      <c r="Q758" s="214" cm="1">
        <f t="array" ref="Q758">IF(P758="-",0,P758/(1+'General inputs'!$H$32)^IFERROR(INDEX('MP Calculations'!$C$40:$C$130,MATCH(F758,'MP Calculations'!$D$40:$D$130,0),0),-1))</f>
        <v>0</v>
      </c>
    </row>
    <row r="759" spans="3:17" x14ac:dyDescent="0.2">
      <c r="C759" s="159"/>
      <c r="D759" s="165"/>
      <c r="E759" s="161"/>
      <c r="F759" s="172" t="str">
        <f t="shared" si="36"/>
        <v>-</v>
      </c>
      <c r="G759" s="68"/>
      <c r="H759" s="167"/>
      <c r="I759" s="173"/>
      <c r="J759" s="168" t="str">
        <f>IFERROR(MIN('MP Calculations'!$E$30/I759,1),"-")</f>
        <v>-</v>
      </c>
      <c r="K759" s="12"/>
      <c r="L759" s="159"/>
      <c r="M759" s="159"/>
      <c r="N759" s="159"/>
      <c r="O759" s="184" t="str">
        <f t="shared" si="37"/>
        <v>-</v>
      </c>
      <c r="P759" s="214" t="str">
        <f t="shared" si="38"/>
        <v>-</v>
      </c>
      <c r="Q759" s="214" cm="1">
        <f t="array" ref="Q759">IF(P759="-",0,P759/(1+'General inputs'!$H$32)^IFERROR(INDEX('MP Calculations'!$C$40:$C$130,MATCH(F759,'MP Calculations'!$D$40:$D$130,0),0),-1))</f>
        <v>0</v>
      </c>
    </row>
    <row r="760" spans="3:17" x14ac:dyDescent="0.2">
      <c r="C760" s="159"/>
      <c r="D760" s="165"/>
      <c r="E760" s="161"/>
      <c r="F760" s="172" t="str">
        <f t="shared" si="36"/>
        <v>-</v>
      </c>
      <c r="G760" s="68"/>
      <c r="H760" s="167"/>
      <c r="I760" s="173"/>
      <c r="J760" s="168" t="str">
        <f>IFERROR(MIN('MP Calculations'!$E$30/I760,1),"-")</f>
        <v>-</v>
      </c>
      <c r="K760" s="12"/>
      <c r="L760" s="159"/>
      <c r="M760" s="159"/>
      <c r="N760" s="159"/>
      <c r="O760" s="184" t="str">
        <f t="shared" si="37"/>
        <v>-</v>
      </c>
      <c r="P760" s="214" t="str">
        <f t="shared" si="38"/>
        <v>-</v>
      </c>
      <c r="Q760" s="214" cm="1">
        <f t="array" ref="Q760">IF(P760="-",0,P760/(1+'General inputs'!$H$32)^IFERROR(INDEX('MP Calculations'!$C$40:$C$130,MATCH(F760,'MP Calculations'!$D$40:$D$130,0),0),-1))</f>
        <v>0</v>
      </c>
    </row>
    <row r="761" spans="3:17" x14ac:dyDescent="0.2">
      <c r="C761" s="159"/>
      <c r="D761" s="165"/>
      <c r="E761" s="161"/>
      <c r="F761" s="172" t="str">
        <f t="shared" si="36"/>
        <v>-</v>
      </c>
      <c r="G761" s="68"/>
      <c r="H761" s="167"/>
      <c r="I761" s="173"/>
      <c r="J761" s="168" t="str">
        <f>IFERROR(MIN('MP Calculations'!$E$30/I761,1),"-")</f>
        <v>-</v>
      </c>
      <c r="K761" s="12"/>
      <c r="L761" s="159"/>
      <c r="M761" s="159"/>
      <c r="N761" s="159"/>
      <c r="O761" s="184" t="str">
        <f t="shared" si="37"/>
        <v>-</v>
      </c>
      <c r="P761" s="214" t="str">
        <f t="shared" si="38"/>
        <v>-</v>
      </c>
      <c r="Q761" s="214" cm="1">
        <f t="array" ref="Q761">IF(P761="-",0,P761/(1+'General inputs'!$H$32)^IFERROR(INDEX('MP Calculations'!$C$40:$C$130,MATCH(F761,'MP Calculations'!$D$40:$D$130,0),0),-1))</f>
        <v>0</v>
      </c>
    </row>
    <row r="762" spans="3:17" x14ac:dyDescent="0.2">
      <c r="C762" s="159"/>
      <c r="D762" s="165"/>
      <c r="E762" s="161"/>
      <c r="F762" s="172" t="str">
        <f t="shared" si="36"/>
        <v>-</v>
      </c>
      <c r="G762" s="68"/>
      <c r="H762" s="167"/>
      <c r="I762" s="173"/>
      <c r="J762" s="168" t="str">
        <f>IFERROR(MIN('MP Calculations'!$E$30/I762,1),"-")</f>
        <v>-</v>
      </c>
      <c r="K762" s="12"/>
      <c r="L762" s="159"/>
      <c r="M762" s="159"/>
      <c r="N762" s="159"/>
      <c r="O762" s="184" t="str">
        <f t="shared" si="37"/>
        <v>-</v>
      </c>
      <c r="P762" s="214" t="str">
        <f t="shared" si="38"/>
        <v>-</v>
      </c>
      <c r="Q762" s="214" cm="1">
        <f t="array" ref="Q762">IF(P762="-",0,P762/(1+'General inputs'!$H$32)^IFERROR(INDEX('MP Calculations'!$C$40:$C$130,MATCH(F762,'MP Calculations'!$D$40:$D$130,0),0),-1))</f>
        <v>0</v>
      </c>
    </row>
    <row r="763" spans="3:17" x14ac:dyDescent="0.2">
      <c r="C763" s="159"/>
      <c r="D763" s="165"/>
      <c r="E763" s="161"/>
      <c r="F763" s="172" t="str">
        <f t="shared" si="36"/>
        <v>-</v>
      </c>
      <c r="G763" s="68"/>
      <c r="H763" s="167"/>
      <c r="I763" s="173"/>
      <c r="J763" s="168" t="str">
        <f>IFERROR(MIN('MP Calculations'!$E$30/I763,1),"-")</f>
        <v>-</v>
      </c>
      <c r="K763" s="12"/>
      <c r="L763" s="159"/>
      <c r="M763" s="159"/>
      <c r="N763" s="159"/>
      <c r="O763" s="184" t="str">
        <f t="shared" si="37"/>
        <v>-</v>
      </c>
      <c r="P763" s="214" t="str">
        <f t="shared" si="38"/>
        <v>-</v>
      </c>
      <c r="Q763" s="214" cm="1">
        <f t="array" ref="Q763">IF(P763="-",0,P763/(1+'General inputs'!$H$32)^IFERROR(INDEX('MP Calculations'!$C$40:$C$130,MATCH(F763,'MP Calculations'!$D$40:$D$130,0),0),-1))</f>
        <v>0</v>
      </c>
    </row>
    <row r="764" spans="3:17" x14ac:dyDescent="0.2">
      <c r="C764" s="159"/>
      <c r="D764" s="165"/>
      <c r="E764" s="161"/>
      <c r="F764" s="172" t="str">
        <f t="shared" si="36"/>
        <v>-</v>
      </c>
      <c r="G764" s="68"/>
      <c r="H764" s="167"/>
      <c r="I764" s="173"/>
      <c r="J764" s="168" t="str">
        <f>IFERROR(MIN('MP Calculations'!$E$30/I764,1),"-")</f>
        <v>-</v>
      </c>
      <c r="K764" s="12"/>
      <c r="L764" s="159"/>
      <c r="M764" s="159"/>
      <c r="N764" s="159"/>
      <c r="O764" s="184" t="str">
        <f t="shared" si="37"/>
        <v>-</v>
      </c>
      <c r="P764" s="214" t="str">
        <f t="shared" si="38"/>
        <v>-</v>
      </c>
      <c r="Q764" s="214" cm="1">
        <f t="array" ref="Q764">IF(P764="-",0,P764/(1+'General inputs'!$H$32)^IFERROR(INDEX('MP Calculations'!$C$40:$C$130,MATCH(F764,'MP Calculations'!$D$40:$D$130,0),0),-1))</f>
        <v>0</v>
      </c>
    </row>
    <row r="765" spans="3:17" x14ac:dyDescent="0.2">
      <c r="C765" s="159"/>
      <c r="D765" s="165"/>
      <c r="E765" s="161"/>
      <c r="F765" s="172" t="str">
        <f t="shared" si="36"/>
        <v>-</v>
      </c>
      <c r="G765" s="68"/>
      <c r="H765" s="167"/>
      <c r="I765" s="173"/>
      <c r="J765" s="168" t="str">
        <f>IFERROR(MIN('MP Calculations'!$E$30/I765,1),"-")</f>
        <v>-</v>
      </c>
      <c r="K765" s="12"/>
      <c r="L765" s="159"/>
      <c r="M765" s="159"/>
      <c r="N765" s="159"/>
      <c r="O765" s="184" t="str">
        <f t="shared" si="37"/>
        <v>-</v>
      </c>
      <c r="P765" s="214" t="str">
        <f t="shared" si="38"/>
        <v>-</v>
      </c>
      <c r="Q765" s="214" cm="1">
        <f t="array" ref="Q765">IF(P765="-",0,P765/(1+'General inputs'!$H$32)^IFERROR(INDEX('MP Calculations'!$C$40:$C$130,MATCH(F765,'MP Calculations'!$D$40:$D$130,0),0),-1))</f>
        <v>0</v>
      </c>
    </row>
    <row r="766" spans="3:17" x14ac:dyDescent="0.2">
      <c r="C766" s="159"/>
      <c r="D766" s="165"/>
      <c r="E766" s="161"/>
      <c r="F766" s="172" t="str">
        <f t="shared" si="36"/>
        <v>-</v>
      </c>
      <c r="G766" s="68"/>
      <c r="H766" s="167"/>
      <c r="I766" s="173"/>
      <c r="J766" s="168" t="str">
        <f>IFERROR(MIN('MP Calculations'!$E$30/I766,1),"-")</f>
        <v>-</v>
      </c>
      <c r="K766" s="12"/>
      <c r="L766" s="159"/>
      <c r="M766" s="159"/>
      <c r="N766" s="159"/>
      <c r="O766" s="184" t="str">
        <f t="shared" si="37"/>
        <v>-</v>
      </c>
      <c r="P766" s="214" t="str">
        <f t="shared" si="38"/>
        <v>-</v>
      </c>
      <c r="Q766" s="214" cm="1">
        <f t="array" ref="Q766">IF(P766="-",0,P766/(1+'General inputs'!$H$32)^IFERROR(INDEX('MP Calculations'!$C$40:$C$130,MATCH(F766,'MP Calculations'!$D$40:$D$130,0),0),-1))</f>
        <v>0</v>
      </c>
    </row>
    <row r="767" spans="3:17" x14ac:dyDescent="0.2">
      <c r="C767" s="159"/>
      <c r="D767" s="165"/>
      <c r="E767" s="161"/>
      <c r="F767" s="172" t="str">
        <f t="shared" si="36"/>
        <v>-</v>
      </c>
      <c r="G767" s="68"/>
      <c r="H767" s="167"/>
      <c r="I767" s="173"/>
      <c r="J767" s="168" t="str">
        <f>IFERROR(MIN('MP Calculations'!$E$30/I767,1),"-")</f>
        <v>-</v>
      </c>
      <c r="K767" s="12"/>
      <c r="L767" s="159"/>
      <c r="M767" s="159"/>
      <c r="N767" s="159"/>
      <c r="O767" s="184" t="str">
        <f t="shared" si="37"/>
        <v>-</v>
      </c>
      <c r="P767" s="214" t="str">
        <f t="shared" si="38"/>
        <v>-</v>
      </c>
      <c r="Q767" s="214" cm="1">
        <f t="array" ref="Q767">IF(P767="-",0,P767/(1+'General inputs'!$H$32)^IFERROR(INDEX('MP Calculations'!$C$40:$C$130,MATCH(F767,'MP Calculations'!$D$40:$D$130,0),0),-1))</f>
        <v>0</v>
      </c>
    </row>
    <row r="768" spans="3:17" x14ac:dyDescent="0.2">
      <c r="C768" s="159"/>
      <c r="D768" s="165"/>
      <c r="E768" s="161"/>
      <c r="F768" s="172" t="str">
        <f t="shared" si="36"/>
        <v>-</v>
      </c>
      <c r="G768" s="68"/>
      <c r="H768" s="167"/>
      <c r="I768" s="173"/>
      <c r="J768" s="168" t="str">
        <f>IFERROR(MIN('MP Calculations'!$E$30/I768,1),"-")</f>
        <v>-</v>
      </c>
      <c r="K768" s="12"/>
      <c r="L768" s="159"/>
      <c r="M768" s="159"/>
      <c r="N768" s="159"/>
      <c r="O768" s="184" t="str">
        <f t="shared" si="37"/>
        <v>-</v>
      </c>
      <c r="P768" s="214" t="str">
        <f t="shared" si="38"/>
        <v>-</v>
      </c>
      <c r="Q768" s="214" cm="1">
        <f t="array" ref="Q768">IF(P768="-",0,P768/(1+'General inputs'!$H$32)^IFERROR(INDEX('MP Calculations'!$C$40:$C$130,MATCH(F768,'MP Calculations'!$D$40:$D$130,0),0),-1))</f>
        <v>0</v>
      </c>
    </row>
    <row r="769" spans="3:17" x14ac:dyDescent="0.2">
      <c r="C769" s="159"/>
      <c r="D769" s="165"/>
      <c r="E769" s="161"/>
      <c r="F769" s="172" t="str">
        <f t="shared" si="36"/>
        <v>-</v>
      </c>
      <c r="G769" s="68"/>
      <c r="H769" s="167"/>
      <c r="I769" s="173"/>
      <c r="J769" s="168" t="str">
        <f>IFERROR(MIN('MP Calculations'!$E$30/I769,1),"-")</f>
        <v>-</v>
      </c>
      <c r="K769" s="12"/>
      <c r="L769" s="159"/>
      <c r="M769" s="159"/>
      <c r="N769" s="159"/>
      <c r="O769" s="184" t="str">
        <f t="shared" si="37"/>
        <v>-</v>
      </c>
      <c r="P769" s="214" t="str">
        <f t="shared" si="38"/>
        <v>-</v>
      </c>
      <c r="Q769" s="214" cm="1">
        <f t="array" ref="Q769">IF(P769="-",0,P769/(1+'General inputs'!$H$32)^IFERROR(INDEX('MP Calculations'!$C$40:$C$130,MATCH(F769,'MP Calculations'!$D$40:$D$130,0),0),-1))</f>
        <v>0</v>
      </c>
    </row>
    <row r="770" spans="3:17" x14ac:dyDescent="0.2">
      <c r="C770" s="159"/>
      <c r="D770" s="165"/>
      <c r="E770" s="161"/>
      <c r="F770" s="172" t="str">
        <f t="shared" si="36"/>
        <v>-</v>
      </c>
      <c r="G770" s="68"/>
      <c r="H770" s="167"/>
      <c r="I770" s="173"/>
      <c r="J770" s="168" t="str">
        <f>IFERROR(MIN('MP Calculations'!$E$30/I770,1),"-")</f>
        <v>-</v>
      </c>
      <c r="K770" s="12"/>
      <c r="L770" s="159"/>
      <c r="M770" s="159"/>
      <c r="N770" s="159"/>
      <c r="O770" s="184" t="str">
        <f t="shared" si="37"/>
        <v>-</v>
      </c>
      <c r="P770" s="214" t="str">
        <f t="shared" si="38"/>
        <v>-</v>
      </c>
      <c r="Q770" s="214" cm="1">
        <f t="array" ref="Q770">IF(P770="-",0,P770/(1+'General inputs'!$H$32)^IFERROR(INDEX('MP Calculations'!$C$40:$C$130,MATCH(F770,'MP Calculations'!$D$40:$D$130,0),0),-1))</f>
        <v>0</v>
      </c>
    </row>
    <row r="771" spans="3:17" x14ac:dyDescent="0.2">
      <c r="C771" s="159"/>
      <c r="D771" s="165"/>
      <c r="E771" s="161"/>
      <c r="F771" s="172" t="str">
        <f t="shared" si="36"/>
        <v>-</v>
      </c>
      <c r="G771" s="68"/>
      <c r="H771" s="167"/>
      <c r="I771" s="173"/>
      <c r="J771" s="168" t="str">
        <f>IFERROR(MIN('MP Calculations'!$E$30/I771,1),"-")</f>
        <v>-</v>
      </c>
      <c r="K771" s="12"/>
      <c r="L771" s="159"/>
      <c r="M771" s="159"/>
      <c r="N771" s="159"/>
      <c r="O771" s="184" t="str">
        <f t="shared" si="37"/>
        <v>-</v>
      </c>
      <c r="P771" s="214" t="str">
        <f t="shared" si="38"/>
        <v>-</v>
      </c>
      <c r="Q771" s="214" cm="1">
        <f t="array" ref="Q771">IF(P771="-",0,P771/(1+'General inputs'!$H$32)^IFERROR(INDEX('MP Calculations'!$C$40:$C$130,MATCH(F771,'MP Calculations'!$D$40:$D$130,0),0),-1))</f>
        <v>0</v>
      </c>
    </row>
    <row r="772" spans="3:17" x14ac:dyDescent="0.2">
      <c r="C772" s="159"/>
      <c r="D772" s="165"/>
      <c r="E772" s="161"/>
      <c r="F772" s="172" t="str">
        <f t="shared" si="36"/>
        <v>-</v>
      </c>
      <c r="G772" s="68"/>
      <c r="H772" s="167"/>
      <c r="I772" s="173"/>
      <c r="J772" s="168" t="str">
        <f>IFERROR(MIN('MP Calculations'!$E$30/I772,1),"-")</f>
        <v>-</v>
      </c>
      <c r="K772" s="12"/>
      <c r="L772" s="159"/>
      <c r="M772" s="159"/>
      <c r="N772" s="159"/>
      <c r="O772" s="184" t="str">
        <f t="shared" si="37"/>
        <v>-</v>
      </c>
      <c r="P772" s="214" t="str">
        <f t="shared" si="38"/>
        <v>-</v>
      </c>
      <c r="Q772" s="214" cm="1">
        <f t="array" ref="Q772">IF(P772="-",0,P772/(1+'General inputs'!$H$32)^IFERROR(INDEX('MP Calculations'!$C$40:$C$130,MATCH(F772,'MP Calculations'!$D$40:$D$130,0),0),-1))</f>
        <v>0</v>
      </c>
    </row>
    <row r="773" spans="3:17" x14ac:dyDescent="0.2">
      <c r="C773" s="159"/>
      <c r="D773" s="165"/>
      <c r="E773" s="161"/>
      <c r="F773" s="172" t="str">
        <f t="shared" si="36"/>
        <v>-</v>
      </c>
      <c r="G773" s="68"/>
      <c r="H773" s="167"/>
      <c r="I773" s="173"/>
      <c r="J773" s="168" t="str">
        <f>IFERROR(MIN('MP Calculations'!$E$30/I773,1),"-")</f>
        <v>-</v>
      </c>
      <c r="K773" s="12"/>
      <c r="L773" s="159"/>
      <c r="M773" s="159"/>
      <c r="N773" s="159"/>
      <c r="O773" s="184" t="str">
        <f t="shared" si="37"/>
        <v>-</v>
      </c>
      <c r="P773" s="214" t="str">
        <f t="shared" si="38"/>
        <v>-</v>
      </c>
      <c r="Q773" s="214" cm="1">
        <f t="array" ref="Q773">IF(P773="-",0,P773/(1+'General inputs'!$H$32)^IFERROR(INDEX('MP Calculations'!$C$40:$C$130,MATCH(F773,'MP Calculations'!$D$40:$D$130,0),0),-1))</f>
        <v>0</v>
      </c>
    </row>
    <row r="774" spans="3:17" x14ac:dyDescent="0.2">
      <c r="C774" s="159"/>
      <c r="D774" s="165"/>
      <c r="E774" s="161"/>
      <c r="F774" s="172" t="str">
        <f t="shared" si="36"/>
        <v>-</v>
      </c>
      <c r="G774" s="68"/>
      <c r="H774" s="167"/>
      <c r="I774" s="173"/>
      <c r="J774" s="168" t="str">
        <f>IFERROR(MIN('MP Calculations'!$E$30/I774,1),"-")</f>
        <v>-</v>
      </c>
      <c r="K774" s="12"/>
      <c r="L774" s="159"/>
      <c r="M774" s="159"/>
      <c r="N774" s="159"/>
      <c r="O774" s="184" t="str">
        <f t="shared" si="37"/>
        <v>-</v>
      </c>
      <c r="P774" s="214" t="str">
        <f t="shared" si="38"/>
        <v>-</v>
      </c>
      <c r="Q774" s="214" cm="1">
        <f t="array" ref="Q774">IF(P774="-",0,P774/(1+'General inputs'!$H$32)^IFERROR(INDEX('MP Calculations'!$C$40:$C$130,MATCH(F774,'MP Calculations'!$D$40:$D$130,0),0),-1))</f>
        <v>0</v>
      </c>
    </row>
    <row r="775" spans="3:17" x14ac:dyDescent="0.2">
      <c r="C775" s="159"/>
      <c r="D775" s="165"/>
      <c r="E775" s="161"/>
      <c r="F775" s="172" t="str">
        <f t="shared" si="36"/>
        <v>-</v>
      </c>
      <c r="G775" s="68"/>
      <c r="H775" s="167"/>
      <c r="I775" s="173"/>
      <c r="J775" s="168" t="str">
        <f>IFERROR(MIN('MP Calculations'!$E$30/I775,1),"-")</f>
        <v>-</v>
      </c>
      <c r="K775" s="12"/>
      <c r="L775" s="159"/>
      <c r="M775" s="159"/>
      <c r="N775" s="159"/>
      <c r="O775" s="184" t="str">
        <f t="shared" si="37"/>
        <v>-</v>
      </c>
      <c r="P775" s="214" t="str">
        <f t="shared" si="38"/>
        <v>-</v>
      </c>
      <c r="Q775" s="214" cm="1">
        <f t="array" ref="Q775">IF(P775="-",0,P775/(1+'General inputs'!$H$32)^IFERROR(INDEX('MP Calculations'!$C$40:$C$130,MATCH(F775,'MP Calculations'!$D$40:$D$130,0),0),-1))</f>
        <v>0</v>
      </c>
    </row>
    <row r="776" spans="3:17" x14ac:dyDescent="0.2">
      <c r="C776" s="159"/>
      <c r="D776" s="165"/>
      <c r="E776" s="161"/>
      <c r="F776" s="172" t="str">
        <f t="shared" si="36"/>
        <v>-</v>
      </c>
      <c r="G776" s="68"/>
      <c r="H776" s="167"/>
      <c r="I776" s="173"/>
      <c r="J776" s="168" t="str">
        <f>IFERROR(MIN('MP Calculations'!$E$30/I776,1),"-")</f>
        <v>-</v>
      </c>
      <c r="K776" s="12"/>
      <c r="L776" s="159"/>
      <c r="M776" s="159"/>
      <c r="N776" s="159"/>
      <c r="O776" s="184" t="str">
        <f t="shared" si="37"/>
        <v>-</v>
      </c>
      <c r="P776" s="214" t="str">
        <f t="shared" si="38"/>
        <v>-</v>
      </c>
      <c r="Q776" s="214" cm="1">
        <f t="array" ref="Q776">IF(P776="-",0,P776/(1+'General inputs'!$H$32)^IFERROR(INDEX('MP Calculations'!$C$40:$C$130,MATCH(F776,'MP Calculations'!$D$40:$D$130,0),0),-1))</f>
        <v>0</v>
      </c>
    </row>
    <row r="777" spans="3:17" x14ac:dyDescent="0.2">
      <c r="C777" s="159"/>
      <c r="D777" s="165"/>
      <c r="E777" s="161"/>
      <c r="F777" s="172" t="str">
        <f t="shared" si="36"/>
        <v>-</v>
      </c>
      <c r="G777" s="68"/>
      <c r="H777" s="167"/>
      <c r="I777" s="173"/>
      <c r="J777" s="168" t="str">
        <f>IFERROR(MIN('MP Calculations'!$E$30/I777,1),"-")</f>
        <v>-</v>
      </c>
      <c r="K777" s="12"/>
      <c r="L777" s="159"/>
      <c r="M777" s="159"/>
      <c r="N777" s="159"/>
      <c r="O777" s="184" t="str">
        <f t="shared" si="37"/>
        <v>-</v>
      </c>
      <c r="P777" s="214" t="str">
        <f t="shared" si="38"/>
        <v>-</v>
      </c>
      <c r="Q777" s="214" cm="1">
        <f t="array" ref="Q777">IF(P777="-",0,P777/(1+'General inputs'!$H$32)^IFERROR(INDEX('MP Calculations'!$C$40:$C$130,MATCH(F777,'MP Calculations'!$D$40:$D$130,0),0),-1))</f>
        <v>0</v>
      </c>
    </row>
    <row r="778" spans="3:17" x14ac:dyDescent="0.2">
      <c r="C778" s="159"/>
      <c r="D778" s="165"/>
      <c r="E778" s="161"/>
      <c r="F778" s="172" t="str">
        <f t="shared" si="36"/>
        <v>-</v>
      </c>
      <c r="G778" s="68"/>
      <c r="H778" s="167"/>
      <c r="I778" s="173"/>
      <c r="J778" s="168" t="str">
        <f>IFERROR(MIN('MP Calculations'!$E$30/I778,1),"-")</f>
        <v>-</v>
      </c>
      <c r="K778" s="12"/>
      <c r="L778" s="159"/>
      <c r="M778" s="159"/>
      <c r="N778" s="159"/>
      <c r="O778" s="184" t="str">
        <f t="shared" si="37"/>
        <v>-</v>
      </c>
      <c r="P778" s="214" t="str">
        <f t="shared" si="38"/>
        <v>-</v>
      </c>
      <c r="Q778" s="214" cm="1">
        <f t="array" ref="Q778">IF(P778="-",0,P778/(1+'General inputs'!$H$32)^IFERROR(INDEX('MP Calculations'!$C$40:$C$130,MATCH(F778,'MP Calculations'!$D$40:$D$130,0),0),-1))</f>
        <v>0</v>
      </c>
    </row>
    <row r="779" spans="3:17" x14ac:dyDescent="0.2">
      <c r="C779" s="159"/>
      <c r="D779" s="165"/>
      <c r="E779" s="161"/>
      <c r="F779" s="172" t="str">
        <f t="shared" si="36"/>
        <v>-</v>
      </c>
      <c r="G779" s="68"/>
      <c r="H779" s="167"/>
      <c r="I779" s="173"/>
      <c r="J779" s="168" t="str">
        <f>IFERROR(MIN('MP Calculations'!$E$30/I779,1),"-")</f>
        <v>-</v>
      </c>
      <c r="K779" s="12"/>
      <c r="L779" s="159"/>
      <c r="M779" s="159"/>
      <c r="N779" s="159"/>
      <c r="O779" s="184" t="str">
        <f t="shared" si="37"/>
        <v>-</v>
      </c>
      <c r="P779" s="214" t="str">
        <f t="shared" si="38"/>
        <v>-</v>
      </c>
      <c r="Q779" s="214" cm="1">
        <f t="array" ref="Q779">IF(P779="-",0,P779/(1+'General inputs'!$H$32)^IFERROR(INDEX('MP Calculations'!$C$40:$C$130,MATCH(F779,'MP Calculations'!$D$40:$D$130,0),0),-1))</f>
        <v>0</v>
      </c>
    </row>
    <row r="780" spans="3:17" x14ac:dyDescent="0.2">
      <c r="C780" s="159"/>
      <c r="D780" s="165"/>
      <c r="E780" s="161"/>
      <c r="F780" s="172" t="str">
        <f t="shared" si="36"/>
        <v>-</v>
      </c>
      <c r="G780" s="68"/>
      <c r="H780" s="167"/>
      <c r="I780" s="173"/>
      <c r="J780" s="168" t="str">
        <f>IFERROR(MIN('MP Calculations'!$E$30/I780,1),"-")</f>
        <v>-</v>
      </c>
      <c r="K780" s="12"/>
      <c r="L780" s="159"/>
      <c r="M780" s="159"/>
      <c r="N780" s="159"/>
      <c r="O780" s="184" t="str">
        <f t="shared" si="37"/>
        <v>-</v>
      </c>
      <c r="P780" s="214" t="str">
        <f t="shared" si="38"/>
        <v>-</v>
      </c>
      <c r="Q780" s="214" cm="1">
        <f t="array" ref="Q780">IF(P780="-",0,P780/(1+'General inputs'!$H$32)^IFERROR(INDEX('MP Calculations'!$C$40:$C$130,MATCH(F780,'MP Calculations'!$D$40:$D$130,0),0),-1))</f>
        <v>0</v>
      </c>
    </row>
    <row r="781" spans="3:17" x14ac:dyDescent="0.2">
      <c r="C781" s="159"/>
      <c r="D781" s="165"/>
      <c r="E781" s="161"/>
      <c r="F781" s="172" t="str">
        <f t="shared" si="36"/>
        <v>-</v>
      </c>
      <c r="G781" s="68"/>
      <c r="H781" s="167"/>
      <c r="I781" s="173"/>
      <c r="J781" s="168" t="str">
        <f>IFERROR(MIN('MP Calculations'!$E$30/I781,1),"-")</f>
        <v>-</v>
      </c>
      <c r="K781" s="12"/>
      <c r="L781" s="159"/>
      <c r="M781" s="159"/>
      <c r="N781" s="159"/>
      <c r="O781" s="184" t="str">
        <f t="shared" si="37"/>
        <v>-</v>
      </c>
      <c r="P781" s="214" t="str">
        <f t="shared" si="38"/>
        <v>-</v>
      </c>
      <c r="Q781" s="214" cm="1">
        <f t="array" ref="Q781">IF(P781="-",0,P781/(1+'General inputs'!$H$32)^IFERROR(INDEX('MP Calculations'!$C$40:$C$130,MATCH(F781,'MP Calculations'!$D$40:$D$130,0),0),-1))</f>
        <v>0</v>
      </c>
    </row>
    <row r="782" spans="3:17" x14ac:dyDescent="0.2">
      <c r="C782" s="159"/>
      <c r="D782" s="165"/>
      <c r="E782" s="161"/>
      <c r="F782" s="172" t="str">
        <f t="shared" si="36"/>
        <v>-</v>
      </c>
      <c r="G782" s="68"/>
      <c r="H782" s="167"/>
      <c r="I782" s="173"/>
      <c r="J782" s="168" t="str">
        <f>IFERROR(MIN('MP Calculations'!$E$30/I782,1),"-")</f>
        <v>-</v>
      </c>
      <c r="K782" s="12"/>
      <c r="L782" s="159"/>
      <c r="M782" s="159"/>
      <c r="N782" s="159"/>
      <c r="O782" s="184" t="str">
        <f t="shared" si="37"/>
        <v>-</v>
      </c>
      <c r="P782" s="214" t="str">
        <f t="shared" si="38"/>
        <v>-</v>
      </c>
      <c r="Q782" s="214" cm="1">
        <f t="array" ref="Q782">IF(P782="-",0,P782/(1+'General inputs'!$H$32)^IFERROR(INDEX('MP Calculations'!$C$40:$C$130,MATCH(F782,'MP Calculations'!$D$40:$D$130,0),0),-1))</f>
        <v>0</v>
      </c>
    </row>
    <row r="783" spans="3:17" x14ac:dyDescent="0.2">
      <c r="C783" s="159"/>
      <c r="D783" s="165"/>
      <c r="E783" s="161"/>
      <c r="F783" s="172" t="str">
        <f t="shared" si="36"/>
        <v>-</v>
      </c>
      <c r="G783" s="68"/>
      <c r="H783" s="167"/>
      <c r="I783" s="173"/>
      <c r="J783" s="168" t="str">
        <f>IFERROR(MIN('MP Calculations'!$E$30/I783,1),"-")</f>
        <v>-</v>
      </c>
      <c r="K783" s="12"/>
      <c r="L783" s="159"/>
      <c r="M783" s="159"/>
      <c r="N783" s="159"/>
      <c r="O783" s="184" t="str">
        <f t="shared" si="37"/>
        <v>-</v>
      </c>
      <c r="P783" s="214" t="str">
        <f t="shared" si="38"/>
        <v>-</v>
      </c>
      <c r="Q783" s="214" cm="1">
        <f t="array" ref="Q783">IF(P783="-",0,P783/(1+'General inputs'!$H$32)^IFERROR(INDEX('MP Calculations'!$C$40:$C$130,MATCH(F783,'MP Calculations'!$D$40:$D$130,0),0),-1))</f>
        <v>0</v>
      </c>
    </row>
    <row r="784" spans="3:17" x14ac:dyDescent="0.2">
      <c r="C784" s="159"/>
      <c r="D784" s="165"/>
      <c r="E784" s="161"/>
      <c r="F784" s="172" t="str">
        <f t="shared" si="36"/>
        <v>-</v>
      </c>
      <c r="G784" s="68"/>
      <c r="H784" s="167"/>
      <c r="I784" s="173"/>
      <c r="J784" s="168" t="str">
        <f>IFERROR(MIN('MP Calculations'!$E$30/I784,1),"-")</f>
        <v>-</v>
      </c>
      <c r="K784" s="12"/>
      <c r="L784" s="159"/>
      <c r="M784" s="159"/>
      <c r="N784" s="159"/>
      <c r="O784" s="184" t="str">
        <f t="shared" si="37"/>
        <v>-</v>
      </c>
      <c r="P784" s="214" t="str">
        <f t="shared" si="38"/>
        <v>-</v>
      </c>
      <c r="Q784" s="214" cm="1">
        <f t="array" ref="Q784">IF(P784="-",0,P784/(1+'General inputs'!$H$32)^IFERROR(INDEX('MP Calculations'!$C$40:$C$130,MATCH(F784,'MP Calculations'!$D$40:$D$130,0),0),-1))</f>
        <v>0</v>
      </c>
    </row>
    <row r="785" spans="3:17" x14ac:dyDescent="0.2">
      <c r="C785" s="159"/>
      <c r="D785" s="165"/>
      <c r="E785" s="161"/>
      <c r="F785" s="172" t="str">
        <f t="shared" si="36"/>
        <v>-</v>
      </c>
      <c r="G785" s="68"/>
      <c r="H785" s="167"/>
      <c r="I785" s="173"/>
      <c r="J785" s="168" t="str">
        <f>IFERROR(MIN('MP Calculations'!$E$30/I785,1),"-")</f>
        <v>-</v>
      </c>
      <c r="K785" s="12"/>
      <c r="L785" s="159"/>
      <c r="M785" s="159"/>
      <c r="N785" s="159"/>
      <c r="O785" s="184" t="str">
        <f t="shared" si="37"/>
        <v>-</v>
      </c>
      <c r="P785" s="214" t="str">
        <f t="shared" si="38"/>
        <v>-</v>
      </c>
      <c r="Q785" s="214" cm="1">
        <f t="array" ref="Q785">IF(P785="-",0,P785/(1+'General inputs'!$H$32)^IFERROR(INDEX('MP Calculations'!$C$40:$C$130,MATCH(F785,'MP Calculations'!$D$40:$D$130,0),0),-1))</f>
        <v>0</v>
      </c>
    </row>
    <row r="786" spans="3:17" x14ac:dyDescent="0.2">
      <c r="C786" s="159"/>
      <c r="D786" s="165"/>
      <c r="E786" s="161"/>
      <c r="F786" s="172" t="str">
        <f t="shared" si="36"/>
        <v>-</v>
      </c>
      <c r="G786" s="68"/>
      <c r="H786" s="167"/>
      <c r="I786" s="173"/>
      <c r="J786" s="168" t="str">
        <f>IFERROR(MIN('MP Calculations'!$E$30/I786,1),"-")</f>
        <v>-</v>
      </c>
      <c r="K786" s="12"/>
      <c r="L786" s="159"/>
      <c r="M786" s="159"/>
      <c r="N786" s="159"/>
      <c r="O786" s="184" t="str">
        <f t="shared" si="37"/>
        <v>-</v>
      </c>
      <c r="P786" s="214" t="str">
        <f t="shared" si="38"/>
        <v>-</v>
      </c>
      <c r="Q786" s="214" cm="1">
        <f t="array" ref="Q786">IF(P786="-",0,P786/(1+'General inputs'!$H$32)^IFERROR(INDEX('MP Calculations'!$C$40:$C$130,MATCH(F786,'MP Calculations'!$D$40:$D$130,0),0),-1))</f>
        <v>0</v>
      </c>
    </row>
    <row r="787" spans="3:17" x14ac:dyDescent="0.2">
      <c r="C787" s="159"/>
      <c r="D787" s="165"/>
      <c r="E787" s="161"/>
      <c r="F787" s="172" t="str">
        <f t="shared" si="36"/>
        <v>-</v>
      </c>
      <c r="G787" s="68"/>
      <c r="H787" s="167"/>
      <c r="I787" s="173"/>
      <c r="J787" s="168" t="str">
        <f>IFERROR(MIN('MP Calculations'!$E$30/I787,1),"-")</f>
        <v>-</v>
      </c>
      <c r="K787" s="12"/>
      <c r="L787" s="159"/>
      <c r="M787" s="159"/>
      <c r="N787" s="159"/>
      <c r="O787" s="184" t="str">
        <f t="shared" si="37"/>
        <v>-</v>
      </c>
      <c r="P787" s="214" t="str">
        <f t="shared" si="38"/>
        <v>-</v>
      </c>
      <c r="Q787" s="214" cm="1">
        <f t="array" ref="Q787">IF(P787="-",0,P787/(1+'General inputs'!$H$32)^IFERROR(INDEX('MP Calculations'!$C$40:$C$130,MATCH(F787,'MP Calculations'!$D$40:$D$130,0),0),-1))</f>
        <v>0</v>
      </c>
    </row>
    <row r="788" spans="3:17" x14ac:dyDescent="0.2">
      <c r="C788" s="159"/>
      <c r="D788" s="165"/>
      <c r="E788" s="161"/>
      <c r="F788" s="172" t="str">
        <f t="shared" si="36"/>
        <v>-</v>
      </c>
      <c r="G788" s="68"/>
      <c r="H788" s="167"/>
      <c r="I788" s="173"/>
      <c r="J788" s="168" t="str">
        <f>IFERROR(MIN('MP Calculations'!$E$30/I788,1),"-")</f>
        <v>-</v>
      </c>
      <c r="K788" s="12"/>
      <c r="L788" s="159"/>
      <c r="M788" s="159"/>
      <c r="N788" s="159"/>
      <c r="O788" s="184" t="str">
        <f t="shared" si="37"/>
        <v>-</v>
      </c>
      <c r="P788" s="214" t="str">
        <f t="shared" si="38"/>
        <v>-</v>
      </c>
      <c r="Q788" s="214" cm="1">
        <f t="array" ref="Q788">IF(P788="-",0,P788/(1+'General inputs'!$H$32)^IFERROR(INDEX('MP Calculations'!$C$40:$C$130,MATCH(F788,'MP Calculations'!$D$40:$D$130,0),0),-1))</f>
        <v>0</v>
      </c>
    </row>
    <row r="789" spans="3:17" x14ac:dyDescent="0.2">
      <c r="C789" s="159"/>
      <c r="D789" s="165"/>
      <c r="E789" s="161"/>
      <c r="F789" s="172" t="str">
        <f t="shared" si="36"/>
        <v>-</v>
      </c>
      <c r="G789" s="68"/>
      <c r="H789" s="167"/>
      <c r="I789" s="173"/>
      <c r="J789" s="168" t="str">
        <f>IFERROR(MIN('MP Calculations'!$E$30/I789,1),"-")</f>
        <v>-</v>
      </c>
      <c r="K789" s="12"/>
      <c r="L789" s="159"/>
      <c r="M789" s="159"/>
      <c r="N789" s="159"/>
      <c r="O789" s="184" t="str">
        <f t="shared" si="37"/>
        <v>-</v>
      </c>
      <c r="P789" s="214" t="str">
        <f t="shared" si="38"/>
        <v>-</v>
      </c>
      <c r="Q789" s="214" cm="1">
        <f t="array" ref="Q789">IF(P789="-",0,P789/(1+'General inputs'!$H$32)^IFERROR(INDEX('MP Calculations'!$C$40:$C$130,MATCH(F789,'MP Calculations'!$D$40:$D$130,0),0),-1))</f>
        <v>0</v>
      </c>
    </row>
    <row r="790" spans="3:17" x14ac:dyDescent="0.2">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4" t="str">
        <f t="shared" ref="O790:O853" si="40">IF(N790="","-",L790*N790)</f>
        <v>-</v>
      </c>
      <c r="P790" s="214" t="str">
        <f t="shared" ref="P790:P853" si="41">IF(O790="-","-",IF(OR(E790&lt;$E$15,E790&gt;$E$16),0,O790*J790))</f>
        <v>-</v>
      </c>
      <c r="Q790" s="214" cm="1">
        <f t="array" ref="Q790">IF(P790="-",0,P790/(1+'General inputs'!$H$32)^IFERROR(INDEX('MP Calculations'!$C$40:$C$130,MATCH(F790,'MP Calculations'!$D$40:$D$130,0),0),-1))</f>
        <v>0</v>
      </c>
    </row>
    <row r="791" spans="3:17" x14ac:dyDescent="0.2">
      <c r="C791" s="159"/>
      <c r="D791" s="165"/>
      <c r="E791" s="161"/>
      <c r="F791" s="172" t="str">
        <f t="shared" si="39"/>
        <v>-</v>
      </c>
      <c r="G791" s="68"/>
      <c r="H791" s="167"/>
      <c r="I791" s="173"/>
      <c r="J791" s="168" t="str">
        <f>IFERROR(MIN('MP Calculations'!$E$30/I791,1),"-")</f>
        <v>-</v>
      </c>
      <c r="K791" s="12"/>
      <c r="L791" s="159"/>
      <c r="M791" s="159"/>
      <c r="N791" s="159"/>
      <c r="O791" s="184" t="str">
        <f t="shared" si="40"/>
        <v>-</v>
      </c>
      <c r="P791" s="214" t="str">
        <f t="shared" si="41"/>
        <v>-</v>
      </c>
      <c r="Q791" s="214" cm="1">
        <f t="array" ref="Q791">IF(P791="-",0,P791/(1+'General inputs'!$H$32)^IFERROR(INDEX('MP Calculations'!$C$40:$C$130,MATCH(F791,'MP Calculations'!$D$40:$D$130,0),0),-1))</f>
        <v>0</v>
      </c>
    </row>
    <row r="792" spans="3:17" x14ac:dyDescent="0.2">
      <c r="C792" s="159"/>
      <c r="D792" s="165"/>
      <c r="E792" s="161"/>
      <c r="F792" s="172" t="str">
        <f t="shared" si="39"/>
        <v>-</v>
      </c>
      <c r="G792" s="68"/>
      <c r="H792" s="167"/>
      <c r="I792" s="173"/>
      <c r="J792" s="168" t="str">
        <f>IFERROR(MIN('MP Calculations'!$E$30/I792,1),"-")</f>
        <v>-</v>
      </c>
      <c r="K792" s="12"/>
      <c r="L792" s="159"/>
      <c r="M792" s="159"/>
      <c r="N792" s="159"/>
      <c r="O792" s="184" t="str">
        <f t="shared" si="40"/>
        <v>-</v>
      </c>
      <c r="P792" s="214" t="str">
        <f t="shared" si="41"/>
        <v>-</v>
      </c>
      <c r="Q792" s="214" cm="1">
        <f t="array" ref="Q792">IF(P792="-",0,P792/(1+'General inputs'!$H$32)^IFERROR(INDEX('MP Calculations'!$C$40:$C$130,MATCH(F792,'MP Calculations'!$D$40:$D$130,0),0),-1))</f>
        <v>0</v>
      </c>
    </row>
    <row r="793" spans="3:17" x14ac:dyDescent="0.2">
      <c r="C793" s="159"/>
      <c r="D793" s="165"/>
      <c r="E793" s="161"/>
      <c r="F793" s="172" t="str">
        <f t="shared" si="39"/>
        <v>-</v>
      </c>
      <c r="G793" s="68"/>
      <c r="H793" s="167"/>
      <c r="I793" s="173"/>
      <c r="J793" s="168" t="str">
        <f>IFERROR(MIN('MP Calculations'!$E$30/I793,1),"-")</f>
        <v>-</v>
      </c>
      <c r="K793" s="12"/>
      <c r="L793" s="159"/>
      <c r="M793" s="159"/>
      <c r="N793" s="159"/>
      <c r="O793" s="184" t="str">
        <f t="shared" si="40"/>
        <v>-</v>
      </c>
      <c r="P793" s="214" t="str">
        <f t="shared" si="41"/>
        <v>-</v>
      </c>
      <c r="Q793" s="214" cm="1">
        <f t="array" ref="Q793">IF(P793="-",0,P793/(1+'General inputs'!$H$32)^IFERROR(INDEX('MP Calculations'!$C$40:$C$130,MATCH(F793,'MP Calculations'!$D$40:$D$130,0),0),-1))</f>
        <v>0</v>
      </c>
    </row>
    <row r="794" spans="3:17" x14ac:dyDescent="0.2">
      <c r="C794" s="159"/>
      <c r="D794" s="165"/>
      <c r="E794" s="161"/>
      <c r="F794" s="172" t="str">
        <f t="shared" si="39"/>
        <v>-</v>
      </c>
      <c r="G794" s="68"/>
      <c r="H794" s="167"/>
      <c r="I794" s="173"/>
      <c r="J794" s="168" t="str">
        <f>IFERROR(MIN('MP Calculations'!$E$30/I794,1),"-")</f>
        <v>-</v>
      </c>
      <c r="K794" s="12"/>
      <c r="L794" s="159"/>
      <c r="M794" s="159"/>
      <c r="N794" s="159"/>
      <c r="O794" s="184" t="str">
        <f t="shared" si="40"/>
        <v>-</v>
      </c>
      <c r="P794" s="214" t="str">
        <f t="shared" si="41"/>
        <v>-</v>
      </c>
      <c r="Q794" s="214" cm="1">
        <f t="array" ref="Q794">IF(P794="-",0,P794/(1+'General inputs'!$H$32)^IFERROR(INDEX('MP Calculations'!$C$40:$C$130,MATCH(F794,'MP Calculations'!$D$40:$D$130,0),0),-1))</f>
        <v>0</v>
      </c>
    </row>
    <row r="795" spans="3:17" x14ac:dyDescent="0.2">
      <c r="C795" s="159"/>
      <c r="D795" s="165"/>
      <c r="E795" s="161"/>
      <c r="F795" s="172" t="str">
        <f t="shared" si="39"/>
        <v>-</v>
      </c>
      <c r="G795" s="68"/>
      <c r="H795" s="167"/>
      <c r="I795" s="173"/>
      <c r="J795" s="168" t="str">
        <f>IFERROR(MIN('MP Calculations'!$E$30/I795,1),"-")</f>
        <v>-</v>
      </c>
      <c r="K795" s="12"/>
      <c r="L795" s="159"/>
      <c r="M795" s="159"/>
      <c r="N795" s="159"/>
      <c r="O795" s="184" t="str">
        <f t="shared" si="40"/>
        <v>-</v>
      </c>
      <c r="P795" s="214" t="str">
        <f t="shared" si="41"/>
        <v>-</v>
      </c>
      <c r="Q795" s="214" cm="1">
        <f t="array" ref="Q795">IF(P795="-",0,P795/(1+'General inputs'!$H$32)^IFERROR(INDEX('MP Calculations'!$C$40:$C$130,MATCH(F795,'MP Calculations'!$D$40:$D$130,0),0),-1))</f>
        <v>0</v>
      </c>
    </row>
    <row r="796" spans="3:17" x14ac:dyDescent="0.2">
      <c r="C796" s="159"/>
      <c r="D796" s="165"/>
      <c r="E796" s="161"/>
      <c r="F796" s="172" t="str">
        <f t="shared" si="39"/>
        <v>-</v>
      </c>
      <c r="G796" s="68"/>
      <c r="H796" s="167"/>
      <c r="I796" s="173"/>
      <c r="J796" s="168" t="str">
        <f>IFERROR(MIN('MP Calculations'!$E$30/I796,1),"-")</f>
        <v>-</v>
      </c>
      <c r="K796" s="12"/>
      <c r="L796" s="159"/>
      <c r="M796" s="159"/>
      <c r="N796" s="159"/>
      <c r="O796" s="184" t="str">
        <f t="shared" si="40"/>
        <v>-</v>
      </c>
      <c r="P796" s="214" t="str">
        <f t="shared" si="41"/>
        <v>-</v>
      </c>
      <c r="Q796" s="214" cm="1">
        <f t="array" ref="Q796">IF(P796="-",0,P796/(1+'General inputs'!$H$32)^IFERROR(INDEX('MP Calculations'!$C$40:$C$130,MATCH(F796,'MP Calculations'!$D$40:$D$130,0),0),-1))</f>
        <v>0</v>
      </c>
    </row>
    <row r="797" spans="3:17" x14ac:dyDescent="0.2">
      <c r="C797" s="159"/>
      <c r="D797" s="165"/>
      <c r="E797" s="161"/>
      <c r="F797" s="172" t="str">
        <f t="shared" si="39"/>
        <v>-</v>
      </c>
      <c r="G797" s="68"/>
      <c r="H797" s="167"/>
      <c r="I797" s="173"/>
      <c r="J797" s="168" t="str">
        <f>IFERROR(MIN('MP Calculations'!$E$30/I797,1),"-")</f>
        <v>-</v>
      </c>
      <c r="K797" s="12"/>
      <c r="L797" s="159"/>
      <c r="M797" s="159"/>
      <c r="N797" s="159"/>
      <c r="O797" s="184" t="str">
        <f t="shared" si="40"/>
        <v>-</v>
      </c>
      <c r="P797" s="214" t="str">
        <f t="shared" si="41"/>
        <v>-</v>
      </c>
      <c r="Q797" s="214" cm="1">
        <f t="array" ref="Q797">IF(P797="-",0,P797/(1+'General inputs'!$H$32)^IFERROR(INDEX('MP Calculations'!$C$40:$C$130,MATCH(F797,'MP Calculations'!$D$40:$D$130,0),0),-1))</f>
        <v>0</v>
      </c>
    </row>
    <row r="798" spans="3:17" x14ac:dyDescent="0.2">
      <c r="C798" s="159"/>
      <c r="D798" s="165"/>
      <c r="E798" s="161"/>
      <c r="F798" s="172" t="str">
        <f t="shared" si="39"/>
        <v>-</v>
      </c>
      <c r="G798" s="68"/>
      <c r="H798" s="167"/>
      <c r="I798" s="173"/>
      <c r="J798" s="168" t="str">
        <f>IFERROR(MIN('MP Calculations'!$E$30/I798,1),"-")</f>
        <v>-</v>
      </c>
      <c r="K798" s="12"/>
      <c r="L798" s="159"/>
      <c r="M798" s="159"/>
      <c r="N798" s="159"/>
      <c r="O798" s="184" t="str">
        <f t="shared" si="40"/>
        <v>-</v>
      </c>
      <c r="P798" s="214" t="str">
        <f t="shared" si="41"/>
        <v>-</v>
      </c>
      <c r="Q798" s="214" cm="1">
        <f t="array" ref="Q798">IF(P798="-",0,P798/(1+'General inputs'!$H$32)^IFERROR(INDEX('MP Calculations'!$C$40:$C$130,MATCH(F798,'MP Calculations'!$D$40:$D$130,0),0),-1))</f>
        <v>0</v>
      </c>
    </row>
    <row r="799" spans="3:17" x14ac:dyDescent="0.2">
      <c r="C799" s="159"/>
      <c r="D799" s="165"/>
      <c r="E799" s="161"/>
      <c r="F799" s="172" t="str">
        <f t="shared" si="39"/>
        <v>-</v>
      </c>
      <c r="G799" s="68"/>
      <c r="H799" s="167"/>
      <c r="I799" s="173"/>
      <c r="J799" s="168" t="str">
        <f>IFERROR(MIN('MP Calculations'!$E$30/I799,1),"-")</f>
        <v>-</v>
      </c>
      <c r="K799" s="12"/>
      <c r="L799" s="159"/>
      <c r="M799" s="159"/>
      <c r="N799" s="159"/>
      <c r="O799" s="184" t="str">
        <f t="shared" si="40"/>
        <v>-</v>
      </c>
      <c r="P799" s="214" t="str">
        <f t="shared" si="41"/>
        <v>-</v>
      </c>
      <c r="Q799" s="214" cm="1">
        <f t="array" ref="Q799">IF(P799="-",0,P799/(1+'General inputs'!$H$32)^IFERROR(INDEX('MP Calculations'!$C$40:$C$130,MATCH(F799,'MP Calculations'!$D$40:$D$130,0),0),-1))</f>
        <v>0</v>
      </c>
    </row>
    <row r="800" spans="3:17" x14ac:dyDescent="0.2">
      <c r="C800" s="159"/>
      <c r="D800" s="165"/>
      <c r="E800" s="161"/>
      <c r="F800" s="172" t="str">
        <f t="shared" si="39"/>
        <v>-</v>
      </c>
      <c r="G800" s="68"/>
      <c r="H800" s="167"/>
      <c r="I800" s="173"/>
      <c r="J800" s="168" t="str">
        <f>IFERROR(MIN('MP Calculations'!$E$30/I800,1),"-")</f>
        <v>-</v>
      </c>
      <c r="K800" s="12"/>
      <c r="L800" s="159"/>
      <c r="M800" s="159"/>
      <c r="N800" s="159"/>
      <c r="O800" s="184" t="str">
        <f t="shared" si="40"/>
        <v>-</v>
      </c>
      <c r="P800" s="214" t="str">
        <f t="shared" si="41"/>
        <v>-</v>
      </c>
      <c r="Q800" s="214" cm="1">
        <f t="array" ref="Q800">IF(P800="-",0,P800/(1+'General inputs'!$H$32)^IFERROR(INDEX('MP Calculations'!$C$40:$C$130,MATCH(F800,'MP Calculations'!$D$40:$D$130,0),0),-1))</f>
        <v>0</v>
      </c>
    </row>
    <row r="801" spans="3:17" x14ac:dyDescent="0.2">
      <c r="C801" s="159"/>
      <c r="D801" s="165"/>
      <c r="E801" s="161"/>
      <c r="F801" s="172" t="str">
        <f t="shared" si="39"/>
        <v>-</v>
      </c>
      <c r="G801" s="68"/>
      <c r="H801" s="167"/>
      <c r="I801" s="173"/>
      <c r="J801" s="168" t="str">
        <f>IFERROR(MIN('MP Calculations'!$E$30/I801,1),"-")</f>
        <v>-</v>
      </c>
      <c r="K801" s="12"/>
      <c r="L801" s="159"/>
      <c r="M801" s="159"/>
      <c r="N801" s="159"/>
      <c r="O801" s="184" t="str">
        <f t="shared" si="40"/>
        <v>-</v>
      </c>
      <c r="P801" s="214" t="str">
        <f t="shared" si="41"/>
        <v>-</v>
      </c>
      <c r="Q801" s="214" cm="1">
        <f t="array" ref="Q801">IF(P801="-",0,P801/(1+'General inputs'!$H$32)^IFERROR(INDEX('MP Calculations'!$C$40:$C$130,MATCH(F801,'MP Calculations'!$D$40:$D$130,0),0),-1))</f>
        <v>0</v>
      </c>
    </row>
    <row r="802" spans="3:17" x14ac:dyDescent="0.2">
      <c r="C802" s="159"/>
      <c r="D802" s="165"/>
      <c r="E802" s="161"/>
      <c r="F802" s="172" t="str">
        <f t="shared" si="39"/>
        <v>-</v>
      </c>
      <c r="G802" s="68"/>
      <c r="H802" s="167"/>
      <c r="I802" s="173"/>
      <c r="J802" s="168" t="str">
        <f>IFERROR(MIN('MP Calculations'!$E$30/I802,1),"-")</f>
        <v>-</v>
      </c>
      <c r="K802" s="12"/>
      <c r="L802" s="159"/>
      <c r="M802" s="159"/>
      <c r="N802" s="159"/>
      <c r="O802" s="184" t="str">
        <f t="shared" si="40"/>
        <v>-</v>
      </c>
      <c r="P802" s="214" t="str">
        <f t="shared" si="41"/>
        <v>-</v>
      </c>
      <c r="Q802" s="214" cm="1">
        <f t="array" ref="Q802">IF(P802="-",0,P802/(1+'General inputs'!$H$32)^IFERROR(INDEX('MP Calculations'!$C$40:$C$130,MATCH(F802,'MP Calculations'!$D$40:$D$130,0),0),-1))</f>
        <v>0</v>
      </c>
    </row>
    <row r="803" spans="3:17" x14ac:dyDescent="0.2">
      <c r="C803" s="159"/>
      <c r="D803" s="165"/>
      <c r="E803" s="161"/>
      <c r="F803" s="172" t="str">
        <f t="shared" si="39"/>
        <v>-</v>
      </c>
      <c r="G803" s="68"/>
      <c r="H803" s="167"/>
      <c r="I803" s="173"/>
      <c r="J803" s="168" t="str">
        <f>IFERROR(MIN('MP Calculations'!$E$30/I803,1),"-")</f>
        <v>-</v>
      </c>
      <c r="K803" s="12"/>
      <c r="L803" s="159"/>
      <c r="M803" s="159"/>
      <c r="N803" s="159"/>
      <c r="O803" s="184" t="str">
        <f t="shared" si="40"/>
        <v>-</v>
      </c>
      <c r="P803" s="214" t="str">
        <f t="shared" si="41"/>
        <v>-</v>
      </c>
      <c r="Q803" s="214" cm="1">
        <f t="array" ref="Q803">IF(P803="-",0,P803/(1+'General inputs'!$H$32)^IFERROR(INDEX('MP Calculations'!$C$40:$C$130,MATCH(F803,'MP Calculations'!$D$40:$D$130,0),0),-1))</f>
        <v>0</v>
      </c>
    </row>
    <row r="804" spans="3:17" x14ac:dyDescent="0.2">
      <c r="C804" s="159"/>
      <c r="D804" s="165"/>
      <c r="E804" s="161"/>
      <c r="F804" s="172" t="str">
        <f t="shared" si="39"/>
        <v>-</v>
      </c>
      <c r="G804" s="68"/>
      <c r="H804" s="167"/>
      <c r="I804" s="173"/>
      <c r="J804" s="168" t="str">
        <f>IFERROR(MIN('MP Calculations'!$E$30/I804,1),"-")</f>
        <v>-</v>
      </c>
      <c r="K804" s="12"/>
      <c r="L804" s="159"/>
      <c r="M804" s="159"/>
      <c r="N804" s="159"/>
      <c r="O804" s="184" t="str">
        <f t="shared" si="40"/>
        <v>-</v>
      </c>
      <c r="P804" s="214" t="str">
        <f t="shared" si="41"/>
        <v>-</v>
      </c>
      <c r="Q804" s="214" cm="1">
        <f t="array" ref="Q804">IF(P804="-",0,P804/(1+'General inputs'!$H$32)^IFERROR(INDEX('MP Calculations'!$C$40:$C$130,MATCH(F804,'MP Calculations'!$D$40:$D$130,0),0),-1))</f>
        <v>0</v>
      </c>
    </row>
    <row r="805" spans="3:17" x14ac:dyDescent="0.2">
      <c r="C805" s="159"/>
      <c r="D805" s="165"/>
      <c r="E805" s="161"/>
      <c r="F805" s="172" t="str">
        <f t="shared" si="39"/>
        <v>-</v>
      </c>
      <c r="G805" s="68"/>
      <c r="H805" s="167"/>
      <c r="I805" s="173"/>
      <c r="J805" s="168" t="str">
        <f>IFERROR(MIN('MP Calculations'!$E$30/I805,1),"-")</f>
        <v>-</v>
      </c>
      <c r="K805" s="12"/>
      <c r="L805" s="159"/>
      <c r="M805" s="159"/>
      <c r="N805" s="159"/>
      <c r="O805" s="184" t="str">
        <f t="shared" si="40"/>
        <v>-</v>
      </c>
      <c r="P805" s="214" t="str">
        <f t="shared" si="41"/>
        <v>-</v>
      </c>
      <c r="Q805" s="214" cm="1">
        <f t="array" ref="Q805">IF(P805="-",0,P805/(1+'General inputs'!$H$32)^IFERROR(INDEX('MP Calculations'!$C$40:$C$130,MATCH(F805,'MP Calculations'!$D$40:$D$130,0),0),-1))</f>
        <v>0</v>
      </c>
    </row>
    <row r="806" spans="3:17" x14ac:dyDescent="0.2">
      <c r="C806" s="159"/>
      <c r="D806" s="165"/>
      <c r="E806" s="161"/>
      <c r="F806" s="172" t="str">
        <f t="shared" si="39"/>
        <v>-</v>
      </c>
      <c r="G806" s="68"/>
      <c r="H806" s="167"/>
      <c r="I806" s="173"/>
      <c r="J806" s="168" t="str">
        <f>IFERROR(MIN('MP Calculations'!$E$30/I806,1),"-")</f>
        <v>-</v>
      </c>
      <c r="K806" s="12"/>
      <c r="L806" s="159"/>
      <c r="M806" s="159"/>
      <c r="N806" s="159"/>
      <c r="O806" s="184" t="str">
        <f t="shared" si="40"/>
        <v>-</v>
      </c>
      <c r="P806" s="214" t="str">
        <f t="shared" si="41"/>
        <v>-</v>
      </c>
      <c r="Q806" s="214" cm="1">
        <f t="array" ref="Q806">IF(P806="-",0,P806/(1+'General inputs'!$H$32)^IFERROR(INDEX('MP Calculations'!$C$40:$C$130,MATCH(F806,'MP Calculations'!$D$40:$D$130,0),0),-1))</f>
        <v>0</v>
      </c>
    </row>
    <row r="807" spans="3:17" x14ac:dyDescent="0.2">
      <c r="C807" s="159"/>
      <c r="D807" s="165"/>
      <c r="E807" s="161"/>
      <c r="F807" s="172" t="str">
        <f t="shared" si="39"/>
        <v>-</v>
      </c>
      <c r="G807" s="68"/>
      <c r="H807" s="167"/>
      <c r="I807" s="173"/>
      <c r="J807" s="168" t="str">
        <f>IFERROR(MIN('MP Calculations'!$E$30/I807,1),"-")</f>
        <v>-</v>
      </c>
      <c r="K807" s="12"/>
      <c r="L807" s="159"/>
      <c r="M807" s="159"/>
      <c r="N807" s="159"/>
      <c r="O807" s="184" t="str">
        <f t="shared" si="40"/>
        <v>-</v>
      </c>
      <c r="P807" s="214" t="str">
        <f t="shared" si="41"/>
        <v>-</v>
      </c>
      <c r="Q807" s="214" cm="1">
        <f t="array" ref="Q807">IF(P807="-",0,P807/(1+'General inputs'!$H$32)^IFERROR(INDEX('MP Calculations'!$C$40:$C$130,MATCH(F807,'MP Calculations'!$D$40:$D$130,0),0),-1))</f>
        <v>0</v>
      </c>
    </row>
    <row r="808" spans="3:17" x14ac:dyDescent="0.2">
      <c r="C808" s="159"/>
      <c r="D808" s="165"/>
      <c r="E808" s="161"/>
      <c r="F808" s="172" t="str">
        <f t="shared" si="39"/>
        <v>-</v>
      </c>
      <c r="G808" s="68"/>
      <c r="H808" s="167"/>
      <c r="I808" s="173"/>
      <c r="J808" s="168" t="str">
        <f>IFERROR(MIN('MP Calculations'!$E$30/I808,1),"-")</f>
        <v>-</v>
      </c>
      <c r="K808" s="12"/>
      <c r="L808" s="159"/>
      <c r="M808" s="159"/>
      <c r="N808" s="159"/>
      <c r="O808" s="184" t="str">
        <f t="shared" si="40"/>
        <v>-</v>
      </c>
      <c r="P808" s="214" t="str">
        <f t="shared" si="41"/>
        <v>-</v>
      </c>
      <c r="Q808" s="214" cm="1">
        <f t="array" ref="Q808">IF(P808="-",0,P808/(1+'General inputs'!$H$32)^IFERROR(INDEX('MP Calculations'!$C$40:$C$130,MATCH(F808,'MP Calculations'!$D$40:$D$130,0),0),-1))</f>
        <v>0</v>
      </c>
    </row>
    <row r="809" spans="3:17" x14ac:dyDescent="0.2">
      <c r="C809" s="159"/>
      <c r="D809" s="165"/>
      <c r="E809" s="161"/>
      <c r="F809" s="172" t="str">
        <f t="shared" si="39"/>
        <v>-</v>
      </c>
      <c r="G809" s="68"/>
      <c r="H809" s="167"/>
      <c r="I809" s="173"/>
      <c r="J809" s="168" t="str">
        <f>IFERROR(MIN('MP Calculations'!$E$30/I809,1),"-")</f>
        <v>-</v>
      </c>
      <c r="K809" s="12"/>
      <c r="L809" s="159"/>
      <c r="M809" s="159"/>
      <c r="N809" s="159"/>
      <c r="O809" s="184" t="str">
        <f t="shared" si="40"/>
        <v>-</v>
      </c>
      <c r="P809" s="214" t="str">
        <f t="shared" si="41"/>
        <v>-</v>
      </c>
      <c r="Q809" s="214" cm="1">
        <f t="array" ref="Q809">IF(P809="-",0,P809/(1+'General inputs'!$H$32)^IFERROR(INDEX('MP Calculations'!$C$40:$C$130,MATCH(F809,'MP Calculations'!$D$40:$D$130,0),0),-1))</f>
        <v>0</v>
      </c>
    </row>
    <row r="810" spans="3:17" x14ac:dyDescent="0.2">
      <c r="C810" s="159"/>
      <c r="D810" s="165"/>
      <c r="E810" s="161"/>
      <c r="F810" s="172" t="str">
        <f t="shared" si="39"/>
        <v>-</v>
      </c>
      <c r="G810" s="68"/>
      <c r="H810" s="167"/>
      <c r="I810" s="173"/>
      <c r="J810" s="168" t="str">
        <f>IFERROR(MIN('MP Calculations'!$E$30/I810,1),"-")</f>
        <v>-</v>
      </c>
      <c r="K810" s="12"/>
      <c r="L810" s="159"/>
      <c r="M810" s="159"/>
      <c r="N810" s="159"/>
      <c r="O810" s="184" t="str">
        <f t="shared" si="40"/>
        <v>-</v>
      </c>
      <c r="P810" s="214" t="str">
        <f t="shared" si="41"/>
        <v>-</v>
      </c>
      <c r="Q810" s="214" cm="1">
        <f t="array" ref="Q810">IF(P810="-",0,P810/(1+'General inputs'!$H$32)^IFERROR(INDEX('MP Calculations'!$C$40:$C$130,MATCH(F810,'MP Calculations'!$D$40:$D$130,0),0),-1))</f>
        <v>0</v>
      </c>
    </row>
    <row r="811" spans="3:17" x14ac:dyDescent="0.2">
      <c r="C811" s="159"/>
      <c r="D811" s="165"/>
      <c r="E811" s="161"/>
      <c r="F811" s="172" t="str">
        <f t="shared" si="39"/>
        <v>-</v>
      </c>
      <c r="G811" s="68"/>
      <c r="H811" s="167"/>
      <c r="I811" s="173"/>
      <c r="J811" s="168" t="str">
        <f>IFERROR(MIN('MP Calculations'!$E$30/I811,1),"-")</f>
        <v>-</v>
      </c>
      <c r="K811" s="12"/>
      <c r="L811" s="159"/>
      <c r="M811" s="159"/>
      <c r="N811" s="159"/>
      <c r="O811" s="184" t="str">
        <f t="shared" si="40"/>
        <v>-</v>
      </c>
      <c r="P811" s="214" t="str">
        <f t="shared" si="41"/>
        <v>-</v>
      </c>
      <c r="Q811" s="214" cm="1">
        <f t="array" ref="Q811">IF(P811="-",0,P811/(1+'General inputs'!$H$32)^IFERROR(INDEX('MP Calculations'!$C$40:$C$130,MATCH(F811,'MP Calculations'!$D$40:$D$130,0),0),-1))</f>
        <v>0</v>
      </c>
    </row>
    <row r="812" spans="3:17" x14ac:dyDescent="0.2">
      <c r="C812" s="159"/>
      <c r="D812" s="165"/>
      <c r="E812" s="161"/>
      <c r="F812" s="172" t="str">
        <f t="shared" si="39"/>
        <v>-</v>
      </c>
      <c r="G812" s="68"/>
      <c r="H812" s="167"/>
      <c r="I812" s="173"/>
      <c r="J812" s="168" t="str">
        <f>IFERROR(MIN('MP Calculations'!$E$30/I812,1),"-")</f>
        <v>-</v>
      </c>
      <c r="K812" s="12"/>
      <c r="L812" s="159"/>
      <c r="M812" s="159"/>
      <c r="N812" s="159"/>
      <c r="O812" s="184" t="str">
        <f t="shared" si="40"/>
        <v>-</v>
      </c>
      <c r="P812" s="214" t="str">
        <f t="shared" si="41"/>
        <v>-</v>
      </c>
      <c r="Q812" s="214" cm="1">
        <f t="array" ref="Q812">IF(P812="-",0,P812/(1+'General inputs'!$H$32)^IFERROR(INDEX('MP Calculations'!$C$40:$C$130,MATCH(F812,'MP Calculations'!$D$40:$D$130,0),0),-1))</f>
        <v>0</v>
      </c>
    </row>
    <row r="813" spans="3:17" x14ac:dyDescent="0.2">
      <c r="C813" s="159"/>
      <c r="D813" s="165"/>
      <c r="E813" s="161"/>
      <c r="F813" s="172" t="str">
        <f t="shared" si="39"/>
        <v>-</v>
      </c>
      <c r="G813" s="68"/>
      <c r="H813" s="167"/>
      <c r="I813" s="173"/>
      <c r="J813" s="168" t="str">
        <f>IFERROR(MIN('MP Calculations'!$E$30/I813,1),"-")</f>
        <v>-</v>
      </c>
      <c r="K813" s="12"/>
      <c r="L813" s="159"/>
      <c r="M813" s="159"/>
      <c r="N813" s="159"/>
      <c r="O813" s="184" t="str">
        <f t="shared" si="40"/>
        <v>-</v>
      </c>
      <c r="P813" s="214" t="str">
        <f t="shared" si="41"/>
        <v>-</v>
      </c>
      <c r="Q813" s="214" cm="1">
        <f t="array" ref="Q813">IF(P813="-",0,P813/(1+'General inputs'!$H$32)^IFERROR(INDEX('MP Calculations'!$C$40:$C$130,MATCH(F813,'MP Calculations'!$D$40:$D$130,0),0),-1))</f>
        <v>0</v>
      </c>
    </row>
    <row r="814" spans="3:17" x14ac:dyDescent="0.2">
      <c r="C814" s="159"/>
      <c r="D814" s="165"/>
      <c r="E814" s="161"/>
      <c r="F814" s="172" t="str">
        <f t="shared" si="39"/>
        <v>-</v>
      </c>
      <c r="G814" s="68"/>
      <c r="H814" s="167"/>
      <c r="I814" s="173"/>
      <c r="J814" s="168" t="str">
        <f>IFERROR(MIN('MP Calculations'!$E$30/I814,1),"-")</f>
        <v>-</v>
      </c>
      <c r="K814" s="12"/>
      <c r="L814" s="159"/>
      <c r="M814" s="159"/>
      <c r="N814" s="159"/>
      <c r="O814" s="184" t="str">
        <f t="shared" si="40"/>
        <v>-</v>
      </c>
      <c r="P814" s="214" t="str">
        <f t="shared" si="41"/>
        <v>-</v>
      </c>
      <c r="Q814" s="214" cm="1">
        <f t="array" ref="Q814">IF(P814="-",0,P814/(1+'General inputs'!$H$32)^IFERROR(INDEX('MP Calculations'!$C$40:$C$130,MATCH(F814,'MP Calculations'!$D$40:$D$130,0),0),-1))</f>
        <v>0</v>
      </c>
    </row>
    <row r="815" spans="3:17" x14ac:dyDescent="0.2">
      <c r="C815" s="159"/>
      <c r="D815" s="165"/>
      <c r="E815" s="161"/>
      <c r="F815" s="172" t="str">
        <f t="shared" si="39"/>
        <v>-</v>
      </c>
      <c r="G815" s="68"/>
      <c r="H815" s="167"/>
      <c r="I815" s="173"/>
      <c r="J815" s="168" t="str">
        <f>IFERROR(MIN('MP Calculations'!$E$30/I815,1),"-")</f>
        <v>-</v>
      </c>
      <c r="K815" s="12"/>
      <c r="L815" s="159"/>
      <c r="M815" s="159"/>
      <c r="N815" s="159"/>
      <c r="O815" s="184" t="str">
        <f t="shared" si="40"/>
        <v>-</v>
      </c>
      <c r="P815" s="214" t="str">
        <f t="shared" si="41"/>
        <v>-</v>
      </c>
      <c r="Q815" s="214" cm="1">
        <f t="array" ref="Q815">IF(P815="-",0,P815/(1+'General inputs'!$H$32)^IFERROR(INDEX('MP Calculations'!$C$40:$C$130,MATCH(F815,'MP Calculations'!$D$40:$D$130,0),0),-1))</f>
        <v>0</v>
      </c>
    </row>
    <row r="816" spans="3:17" x14ac:dyDescent="0.2">
      <c r="C816" s="159"/>
      <c r="D816" s="165"/>
      <c r="E816" s="161"/>
      <c r="F816" s="172" t="str">
        <f t="shared" si="39"/>
        <v>-</v>
      </c>
      <c r="G816" s="68"/>
      <c r="H816" s="167"/>
      <c r="I816" s="173"/>
      <c r="J816" s="168" t="str">
        <f>IFERROR(MIN('MP Calculations'!$E$30/I816,1),"-")</f>
        <v>-</v>
      </c>
      <c r="K816" s="12"/>
      <c r="L816" s="159"/>
      <c r="M816" s="159"/>
      <c r="N816" s="159"/>
      <c r="O816" s="184" t="str">
        <f t="shared" si="40"/>
        <v>-</v>
      </c>
      <c r="P816" s="214" t="str">
        <f t="shared" si="41"/>
        <v>-</v>
      </c>
      <c r="Q816" s="214" cm="1">
        <f t="array" ref="Q816">IF(P816="-",0,P816/(1+'General inputs'!$H$32)^IFERROR(INDEX('MP Calculations'!$C$40:$C$130,MATCH(F816,'MP Calculations'!$D$40:$D$130,0),0),-1))</f>
        <v>0</v>
      </c>
    </row>
    <row r="817" spans="3:17" x14ac:dyDescent="0.2">
      <c r="C817" s="159"/>
      <c r="D817" s="165"/>
      <c r="E817" s="161"/>
      <c r="F817" s="172" t="str">
        <f t="shared" si="39"/>
        <v>-</v>
      </c>
      <c r="G817" s="68"/>
      <c r="H817" s="167"/>
      <c r="I817" s="173"/>
      <c r="J817" s="168" t="str">
        <f>IFERROR(MIN('MP Calculations'!$E$30/I817,1),"-")</f>
        <v>-</v>
      </c>
      <c r="K817" s="12"/>
      <c r="L817" s="159"/>
      <c r="M817" s="159"/>
      <c r="N817" s="159"/>
      <c r="O817" s="184" t="str">
        <f t="shared" si="40"/>
        <v>-</v>
      </c>
      <c r="P817" s="214" t="str">
        <f t="shared" si="41"/>
        <v>-</v>
      </c>
      <c r="Q817" s="214" cm="1">
        <f t="array" ref="Q817">IF(P817="-",0,P817/(1+'General inputs'!$H$32)^IFERROR(INDEX('MP Calculations'!$C$40:$C$130,MATCH(F817,'MP Calculations'!$D$40:$D$130,0),0),-1))</f>
        <v>0</v>
      </c>
    </row>
    <row r="818" spans="3:17" x14ac:dyDescent="0.2">
      <c r="C818" s="159"/>
      <c r="D818" s="165"/>
      <c r="E818" s="161"/>
      <c r="F818" s="172" t="str">
        <f t="shared" si="39"/>
        <v>-</v>
      </c>
      <c r="G818" s="68"/>
      <c r="H818" s="167"/>
      <c r="I818" s="173"/>
      <c r="J818" s="168" t="str">
        <f>IFERROR(MIN('MP Calculations'!$E$30/I818,1),"-")</f>
        <v>-</v>
      </c>
      <c r="K818" s="12"/>
      <c r="L818" s="159"/>
      <c r="M818" s="159"/>
      <c r="N818" s="159"/>
      <c r="O818" s="184" t="str">
        <f t="shared" si="40"/>
        <v>-</v>
      </c>
      <c r="P818" s="214" t="str">
        <f t="shared" si="41"/>
        <v>-</v>
      </c>
      <c r="Q818" s="214" cm="1">
        <f t="array" ref="Q818">IF(P818="-",0,P818/(1+'General inputs'!$H$32)^IFERROR(INDEX('MP Calculations'!$C$40:$C$130,MATCH(F818,'MP Calculations'!$D$40:$D$130,0),0),-1))</f>
        <v>0</v>
      </c>
    </row>
    <row r="819" spans="3:17" x14ac:dyDescent="0.2">
      <c r="C819" s="159"/>
      <c r="D819" s="165"/>
      <c r="E819" s="161"/>
      <c r="F819" s="172" t="str">
        <f t="shared" si="39"/>
        <v>-</v>
      </c>
      <c r="G819" s="68"/>
      <c r="H819" s="167"/>
      <c r="I819" s="173"/>
      <c r="J819" s="168" t="str">
        <f>IFERROR(MIN('MP Calculations'!$E$30/I819,1),"-")</f>
        <v>-</v>
      </c>
      <c r="K819" s="12"/>
      <c r="L819" s="159"/>
      <c r="M819" s="159"/>
      <c r="N819" s="159"/>
      <c r="O819" s="184" t="str">
        <f t="shared" si="40"/>
        <v>-</v>
      </c>
      <c r="P819" s="214" t="str">
        <f t="shared" si="41"/>
        <v>-</v>
      </c>
      <c r="Q819" s="214" cm="1">
        <f t="array" ref="Q819">IF(P819="-",0,P819/(1+'General inputs'!$H$32)^IFERROR(INDEX('MP Calculations'!$C$40:$C$130,MATCH(F819,'MP Calculations'!$D$40:$D$130,0),0),-1))</f>
        <v>0</v>
      </c>
    </row>
    <row r="820" spans="3:17" x14ac:dyDescent="0.2">
      <c r="C820" s="159"/>
      <c r="D820" s="165"/>
      <c r="E820" s="161"/>
      <c r="F820" s="172" t="str">
        <f t="shared" si="39"/>
        <v>-</v>
      </c>
      <c r="G820" s="68"/>
      <c r="H820" s="167"/>
      <c r="I820" s="173"/>
      <c r="J820" s="168" t="str">
        <f>IFERROR(MIN('MP Calculations'!$E$30/I820,1),"-")</f>
        <v>-</v>
      </c>
      <c r="K820" s="12"/>
      <c r="L820" s="159"/>
      <c r="M820" s="159"/>
      <c r="N820" s="159"/>
      <c r="O820" s="184" t="str">
        <f t="shared" si="40"/>
        <v>-</v>
      </c>
      <c r="P820" s="214" t="str">
        <f t="shared" si="41"/>
        <v>-</v>
      </c>
      <c r="Q820" s="214" cm="1">
        <f t="array" ref="Q820">IF(P820="-",0,P820/(1+'General inputs'!$H$32)^IFERROR(INDEX('MP Calculations'!$C$40:$C$130,MATCH(F820,'MP Calculations'!$D$40:$D$130,0),0),-1))</f>
        <v>0</v>
      </c>
    </row>
    <row r="821" spans="3:17" x14ac:dyDescent="0.2">
      <c r="C821" s="159"/>
      <c r="D821" s="165"/>
      <c r="E821" s="161"/>
      <c r="F821" s="172" t="str">
        <f t="shared" si="39"/>
        <v>-</v>
      </c>
      <c r="G821" s="68"/>
      <c r="H821" s="167"/>
      <c r="I821" s="173"/>
      <c r="J821" s="168" t="str">
        <f>IFERROR(MIN('MP Calculations'!$E$30/I821,1),"-")</f>
        <v>-</v>
      </c>
      <c r="K821" s="12"/>
      <c r="L821" s="159"/>
      <c r="M821" s="159"/>
      <c r="N821" s="159"/>
      <c r="O821" s="184" t="str">
        <f t="shared" si="40"/>
        <v>-</v>
      </c>
      <c r="P821" s="214" t="str">
        <f t="shared" si="41"/>
        <v>-</v>
      </c>
      <c r="Q821" s="214" cm="1">
        <f t="array" ref="Q821">IF(P821="-",0,P821/(1+'General inputs'!$H$32)^IFERROR(INDEX('MP Calculations'!$C$40:$C$130,MATCH(F821,'MP Calculations'!$D$40:$D$130,0),0),-1))</f>
        <v>0</v>
      </c>
    </row>
    <row r="822" spans="3:17" x14ac:dyDescent="0.2">
      <c r="C822" s="159"/>
      <c r="D822" s="165"/>
      <c r="E822" s="161"/>
      <c r="F822" s="172" t="str">
        <f t="shared" si="39"/>
        <v>-</v>
      </c>
      <c r="G822" s="68"/>
      <c r="H822" s="167"/>
      <c r="I822" s="173"/>
      <c r="J822" s="168" t="str">
        <f>IFERROR(MIN('MP Calculations'!$E$30/I822,1),"-")</f>
        <v>-</v>
      </c>
      <c r="K822" s="12"/>
      <c r="L822" s="159"/>
      <c r="M822" s="159"/>
      <c r="N822" s="159"/>
      <c r="O822" s="184" t="str">
        <f t="shared" si="40"/>
        <v>-</v>
      </c>
      <c r="P822" s="214" t="str">
        <f t="shared" si="41"/>
        <v>-</v>
      </c>
      <c r="Q822" s="214" cm="1">
        <f t="array" ref="Q822">IF(P822="-",0,P822/(1+'General inputs'!$H$32)^IFERROR(INDEX('MP Calculations'!$C$40:$C$130,MATCH(F822,'MP Calculations'!$D$40:$D$130,0),0),-1))</f>
        <v>0</v>
      </c>
    </row>
    <row r="823" spans="3:17" x14ac:dyDescent="0.2">
      <c r="C823" s="159"/>
      <c r="D823" s="165"/>
      <c r="E823" s="161"/>
      <c r="F823" s="172" t="str">
        <f t="shared" si="39"/>
        <v>-</v>
      </c>
      <c r="G823" s="68"/>
      <c r="H823" s="167"/>
      <c r="I823" s="173"/>
      <c r="J823" s="168" t="str">
        <f>IFERROR(MIN('MP Calculations'!$E$30/I823,1),"-")</f>
        <v>-</v>
      </c>
      <c r="K823" s="12"/>
      <c r="L823" s="159"/>
      <c r="M823" s="159"/>
      <c r="N823" s="159"/>
      <c r="O823" s="184" t="str">
        <f t="shared" si="40"/>
        <v>-</v>
      </c>
      <c r="P823" s="214" t="str">
        <f t="shared" si="41"/>
        <v>-</v>
      </c>
      <c r="Q823" s="214" cm="1">
        <f t="array" ref="Q823">IF(P823="-",0,P823/(1+'General inputs'!$H$32)^IFERROR(INDEX('MP Calculations'!$C$40:$C$130,MATCH(F823,'MP Calculations'!$D$40:$D$130,0),0),-1))</f>
        <v>0</v>
      </c>
    </row>
    <row r="824" spans="3:17" x14ac:dyDescent="0.2">
      <c r="C824" s="159"/>
      <c r="D824" s="165"/>
      <c r="E824" s="161"/>
      <c r="F824" s="172" t="str">
        <f t="shared" si="39"/>
        <v>-</v>
      </c>
      <c r="G824" s="68"/>
      <c r="H824" s="167"/>
      <c r="I824" s="173"/>
      <c r="J824" s="168" t="str">
        <f>IFERROR(MIN('MP Calculations'!$E$30/I824,1),"-")</f>
        <v>-</v>
      </c>
      <c r="K824" s="12"/>
      <c r="L824" s="159"/>
      <c r="M824" s="159"/>
      <c r="N824" s="159"/>
      <c r="O824" s="184" t="str">
        <f t="shared" si="40"/>
        <v>-</v>
      </c>
      <c r="P824" s="214" t="str">
        <f t="shared" si="41"/>
        <v>-</v>
      </c>
      <c r="Q824" s="214" cm="1">
        <f t="array" ref="Q824">IF(P824="-",0,P824/(1+'General inputs'!$H$32)^IFERROR(INDEX('MP Calculations'!$C$40:$C$130,MATCH(F824,'MP Calculations'!$D$40:$D$130,0),0),-1))</f>
        <v>0</v>
      </c>
    </row>
    <row r="825" spans="3:17" x14ac:dyDescent="0.2">
      <c r="C825" s="159"/>
      <c r="D825" s="165"/>
      <c r="E825" s="161"/>
      <c r="F825" s="172" t="str">
        <f t="shared" si="39"/>
        <v>-</v>
      </c>
      <c r="G825" s="68"/>
      <c r="H825" s="167"/>
      <c r="I825" s="173"/>
      <c r="J825" s="168" t="str">
        <f>IFERROR(MIN('MP Calculations'!$E$30/I825,1),"-")</f>
        <v>-</v>
      </c>
      <c r="K825" s="12"/>
      <c r="L825" s="159"/>
      <c r="M825" s="159"/>
      <c r="N825" s="159"/>
      <c r="O825" s="184" t="str">
        <f t="shared" si="40"/>
        <v>-</v>
      </c>
      <c r="P825" s="214" t="str">
        <f t="shared" si="41"/>
        <v>-</v>
      </c>
      <c r="Q825" s="214" cm="1">
        <f t="array" ref="Q825">IF(P825="-",0,P825/(1+'General inputs'!$H$32)^IFERROR(INDEX('MP Calculations'!$C$40:$C$130,MATCH(F825,'MP Calculations'!$D$40:$D$130,0),0),-1))</f>
        <v>0</v>
      </c>
    </row>
    <row r="826" spans="3:17" x14ac:dyDescent="0.2">
      <c r="C826" s="159"/>
      <c r="D826" s="165"/>
      <c r="E826" s="161"/>
      <c r="F826" s="172" t="str">
        <f t="shared" si="39"/>
        <v>-</v>
      </c>
      <c r="G826" s="68"/>
      <c r="H826" s="167"/>
      <c r="I826" s="173"/>
      <c r="J826" s="168" t="str">
        <f>IFERROR(MIN('MP Calculations'!$E$30/I826,1),"-")</f>
        <v>-</v>
      </c>
      <c r="K826" s="12"/>
      <c r="L826" s="159"/>
      <c r="M826" s="159"/>
      <c r="N826" s="159"/>
      <c r="O826" s="184" t="str">
        <f t="shared" si="40"/>
        <v>-</v>
      </c>
      <c r="P826" s="214" t="str">
        <f t="shared" si="41"/>
        <v>-</v>
      </c>
      <c r="Q826" s="214" cm="1">
        <f t="array" ref="Q826">IF(P826="-",0,P826/(1+'General inputs'!$H$32)^IFERROR(INDEX('MP Calculations'!$C$40:$C$130,MATCH(F826,'MP Calculations'!$D$40:$D$130,0),0),-1))</f>
        <v>0</v>
      </c>
    </row>
    <row r="827" spans="3:17" x14ac:dyDescent="0.2">
      <c r="C827" s="159"/>
      <c r="D827" s="165"/>
      <c r="E827" s="161"/>
      <c r="F827" s="172" t="str">
        <f t="shared" si="39"/>
        <v>-</v>
      </c>
      <c r="G827" s="68"/>
      <c r="H827" s="167"/>
      <c r="I827" s="173"/>
      <c r="J827" s="168" t="str">
        <f>IFERROR(MIN('MP Calculations'!$E$30/I827,1),"-")</f>
        <v>-</v>
      </c>
      <c r="K827" s="12"/>
      <c r="L827" s="159"/>
      <c r="M827" s="159"/>
      <c r="N827" s="159"/>
      <c r="O827" s="184" t="str">
        <f t="shared" si="40"/>
        <v>-</v>
      </c>
      <c r="P827" s="214" t="str">
        <f t="shared" si="41"/>
        <v>-</v>
      </c>
      <c r="Q827" s="214" cm="1">
        <f t="array" ref="Q827">IF(P827="-",0,P827/(1+'General inputs'!$H$32)^IFERROR(INDEX('MP Calculations'!$C$40:$C$130,MATCH(F827,'MP Calculations'!$D$40:$D$130,0),0),-1))</f>
        <v>0</v>
      </c>
    </row>
    <row r="828" spans="3:17" x14ac:dyDescent="0.2">
      <c r="C828" s="159"/>
      <c r="D828" s="165"/>
      <c r="E828" s="161"/>
      <c r="F828" s="172" t="str">
        <f t="shared" si="39"/>
        <v>-</v>
      </c>
      <c r="G828" s="68"/>
      <c r="H828" s="167"/>
      <c r="I828" s="173"/>
      <c r="J828" s="168" t="str">
        <f>IFERROR(MIN('MP Calculations'!$E$30/I828,1),"-")</f>
        <v>-</v>
      </c>
      <c r="K828" s="12"/>
      <c r="L828" s="159"/>
      <c r="M828" s="159"/>
      <c r="N828" s="159"/>
      <c r="O828" s="184" t="str">
        <f t="shared" si="40"/>
        <v>-</v>
      </c>
      <c r="P828" s="214" t="str">
        <f t="shared" si="41"/>
        <v>-</v>
      </c>
      <c r="Q828" s="214" cm="1">
        <f t="array" ref="Q828">IF(P828="-",0,P828/(1+'General inputs'!$H$32)^IFERROR(INDEX('MP Calculations'!$C$40:$C$130,MATCH(F828,'MP Calculations'!$D$40:$D$130,0),0),-1))</f>
        <v>0</v>
      </c>
    </row>
    <row r="829" spans="3:17" x14ac:dyDescent="0.2">
      <c r="C829" s="159"/>
      <c r="D829" s="165"/>
      <c r="E829" s="161"/>
      <c r="F829" s="172" t="str">
        <f t="shared" si="39"/>
        <v>-</v>
      </c>
      <c r="G829" s="68"/>
      <c r="H829" s="167"/>
      <c r="I829" s="173"/>
      <c r="J829" s="168" t="str">
        <f>IFERROR(MIN('MP Calculations'!$E$30/I829,1),"-")</f>
        <v>-</v>
      </c>
      <c r="K829" s="12"/>
      <c r="L829" s="159"/>
      <c r="M829" s="159"/>
      <c r="N829" s="159"/>
      <c r="O829" s="184" t="str">
        <f t="shared" si="40"/>
        <v>-</v>
      </c>
      <c r="P829" s="214" t="str">
        <f t="shared" si="41"/>
        <v>-</v>
      </c>
      <c r="Q829" s="214" cm="1">
        <f t="array" ref="Q829">IF(P829="-",0,P829/(1+'General inputs'!$H$32)^IFERROR(INDEX('MP Calculations'!$C$40:$C$130,MATCH(F829,'MP Calculations'!$D$40:$D$130,0),0),-1))</f>
        <v>0</v>
      </c>
    </row>
    <row r="830" spans="3:17" x14ac:dyDescent="0.2">
      <c r="C830" s="159"/>
      <c r="D830" s="165"/>
      <c r="E830" s="161"/>
      <c r="F830" s="172" t="str">
        <f t="shared" si="39"/>
        <v>-</v>
      </c>
      <c r="G830" s="68"/>
      <c r="H830" s="167"/>
      <c r="I830" s="173"/>
      <c r="J830" s="168" t="str">
        <f>IFERROR(MIN('MP Calculations'!$E$30/I830,1),"-")</f>
        <v>-</v>
      </c>
      <c r="K830" s="12"/>
      <c r="L830" s="159"/>
      <c r="M830" s="159"/>
      <c r="N830" s="159"/>
      <c r="O830" s="184" t="str">
        <f t="shared" si="40"/>
        <v>-</v>
      </c>
      <c r="P830" s="214" t="str">
        <f t="shared" si="41"/>
        <v>-</v>
      </c>
      <c r="Q830" s="214" cm="1">
        <f t="array" ref="Q830">IF(P830="-",0,P830/(1+'General inputs'!$H$32)^IFERROR(INDEX('MP Calculations'!$C$40:$C$130,MATCH(F830,'MP Calculations'!$D$40:$D$130,0),0),-1))</f>
        <v>0</v>
      </c>
    </row>
    <row r="831" spans="3:17" x14ac:dyDescent="0.2">
      <c r="C831" s="159"/>
      <c r="D831" s="165"/>
      <c r="E831" s="161"/>
      <c r="F831" s="172" t="str">
        <f t="shared" si="39"/>
        <v>-</v>
      </c>
      <c r="G831" s="68"/>
      <c r="H831" s="167"/>
      <c r="I831" s="173"/>
      <c r="J831" s="168" t="str">
        <f>IFERROR(MIN('MP Calculations'!$E$30/I831,1),"-")</f>
        <v>-</v>
      </c>
      <c r="K831" s="12"/>
      <c r="L831" s="159"/>
      <c r="M831" s="159"/>
      <c r="N831" s="159"/>
      <c r="O831" s="184" t="str">
        <f t="shared" si="40"/>
        <v>-</v>
      </c>
      <c r="P831" s="214" t="str">
        <f t="shared" si="41"/>
        <v>-</v>
      </c>
      <c r="Q831" s="214" cm="1">
        <f t="array" ref="Q831">IF(P831="-",0,P831/(1+'General inputs'!$H$32)^IFERROR(INDEX('MP Calculations'!$C$40:$C$130,MATCH(F831,'MP Calculations'!$D$40:$D$130,0),0),-1))</f>
        <v>0</v>
      </c>
    </row>
    <row r="832" spans="3:17" x14ac:dyDescent="0.2">
      <c r="C832" s="159"/>
      <c r="D832" s="165"/>
      <c r="E832" s="161"/>
      <c r="F832" s="172" t="str">
        <f t="shared" si="39"/>
        <v>-</v>
      </c>
      <c r="G832" s="68"/>
      <c r="H832" s="167"/>
      <c r="I832" s="173"/>
      <c r="J832" s="168" t="str">
        <f>IFERROR(MIN('MP Calculations'!$E$30/I832,1),"-")</f>
        <v>-</v>
      </c>
      <c r="K832" s="12"/>
      <c r="L832" s="159"/>
      <c r="M832" s="159"/>
      <c r="N832" s="159"/>
      <c r="O832" s="184" t="str">
        <f t="shared" si="40"/>
        <v>-</v>
      </c>
      <c r="P832" s="214" t="str">
        <f t="shared" si="41"/>
        <v>-</v>
      </c>
      <c r="Q832" s="214" cm="1">
        <f t="array" ref="Q832">IF(P832="-",0,P832/(1+'General inputs'!$H$32)^IFERROR(INDEX('MP Calculations'!$C$40:$C$130,MATCH(F832,'MP Calculations'!$D$40:$D$130,0),0),-1))</f>
        <v>0</v>
      </c>
    </row>
    <row r="833" spans="3:17" x14ac:dyDescent="0.2">
      <c r="C833" s="159"/>
      <c r="D833" s="165"/>
      <c r="E833" s="161"/>
      <c r="F833" s="172" t="str">
        <f t="shared" si="39"/>
        <v>-</v>
      </c>
      <c r="G833" s="68"/>
      <c r="H833" s="167"/>
      <c r="I833" s="173"/>
      <c r="J833" s="168" t="str">
        <f>IFERROR(MIN('MP Calculations'!$E$30/I833,1),"-")</f>
        <v>-</v>
      </c>
      <c r="K833" s="12"/>
      <c r="L833" s="159"/>
      <c r="M833" s="159"/>
      <c r="N833" s="159"/>
      <c r="O833" s="184" t="str">
        <f t="shared" si="40"/>
        <v>-</v>
      </c>
      <c r="P833" s="214" t="str">
        <f t="shared" si="41"/>
        <v>-</v>
      </c>
      <c r="Q833" s="214" cm="1">
        <f t="array" ref="Q833">IF(P833="-",0,P833/(1+'General inputs'!$H$32)^IFERROR(INDEX('MP Calculations'!$C$40:$C$130,MATCH(F833,'MP Calculations'!$D$40:$D$130,0),0),-1))</f>
        <v>0</v>
      </c>
    </row>
    <row r="834" spans="3:17" x14ac:dyDescent="0.2">
      <c r="C834" s="159"/>
      <c r="D834" s="165"/>
      <c r="E834" s="161"/>
      <c r="F834" s="172" t="str">
        <f t="shared" si="39"/>
        <v>-</v>
      </c>
      <c r="G834" s="68"/>
      <c r="H834" s="167"/>
      <c r="I834" s="173"/>
      <c r="J834" s="168" t="str">
        <f>IFERROR(MIN('MP Calculations'!$E$30/I834,1),"-")</f>
        <v>-</v>
      </c>
      <c r="K834" s="12"/>
      <c r="L834" s="159"/>
      <c r="M834" s="159"/>
      <c r="N834" s="159"/>
      <c r="O834" s="184" t="str">
        <f t="shared" si="40"/>
        <v>-</v>
      </c>
      <c r="P834" s="214" t="str">
        <f t="shared" si="41"/>
        <v>-</v>
      </c>
      <c r="Q834" s="214"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4" t="str">
        <f t="shared" si="40"/>
        <v>-</v>
      </c>
      <c r="P835" s="214" t="str">
        <f t="shared" si="41"/>
        <v>-</v>
      </c>
      <c r="Q835" s="214"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4" t="str">
        <f t="shared" si="40"/>
        <v>-</v>
      </c>
      <c r="P836" s="214" t="str">
        <f t="shared" si="41"/>
        <v>-</v>
      </c>
      <c r="Q836" s="214"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4" t="str">
        <f t="shared" si="40"/>
        <v>-</v>
      </c>
      <c r="P837" s="214" t="str">
        <f t="shared" si="41"/>
        <v>-</v>
      </c>
      <c r="Q837" s="214"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4" t="str">
        <f t="shared" si="40"/>
        <v>-</v>
      </c>
      <c r="P838" s="214" t="str">
        <f t="shared" si="41"/>
        <v>-</v>
      </c>
      <c r="Q838" s="214"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4" t="str">
        <f t="shared" si="40"/>
        <v>-</v>
      </c>
      <c r="P839" s="214" t="str">
        <f t="shared" si="41"/>
        <v>-</v>
      </c>
      <c r="Q839" s="214"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4" t="str">
        <f t="shared" si="40"/>
        <v>-</v>
      </c>
      <c r="P840" s="214" t="str">
        <f t="shared" si="41"/>
        <v>-</v>
      </c>
      <c r="Q840" s="214"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4" t="str">
        <f t="shared" si="40"/>
        <v>-</v>
      </c>
      <c r="P841" s="214" t="str">
        <f t="shared" si="41"/>
        <v>-</v>
      </c>
      <c r="Q841" s="214"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4" t="str">
        <f t="shared" si="40"/>
        <v>-</v>
      </c>
      <c r="P842" s="214" t="str">
        <f t="shared" si="41"/>
        <v>-</v>
      </c>
      <c r="Q842" s="214"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4" t="str">
        <f t="shared" si="40"/>
        <v>-</v>
      </c>
      <c r="P843" s="214" t="str">
        <f t="shared" si="41"/>
        <v>-</v>
      </c>
      <c r="Q843" s="214"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4" t="str">
        <f t="shared" si="40"/>
        <v>-</v>
      </c>
      <c r="P844" s="214" t="str">
        <f t="shared" si="41"/>
        <v>-</v>
      </c>
      <c r="Q844" s="214"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4" t="str">
        <f t="shared" si="40"/>
        <v>-</v>
      </c>
      <c r="P845" s="214" t="str">
        <f t="shared" si="41"/>
        <v>-</v>
      </c>
      <c r="Q845" s="214"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4" t="str">
        <f t="shared" si="40"/>
        <v>-</v>
      </c>
      <c r="P846" s="214" t="str">
        <f t="shared" si="41"/>
        <v>-</v>
      </c>
      <c r="Q846" s="214"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4" t="str">
        <f t="shared" si="40"/>
        <v>-</v>
      </c>
      <c r="P847" s="214" t="str">
        <f t="shared" si="41"/>
        <v>-</v>
      </c>
      <c r="Q847" s="214"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4" t="str">
        <f t="shared" si="40"/>
        <v>-</v>
      </c>
      <c r="P848" s="214" t="str">
        <f t="shared" si="41"/>
        <v>-</v>
      </c>
      <c r="Q848" s="214"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4" t="str">
        <f t="shared" si="40"/>
        <v>-</v>
      </c>
      <c r="P849" s="214" t="str">
        <f t="shared" si="41"/>
        <v>-</v>
      </c>
      <c r="Q849" s="214"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4" t="str">
        <f t="shared" si="40"/>
        <v>-</v>
      </c>
      <c r="P850" s="214" t="str">
        <f t="shared" si="41"/>
        <v>-</v>
      </c>
      <c r="Q850" s="214"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4" t="str">
        <f t="shared" si="40"/>
        <v>-</v>
      </c>
      <c r="P851" s="214" t="str">
        <f t="shared" si="41"/>
        <v>-</v>
      </c>
      <c r="Q851" s="214"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4" t="str">
        <f t="shared" si="40"/>
        <v>-</v>
      </c>
      <c r="P852" s="214" t="str">
        <f t="shared" si="41"/>
        <v>-</v>
      </c>
      <c r="Q852" s="214"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4" t="str">
        <f t="shared" si="40"/>
        <v>-</v>
      </c>
      <c r="P853" s="214" t="str">
        <f t="shared" si="41"/>
        <v>-</v>
      </c>
      <c r="Q853" s="214"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4" t="str">
        <f t="shared" ref="O854:O917" si="43">IF(N854="","-",L854*N854)</f>
        <v>-</v>
      </c>
      <c r="P854" s="214" t="str">
        <f t="shared" ref="P854:P917" si="44">IF(O854="-","-",IF(OR(E854&lt;$E$15,E854&gt;$E$16),0,O854*J854))</f>
        <v>-</v>
      </c>
      <c r="Q854" s="214"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4" t="str">
        <f t="shared" si="43"/>
        <v>-</v>
      </c>
      <c r="P855" s="214" t="str">
        <f t="shared" si="44"/>
        <v>-</v>
      </c>
      <c r="Q855" s="214"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4" t="str">
        <f t="shared" si="43"/>
        <v>-</v>
      </c>
      <c r="P856" s="214" t="str">
        <f t="shared" si="44"/>
        <v>-</v>
      </c>
      <c r="Q856" s="214"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4" t="str">
        <f t="shared" si="43"/>
        <v>-</v>
      </c>
      <c r="P857" s="214" t="str">
        <f t="shared" si="44"/>
        <v>-</v>
      </c>
      <c r="Q857" s="214"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4" t="str">
        <f t="shared" si="43"/>
        <v>-</v>
      </c>
      <c r="P858" s="214" t="str">
        <f t="shared" si="44"/>
        <v>-</v>
      </c>
      <c r="Q858" s="214"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4" t="str">
        <f t="shared" si="43"/>
        <v>-</v>
      </c>
      <c r="P859" s="214" t="str">
        <f t="shared" si="44"/>
        <v>-</v>
      </c>
      <c r="Q859" s="214"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4" t="str">
        <f t="shared" si="43"/>
        <v>-</v>
      </c>
      <c r="P860" s="214" t="str">
        <f t="shared" si="44"/>
        <v>-</v>
      </c>
      <c r="Q860" s="214"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4" t="str">
        <f t="shared" si="43"/>
        <v>-</v>
      </c>
      <c r="P861" s="214" t="str">
        <f t="shared" si="44"/>
        <v>-</v>
      </c>
      <c r="Q861" s="214"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4" t="str">
        <f t="shared" si="43"/>
        <v>-</v>
      </c>
      <c r="P862" s="214" t="str">
        <f t="shared" si="44"/>
        <v>-</v>
      </c>
      <c r="Q862" s="214"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4" t="str">
        <f t="shared" si="43"/>
        <v>-</v>
      </c>
      <c r="P863" s="214" t="str">
        <f t="shared" si="44"/>
        <v>-</v>
      </c>
      <c r="Q863" s="214"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4" t="str">
        <f t="shared" si="43"/>
        <v>-</v>
      </c>
      <c r="P864" s="214" t="str">
        <f t="shared" si="44"/>
        <v>-</v>
      </c>
      <c r="Q864" s="214"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4" t="str">
        <f t="shared" si="43"/>
        <v>-</v>
      </c>
      <c r="P865" s="214" t="str">
        <f t="shared" si="44"/>
        <v>-</v>
      </c>
      <c r="Q865" s="214"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4" t="str">
        <f t="shared" si="43"/>
        <v>-</v>
      </c>
      <c r="P866" s="214" t="str">
        <f t="shared" si="44"/>
        <v>-</v>
      </c>
      <c r="Q866" s="214"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4" t="str">
        <f t="shared" si="43"/>
        <v>-</v>
      </c>
      <c r="P867" s="214" t="str">
        <f t="shared" si="44"/>
        <v>-</v>
      </c>
      <c r="Q867" s="214"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4" t="str">
        <f t="shared" si="43"/>
        <v>-</v>
      </c>
      <c r="P868" s="214" t="str">
        <f t="shared" si="44"/>
        <v>-</v>
      </c>
      <c r="Q868" s="214"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4" t="str">
        <f t="shared" si="43"/>
        <v>-</v>
      </c>
      <c r="P869" s="214" t="str">
        <f t="shared" si="44"/>
        <v>-</v>
      </c>
      <c r="Q869" s="214"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4" t="str">
        <f t="shared" si="43"/>
        <v>-</v>
      </c>
      <c r="P870" s="214" t="str">
        <f t="shared" si="44"/>
        <v>-</v>
      </c>
      <c r="Q870" s="214"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4" t="str">
        <f t="shared" si="43"/>
        <v>-</v>
      </c>
      <c r="P871" s="214" t="str">
        <f t="shared" si="44"/>
        <v>-</v>
      </c>
      <c r="Q871" s="214"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4" t="str">
        <f t="shared" si="43"/>
        <v>-</v>
      </c>
      <c r="P872" s="214" t="str">
        <f t="shared" si="44"/>
        <v>-</v>
      </c>
      <c r="Q872" s="214"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4" t="str">
        <f t="shared" si="43"/>
        <v>-</v>
      </c>
      <c r="P873" s="214" t="str">
        <f t="shared" si="44"/>
        <v>-</v>
      </c>
      <c r="Q873" s="214"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4" t="str">
        <f t="shared" si="43"/>
        <v>-</v>
      </c>
      <c r="P874" s="214" t="str">
        <f t="shared" si="44"/>
        <v>-</v>
      </c>
      <c r="Q874" s="214"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4" t="str">
        <f t="shared" si="43"/>
        <v>-</v>
      </c>
      <c r="P875" s="214" t="str">
        <f t="shared" si="44"/>
        <v>-</v>
      </c>
      <c r="Q875" s="214"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4" t="str">
        <f t="shared" si="43"/>
        <v>-</v>
      </c>
      <c r="P876" s="214" t="str">
        <f t="shared" si="44"/>
        <v>-</v>
      </c>
      <c r="Q876" s="214"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4" t="str">
        <f t="shared" si="43"/>
        <v>-</v>
      </c>
      <c r="P877" s="214" t="str">
        <f t="shared" si="44"/>
        <v>-</v>
      </c>
      <c r="Q877" s="214"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4" t="str">
        <f t="shared" si="43"/>
        <v>-</v>
      </c>
      <c r="P878" s="214" t="str">
        <f t="shared" si="44"/>
        <v>-</v>
      </c>
      <c r="Q878" s="214"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4" t="str">
        <f t="shared" si="43"/>
        <v>-</v>
      </c>
      <c r="P879" s="214" t="str">
        <f t="shared" si="44"/>
        <v>-</v>
      </c>
      <c r="Q879" s="214"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4" t="str">
        <f t="shared" si="43"/>
        <v>-</v>
      </c>
      <c r="P880" s="214" t="str">
        <f t="shared" si="44"/>
        <v>-</v>
      </c>
      <c r="Q880" s="214"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4" t="str">
        <f t="shared" si="43"/>
        <v>-</v>
      </c>
      <c r="P881" s="214" t="str">
        <f t="shared" si="44"/>
        <v>-</v>
      </c>
      <c r="Q881" s="214"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4" t="str">
        <f t="shared" si="43"/>
        <v>-</v>
      </c>
      <c r="P882" s="214" t="str">
        <f t="shared" si="44"/>
        <v>-</v>
      </c>
      <c r="Q882" s="214"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4" t="str">
        <f t="shared" si="43"/>
        <v>-</v>
      </c>
      <c r="P883" s="214" t="str">
        <f t="shared" si="44"/>
        <v>-</v>
      </c>
      <c r="Q883" s="214"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4" t="str">
        <f t="shared" si="43"/>
        <v>-</v>
      </c>
      <c r="P884" s="214" t="str">
        <f t="shared" si="44"/>
        <v>-</v>
      </c>
      <c r="Q884" s="214"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4" t="str">
        <f t="shared" si="43"/>
        <v>-</v>
      </c>
      <c r="P885" s="214" t="str">
        <f t="shared" si="44"/>
        <v>-</v>
      </c>
      <c r="Q885" s="214"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4" t="str">
        <f t="shared" si="43"/>
        <v>-</v>
      </c>
      <c r="P886" s="214" t="str">
        <f t="shared" si="44"/>
        <v>-</v>
      </c>
      <c r="Q886" s="214"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4" t="str">
        <f t="shared" si="43"/>
        <v>-</v>
      </c>
      <c r="P887" s="214" t="str">
        <f t="shared" si="44"/>
        <v>-</v>
      </c>
      <c r="Q887" s="214"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4" t="str">
        <f t="shared" si="43"/>
        <v>-</v>
      </c>
      <c r="P888" s="214" t="str">
        <f t="shared" si="44"/>
        <v>-</v>
      </c>
      <c r="Q888" s="214"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4" t="str">
        <f t="shared" si="43"/>
        <v>-</v>
      </c>
      <c r="P889" s="214" t="str">
        <f t="shared" si="44"/>
        <v>-</v>
      </c>
      <c r="Q889" s="214"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4" t="str">
        <f t="shared" si="43"/>
        <v>-</v>
      </c>
      <c r="P890" s="214" t="str">
        <f t="shared" si="44"/>
        <v>-</v>
      </c>
      <c r="Q890" s="214"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4" t="str">
        <f t="shared" si="43"/>
        <v>-</v>
      </c>
      <c r="P891" s="214" t="str">
        <f t="shared" si="44"/>
        <v>-</v>
      </c>
      <c r="Q891" s="214"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4" t="str">
        <f t="shared" si="43"/>
        <v>-</v>
      </c>
      <c r="P892" s="214" t="str">
        <f t="shared" si="44"/>
        <v>-</v>
      </c>
      <c r="Q892" s="214"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4" t="str">
        <f t="shared" si="43"/>
        <v>-</v>
      </c>
      <c r="P893" s="214" t="str">
        <f t="shared" si="44"/>
        <v>-</v>
      </c>
      <c r="Q893" s="214"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4" t="str">
        <f t="shared" si="43"/>
        <v>-</v>
      </c>
      <c r="P894" s="214" t="str">
        <f t="shared" si="44"/>
        <v>-</v>
      </c>
      <c r="Q894" s="214"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4" t="str">
        <f t="shared" si="43"/>
        <v>-</v>
      </c>
      <c r="P895" s="214" t="str">
        <f t="shared" si="44"/>
        <v>-</v>
      </c>
      <c r="Q895" s="214"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4" t="str">
        <f t="shared" si="43"/>
        <v>-</v>
      </c>
      <c r="P896" s="214" t="str">
        <f t="shared" si="44"/>
        <v>-</v>
      </c>
      <c r="Q896" s="214"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4" t="str">
        <f t="shared" si="43"/>
        <v>-</v>
      </c>
      <c r="P897" s="214" t="str">
        <f t="shared" si="44"/>
        <v>-</v>
      </c>
      <c r="Q897" s="214"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4" t="str">
        <f t="shared" si="43"/>
        <v>-</v>
      </c>
      <c r="P898" s="214" t="str">
        <f t="shared" si="44"/>
        <v>-</v>
      </c>
      <c r="Q898" s="214"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4" t="str">
        <f t="shared" si="43"/>
        <v>-</v>
      </c>
      <c r="P899" s="214" t="str">
        <f t="shared" si="44"/>
        <v>-</v>
      </c>
      <c r="Q899" s="214"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4" t="str">
        <f t="shared" si="43"/>
        <v>-</v>
      </c>
      <c r="P900" s="214" t="str">
        <f t="shared" si="44"/>
        <v>-</v>
      </c>
      <c r="Q900" s="214"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4" t="str">
        <f t="shared" si="43"/>
        <v>-</v>
      </c>
      <c r="P901" s="214" t="str">
        <f t="shared" si="44"/>
        <v>-</v>
      </c>
      <c r="Q901" s="214"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4" t="str">
        <f t="shared" si="43"/>
        <v>-</v>
      </c>
      <c r="P902" s="214" t="str">
        <f t="shared" si="44"/>
        <v>-</v>
      </c>
      <c r="Q902" s="214"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4" t="str">
        <f t="shared" si="43"/>
        <v>-</v>
      </c>
      <c r="P903" s="214" t="str">
        <f t="shared" si="44"/>
        <v>-</v>
      </c>
      <c r="Q903" s="214"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4" t="str">
        <f t="shared" si="43"/>
        <v>-</v>
      </c>
      <c r="P904" s="214" t="str">
        <f t="shared" si="44"/>
        <v>-</v>
      </c>
      <c r="Q904" s="214"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4" t="str">
        <f t="shared" si="43"/>
        <v>-</v>
      </c>
      <c r="P905" s="214" t="str">
        <f t="shared" si="44"/>
        <v>-</v>
      </c>
      <c r="Q905" s="214"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4" t="str">
        <f t="shared" si="43"/>
        <v>-</v>
      </c>
      <c r="P906" s="214" t="str">
        <f t="shared" si="44"/>
        <v>-</v>
      </c>
      <c r="Q906" s="214"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4" t="str">
        <f t="shared" si="43"/>
        <v>-</v>
      </c>
      <c r="P907" s="214" t="str">
        <f t="shared" si="44"/>
        <v>-</v>
      </c>
      <c r="Q907" s="214"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4" t="str">
        <f t="shared" si="43"/>
        <v>-</v>
      </c>
      <c r="P908" s="214" t="str">
        <f t="shared" si="44"/>
        <v>-</v>
      </c>
      <c r="Q908" s="214"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4" t="str">
        <f t="shared" si="43"/>
        <v>-</v>
      </c>
      <c r="P909" s="214" t="str">
        <f t="shared" si="44"/>
        <v>-</v>
      </c>
      <c r="Q909" s="214"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4" t="str">
        <f t="shared" si="43"/>
        <v>-</v>
      </c>
      <c r="P910" s="214" t="str">
        <f t="shared" si="44"/>
        <v>-</v>
      </c>
      <c r="Q910" s="214"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4" t="str">
        <f t="shared" si="43"/>
        <v>-</v>
      </c>
      <c r="P911" s="214" t="str">
        <f t="shared" si="44"/>
        <v>-</v>
      </c>
      <c r="Q911" s="214"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4" t="str">
        <f t="shared" si="43"/>
        <v>-</v>
      </c>
      <c r="P912" s="214" t="str">
        <f t="shared" si="44"/>
        <v>-</v>
      </c>
      <c r="Q912" s="214"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4" t="str">
        <f t="shared" si="43"/>
        <v>-</v>
      </c>
      <c r="P913" s="214" t="str">
        <f t="shared" si="44"/>
        <v>-</v>
      </c>
      <c r="Q913" s="214"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4" t="str">
        <f t="shared" si="43"/>
        <v>-</v>
      </c>
      <c r="P914" s="214" t="str">
        <f t="shared" si="44"/>
        <v>-</v>
      </c>
      <c r="Q914" s="214"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4" t="str">
        <f t="shared" si="43"/>
        <v>-</v>
      </c>
      <c r="P915" s="214" t="str">
        <f t="shared" si="44"/>
        <v>-</v>
      </c>
      <c r="Q915" s="214"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4" t="str">
        <f t="shared" si="43"/>
        <v>-</v>
      </c>
      <c r="P916" s="214" t="str">
        <f t="shared" si="44"/>
        <v>-</v>
      </c>
      <c r="Q916" s="214"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4" t="str">
        <f t="shared" si="43"/>
        <v>-</v>
      </c>
      <c r="P917" s="214" t="str">
        <f t="shared" si="44"/>
        <v>-</v>
      </c>
      <c r="Q917" s="214"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4" t="str">
        <f t="shared" ref="O918:O981" si="46">IF(N918="","-",L918*N918)</f>
        <v>-</v>
      </c>
      <c r="P918" s="214" t="str">
        <f t="shared" ref="P918:P981" si="47">IF(O918="-","-",IF(OR(E918&lt;$E$15,E918&gt;$E$16),0,O918*J918))</f>
        <v>-</v>
      </c>
      <c r="Q918" s="214"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4" t="str">
        <f t="shared" si="46"/>
        <v>-</v>
      </c>
      <c r="P919" s="214" t="str">
        <f t="shared" si="47"/>
        <v>-</v>
      </c>
      <c r="Q919" s="214"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4" t="str">
        <f t="shared" si="46"/>
        <v>-</v>
      </c>
      <c r="P920" s="214" t="str">
        <f t="shared" si="47"/>
        <v>-</v>
      </c>
      <c r="Q920" s="214"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4" t="str">
        <f t="shared" si="46"/>
        <v>-</v>
      </c>
      <c r="P921" s="214" t="str">
        <f t="shared" si="47"/>
        <v>-</v>
      </c>
      <c r="Q921" s="214"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4" t="str">
        <f t="shared" si="46"/>
        <v>-</v>
      </c>
      <c r="P922" s="214" t="str">
        <f t="shared" si="47"/>
        <v>-</v>
      </c>
      <c r="Q922" s="214"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4" t="str">
        <f t="shared" si="46"/>
        <v>-</v>
      </c>
      <c r="P923" s="214" t="str">
        <f t="shared" si="47"/>
        <v>-</v>
      </c>
      <c r="Q923" s="214"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4" t="str">
        <f t="shared" si="46"/>
        <v>-</v>
      </c>
      <c r="P924" s="214" t="str">
        <f t="shared" si="47"/>
        <v>-</v>
      </c>
      <c r="Q924" s="214"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4" t="str">
        <f t="shared" si="46"/>
        <v>-</v>
      </c>
      <c r="P925" s="214" t="str">
        <f t="shared" si="47"/>
        <v>-</v>
      </c>
      <c r="Q925" s="214"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4" t="str">
        <f t="shared" si="46"/>
        <v>-</v>
      </c>
      <c r="P926" s="214" t="str">
        <f t="shared" si="47"/>
        <v>-</v>
      </c>
      <c r="Q926" s="214"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4" t="str">
        <f t="shared" si="46"/>
        <v>-</v>
      </c>
      <c r="P927" s="214" t="str">
        <f t="shared" si="47"/>
        <v>-</v>
      </c>
      <c r="Q927" s="214"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4" t="str">
        <f t="shared" si="46"/>
        <v>-</v>
      </c>
      <c r="P928" s="214" t="str">
        <f t="shared" si="47"/>
        <v>-</v>
      </c>
      <c r="Q928" s="214"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4" t="str">
        <f t="shared" si="46"/>
        <v>-</v>
      </c>
      <c r="P929" s="214" t="str">
        <f t="shared" si="47"/>
        <v>-</v>
      </c>
      <c r="Q929" s="214"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4" t="str">
        <f t="shared" si="46"/>
        <v>-</v>
      </c>
      <c r="P930" s="214" t="str">
        <f t="shared" si="47"/>
        <v>-</v>
      </c>
      <c r="Q930" s="214"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4" t="str">
        <f t="shared" si="46"/>
        <v>-</v>
      </c>
      <c r="P931" s="214" t="str">
        <f t="shared" si="47"/>
        <v>-</v>
      </c>
      <c r="Q931" s="214"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4" t="str">
        <f t="shared" si="46"/>
        <v>-</v>
      </c>
      <c r="P932" s="214" t="str">
        <f t="shared" si="47"/>
        <v>-</v>
      </c>
      <c r="Q932" s="214"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4" t="str">
        <f t="shared" si="46"/>
        <v>-</v>
      </c>
      <c r="P933" s="214" t="str">
        <f t="shared" si="47"/>
        <v>-</v>
      </c>
      <c r="Q933" s="214"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4" t="str">
        <f t="shared" si="46"/>
        <v>-</v>
      </c>
      <c r="P934" s="214" t="str">
        <f t="shared" si="47"/>
        <v>-</v>
      </c>
      <c r="Q934" s="214"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4" t="str">
        <f t="shared" si="46"/>
        <v>-</v>
      </c>
      <c r="P935" s="214" t="str">
        <f t="shared" si="47"/>
        <v>-</v>
      </c>
      <c r="Q935" s="214"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4" t="str">
        <f t="shared" si="46"/>
        <v>-</v>
      </c>
      <c r="P936" s="214" t="str">
        <f t="shared" si="47"/>
        <v>-</v>
      </c>
      <c r="Q936" s="214"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4" t="str">
        <f t="shared" si="46"/>
        <v>-</v>
      </c>
      <c r="P937" s="214" t="str">
        <f t="shared" si="47"/>
        <v>-</v>
      </c>
      <c r="Q937" s="214"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4" t="str">
        <f t="shared" si="46"/>
        <v>-</v>
      </c>
      <c r="P938" s="214" t="str">
        <f t="shared" si="47"/>
        <v>-</v>
      </c>
      <c r="Q938" s="214"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4" t="str">
        <f t="shared" si="46"/>
        <v>-</v>
      </c>
      <c r="P939" s="214" t="str">
        <f t="shared" si="47"/>
        <v>-</v>
      </c>
      <c r="Q939" s="214"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4" t="str">
        <f t="shared" si="46"/>
        <v>-</v>
      </c>
      <c r="P940" s="214" t="str">
        <f t="shared" si="47"/>
        <v>-</v>
      </c>
      <c r="Q940" s="214"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4" t="str">
        <f t="shared" si="46"/>
        <v>-</v>
      </c>
      <c r="P941" s="214" t="str">
        <f t="shared" si="47"/>
        <v>-</v>
      </c>
      <c r="Q941" s="214"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4" t="str">
        <f t="shared" si="46"/>
        <v>-</v>
      </c>
      <c r="P942" s="214" t="str">
        <f t="shared" si="47"/>
        <v>-</v>
      </c>
      <c r="Q942" s="214"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4" t="str">
        <f t="shared" si="46"/>
        <v>-</v>
      </c>
      <c r="P943" s="214" t="str">
        <f t="shared" si="47"/>
        <v>-</v>
      </c>
      <c r="Q943" s="214"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4" t="str">
        <f t="shared" si="46"/>
        <v>-</v>
      </c>
      <c r="P944" s="214" t="str">
        <f t="shared" si="47"/>
        <v>-</v>
      </c>
      <c r="Q944" s="214"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4" t="str">
        <f t="shared" si="46"/>
        <v>-</v>
      </c>
      <c r="P945" s="214" t="str">
        <f t="shared" si="47"/>
        <v>-</v>
      </c>
      <c r="Q945" s="214"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4" t="str">
        <f t="shared" si="46"/>
        <v>-</v>
      </c>
      <c r="P946" s="214" t="str">
        <f t="shared" si="47"/>
        <v>-</v>
      </c>
      <c r="Q946" s="214"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4" t="str">
        <f t="shared" si="46"/>
        <v>-</v>
      </c>
      <c r="P947" s="214" t="str">
        <f t="shared" si="47"/>
        <v>-</v>
      </c>
      <c r="Q947" s="214"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4" t="str">
        <f t="shared" si="46"/>
        <v>-</v>
      </c>
      <c r="P948" s="214" t="str">
        <f t="shared" si="47"/>
        <v>-</v>
      </c>
      <c r="Q948" s="214"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4" t="str">
        <f t="shared" si="46"/>
        <v>-</v>
      </c>
      <c r="P949" s="214" t="str">
        <f t="shared" si="47"/>
        <v>-</v>
      </c>
      <c r="Q949" s="214"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4" t="str">
        <f t="shared" si="46"/>
        <v>-</v>
      </c>
      <c r="P950" s="214" t="str">
        <f t="shared" si="47"/>
        <v>-</v>
      </c>
      <c r="Q950" s="214"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4" t="str">
        <f t="shared" si="46"/>
        <v>-</v>
      </c>
      <c r="P951" s="214" t="str">
        <f t="shared" si="47"/>
        <v>-</v>
      </c>
      <c r="Q951" s="214"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4" t="str">
        <f t="shared" si="46"/>
        <v>-</v>
      </c>
      <c r="P952" s="214" t="str">
        <f t="shared" si="47"/>
        <v>-</v>
      </c>
      <c r="Q952" s="214"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4" t="str">
        <f t="shared" si="46"/>
        <v>-</v>
      </c>
      <c r="P953" s="214" t="str">
        <f t="shared" si="47"/>
        <v>-</v>
      </c>
      <c r="Q953" s="214"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4" t="str">
        <f t="shared" si="46"/>
        <v>-</v>
      </c>
      <c r="P954" s="214" t="str">
        <f t="shared" si="47"/>
        <v>-</v>
      </c>
      <c r="Q954" s="214"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4" t="str">
        <f t="shared" si="46"/>
        <v>-</v>
      </c>
      <c r="P955" s="214" t="str">
        <f t="shared" si="47"/>
        <v>-</v>
      </c>
      <c r="Q955" s="214"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4" t="str">
        <f t="shared" si="46"/>
        <v>-</v>
      </c>
      <c r="P956" s="214" t="str">
        <f t="shared" si="47"/>
        <v>-</v>
      </c>
      <c r="Q956" s="214"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4" t="str">
        <f t="shared" si="46"/>
        <v>-</v>
      </c>
      <c r="P957" s="214" t="str">
        <f t="shared" si="47"/>
        <v>-</v>
      </c>
      <c r="Q957" s="214"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4" t="str">
        <f t="shared" si="46"/>
        <v>-</v>
      </c>
      <c r="P958" s="214" t="str">
        <f t="shared" si="47"/>
        <v>-</v>
      </c>
      <c r="Q958" s="214"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4" t="str">
        <f t="shared" si="46"/>
        <v>-</v>
      </c>
      <c r="P959" s="214" t="str">
        <f t="shared" si="47"/>
        <v>-</v>
      </c>
      <c r="Q959" s="214"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4" t="str">
        <f t="shared" si="46"/>
        <v>-</v>
      </c>
      <c r="P960" s="214" t="str">
        <f t="shared" si="47"/>
        <v>-</v>
      </c>
      <c r="Q960" s="214"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4" t="str">
        <f t="shared" si="46"/>
        <v>-</v>
      </c>
      <c r="P961" s="214" t="str">
        <f t="shared" si="47"/>
        <v>-</v>
      </c>
      <c r="Q961" s="214"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4" t="str">
        <f t="shared" si="46"/>
        <v>-</v>
      </c>
      <c r="P962" s="214" t="str">
        <f t="shared" si="47"/>
        <v>-</v>
      </c>
      <c r="Q962" s="214"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4" t="str">
        <f t="shared" si="46"/>
        <v>-</v>
      </c>
      <c r="P963" s="214" t="str">
        <f t="shared" si="47"/>
        <v>-</v>
      </c>
      <c r="Q963" s="214"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4" t="str">
        <f t="shared" si="46"/>
        <v>-</v>
      </c>
      <c r="P964" s="214" t="str">
        <f t="shared" si="47"/>
        <v>-</v>
      </c>
      <c r="Q964" s="214"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4" t="str">
        <f t="shared" si="46"/>
        <v>-</v>
      </c>
      <c r="P965" s="214" t="str">
        <f t="shared" si="47"/>
        <v>-</v>
      </c>
      <c r="Q965" s="214"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4" t="str">
        <f t="shared" si="46"/>
        <v>-</v>
      </c>
      <c r="P966" s="214" t="str">
        <f t="shared" si="47"/>
        <v>-</v>
      </c>
      <c r="Q966" s="214"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4" t="str">
        <f t="shared" si="46"/>
        <v>-</v>
      </c>
      <c r="P967" s="214" t="str">
        <f t="shared" si="47"/>
        <v>-</v>
      </c>
      <c r="Q967" s="214"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4" t="str">
        <f t="shared" si="46"/>
        <v>-</v>
      </c>
      <c r="P968" s="214" t="str">
        <f t="shared" si="47"/>
        <v>-</v>
      </c>
      <c r="Q968" s="214"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4" t="str">
        <f t="shared" si="46"/>
        <v>-</v>
      </c>
      <c r="P969" s="214" t="str">
        <f t="shared" si="47"/>
        <v>-</v>
      </c>
      <c r="Q969" s="214"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4" t="str">
        <f t="shared" si="46"/>
        <v>-</v>
      </c>
      <c r="P970" s="214" t="str">
        <f t="shared" si="47"/>
        <v>-</v>
      </c>
      <c r="Q970" s="214"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4" t="str">
        <f t="shared" si="46"/>
        <v>-</v>
      </c>
      <c r="P971" s="214" t="str">
        <f t="shared" si="47"/>
        <v>-</v>
      </c>
      <c r="Q971" s="214"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4" t="str">
        <f t="shared" si="46"/>
        <v>-</v>
      </c>
      <c r="P972" s="214" t="str">
        <f t="shared" si="47"/>
        <v>-</v>
      </c>
      <c r="Q972" s="214"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4" t="str">
        <f t="shared" si="46"/>
        <v>-</v>
      </c>
      <c r="P973" s="214" t="str">
        <f t="shared" si="47"/>
        <v>-</v>
      </c>
      <c r="Q973" s="214"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4" t="str">
        <f t="shared" si="46"/>
        <v>-</v>
      </c>
      <c r="P974" s="214" t="str">
        <f t="shared" si="47"/>
        <v>-</v>
      </c>
      <c r="Q974" s="214"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4" t="str">
        <f t="shared" si="46"/>
        <v>-</v>
      </c>
      <c r="P975" s="214" t="str">
        <f t="shared" si="47"/>
        <v>-</v>
      </c>
      <c r="Q975" s="214"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4" t="str">
        <f t="shared" si="46"/>
        <v>-</v>
      </c>
      <c r="P976" s="214" t="str">
        <f t="shared" si="47"/>
        <v>-</v>
      </c>
      <c r="Q976" s="214"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4" t="str">
        <f t="shared" si="46"/>
        <v>-</v>
      </c>
      <c r="P977" s="214" t="str">
        <f t="shared" si="47"/>
        <v>-</v>
      </c>
      <c r="Q977" s="214"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4" t="str">
        <f t="shared" si="46"/>
        <v>-</v>
      </c>
      <c r="P978" s="214" t="str">
        <f t="shared" si="47"/>
        <v>-</v>
      </c>
      <c r="Q978" s="214"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4" t="str">
        <f t="shared" si="46"/>
        <v>-</v>
      </c>
      <c r="P979" s="214" t="str">
        <f t="shared" si="47"/>
        <v>-</v>
      </c>
      <c r="Q979" s="214"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4" t="str">
        <f t="shared" si="46"/>
        <v>-</v>
      </c>
      <c r="P980" s="214" t="str">
        <f t="shared" si="47"/>
        <v>-</v>
      </c>
      <c r="Q980" s="214"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4" t="str">
        <f t="shared" si="46"/>
        <v>-</v>
      </c>
      <c r="P981" s="214" t="str">
        <f t="shared" si="47"/>
        <v>-</v>
      </c>
      <c r="Q981" s="214"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4" t="str">
        <f t="shared" ref="O982:O1045" si="49">IF(N982="","-",L982*N982)</f>
        <v>-</v>
      </c>
      <c r="P982" s="214" t="str">
        <f t="shared" ref="P982:P1045" si="50">IF(O982="-","-",IF(OR(E982&lt;$E$15,E982&gt;$E$16),0,O982*J982))</f>
        <v>-</v>
      </c>
      <c r="Q982" s="214"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4" t="str">
        <f t="shared" si="49"/>
        <v>-</v>
      </c>
      <c r="P983" s="214" t="str">
        <f t="shared" si="50"/>
        <v>-</v>
      </c>
      <c r="Q983" s="214"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4" t="str">
        <f t="shared" si="49"/>
        <v>-</v>
      </c>
      <c r="P984" s="214" t="str">
        <f t="shared" si="50"/>
        <v>-</v>
      </c>
      <c r="Q984" s="214"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4" t="str">
        <f t="shared" si="49"/>
        <v>-</v>
      </c>
      <c r="P985" s="214" t="str">
        <f t="shared" si="50"/>
        <v>-</v>
      </c>
      <c r="Q985" s="214"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4" t="str">
        <f t="shared" si="49"/>
        <v>-</v>
      </c>
      <c r="P986" s="214" t="str">
        <f t="shared" si="50"/>
        <v>-</v>
      </c>
      <c r="Q986" s="214"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4" t="str">
        <f t="shared" si="49"/>
        <v>-</v>
      </c>
      <c r="P987" s="214" t="str">
        <f t="shared" si="50"/>
        <v>-</v>
      </c>
      <c r="Q987" s="214"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4" t="str">
        <f t="shared" si="49"/>
        <v>-</v>
      </c>
      <c r="P988" s="214" t="str">
        <f t="shared" si="50"/>
        <v>-</v>
      </c>
      <c r="Q988" s="214"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4" t="str">
        <f t="shared" si="49"/>
        <v>-</v>
      </c>
      <c r="P989" s="214" t="str">
        <f t="shared" si="50"/>
        <v>-</v>
      </c>
      <c r="Q989" s="214"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4" t="str">
        <f t="shared" si="49"/>
        <v>-</v>
      </c>
      <c r="P990" s="214" t="str">
        <f t="shared" si="50"/>
        <v>-</v>
      </c>
      <c r="Q990" s="214"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4" t="str">
        <f t="shared" si="49"/>
        <v>-</v>
      </c>
      <c r="P991" s="214" t="str">
        <f t="shared" si="50"/>
        <v>-</v>
      </c>
      <c r="Q991" s="214"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4" t="str">
        <f t="shared" si="49"/>
        <v>-</v>
      </c>
      <c r="P992" s="214" t="str">
        <f t="shared" si="50"/>
        <v>-</v>
      </c>
      <c r="Q992" s="214"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4" t="str">
        <f t="shared" si="49"/>
        <v>-</v>
      </c>
      <c r="P993" s="214" t="str">
        <f t="shared" si="50"/>
        <v>-</v>
      </c>
      <c r="Q993" s="214"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4" t="str">
        <f t="shared" si="49"/>
        <v>-</v>
      </c>
      <c r="P994" s="214" t="str">
        <f t="shared" si="50"/>
        <v>-</v>
      </c>
      <c r="Q994" s="214"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4" t="str">
        <f t="shared" si="49"/>
        <v>-</v>
      </c>
      <c r="P995" s="214" t="str">
        <f t="shared" si="50"/>
        <v>-</v>
      </c>
      <c r="Q995" s="214"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4" t="str">
        <f t="shared" si="49"/>
        <v>-</v>
      </c>
      <c r="P996" s="214" t="str">
        <f t="shared" si="50"/>
        <v>-</v>
      </c>
      <c r="Q996" s="214"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4" t="str">
        <f t="shared" si="49"/>
        <v>-</v>
      </c>
      <c r="P997" s="214" t="str">
        <f t="shared" si="50"/>
        <v>-</v>
      </c>
      <c r="Q997" s="214"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4" t="str">
        <f t="shared" si="49"/>
        <v>-</v>
      </c>
      <c r="P998" s="214" t="str">
        <f t="shared" si="50"/>
        <v>-</v>
      </c>
      <c r="Q998" s="214"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4" t="str">
        <f t="shared" si="49"/>
        <v>-</v>
      </c>
      <c r="P999" s="214" t="str">
        <f t="shared" si="50"/>
        <v>-</v>
      </c>
      <c r="Q999" s="214"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4" t="str">
        <f t="shared" si="49"/>
        <v>-</v>
      </c>
      <c r="P1000" s="214" t="str">
        <f t="shared" si="50"/>
        <v>-</v>
      </c>
      <c r="Q1000" s="214"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4" t="str">
        <f t="shared" si="49"/>
        <v>-</v>
      </c>
      <c r="P1001" s="214" t="str">
        <f t="shared" si="50"/>
        <v>-</v>
      </c>
      <c r="Q1001" s="214"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4" t="str">
        <f t="shared" si="49"/>
        <v>-</v>
      </c>
      <c r="P1002" s="214" t="str">
        <f t="shared" si="50"/>
        <v>-</v>
      </c>
      <c r="Q1002" s="214"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4" t="str">
        <f t="shared" si="49"/>
        <v>-</v>
      </c>
      <c r="P1003" s="214" t="str">
        <f t="shared" si="50"/>
        <v>-</v>
      </c>
      <c r="Q1003" s="214"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4" t="str">
        <f t="shared" si="49"/>
        <v>-</v>
      </c>
      <c r="P1004" s="214" t="str">
        <f t="shared" si="50"/>
        <v>-</v>
      </c>
      <c r="Q1004" s="214"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4" t="str">
        <f t="shared" si="49"/>
        <v>-</v>
      </c>
      <c r="P1005" s="214" t="str">
        <f t="shared" si="50"/>
        <v>-</v>
      </c>
      <c r="Q1005" s="214"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4" t="str">
        <f t="shared" si="49"/>
        <v>-</v>
      </c>
      <c r="P1006" s="214" t="str">
        <f t="shared" si="50"/>
        <v>-</v>
      </c>
      <c r="Q1006" s="214"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4" t="str">
        <f t="shared" si="49"/>
        <v>-</v>
      </c>
      <c r="P1007" s="214" t="str">
        <f t="shared" si="50"/>
        <v>-</v>
      </c>
      <c r="Q1007" s="214"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4" t="str">
        <f t="shared" si="49"/>
        <v>-</v>
      </c>
      <c r="P1008" s="214" t="str">
        <f t="shared" si="50"/>
        <v>-</v>
      </c>
      <c r="Q1008" s="214"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4" t="str">
        <f t="shared" si="49"/>
        <v>-</v>
      </c>
      <c r="P1009" s="214" t="str">
        <f t="shared" si="50"/>
        <v>-</v>
      </c>
      <c r="Q1009" s="214"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4" t="str">
        <f t="shared" si="49"/>
        <v>-</v>
      </c>
      <c r="P1010" s="214" t="str">
        <f t="shared" si="50"/>
        <v>-</v>
      </c>
      <c r="Q1010" s="214"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4" t="str">
        <f t="shared" si="49"/>
        <v>-</v>
      </c>
      <c r="P1011" s="214" t="str">
        <f t="shared" si="50"/>
        <v>-</v>
      </c>
      <c r="Q1011" s="214"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4" t="str">
        <f t="shared" si="49"/>
        <v>-</v>
      </c>
      <c r="P1012" s="214" t="str">
        <f t="shared" si="50"/>
        <v>-</v>
      </c>
      <c r="Q1012" s="214"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4" t="str">
        <f t="shared" si="49"/>
        <v>-</v>
      </c>
      <c r="P1013" s="214" t="str">
        <f t="shared" si="50"/>
        <v>-</v>
      </c>
      <c r="Q1013" s="214"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4" t="str">
        <f t="shared" si="49"/>
        <v>-</v>
      </c>
      <c r="P1014" s="214" t="str">
        <f t="shared" si="50"/>
        <v>-</v>
      </c>
      <c r="Q1014" s="214"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4" t="str">
        <f t="shared" si="49"/>
        <v>-</v>
      </c>
      <c r="P1015" s="214" t="str">
        <f t="shared" si="50"/>
        <v>-</v>
      </c>
      <c r="Q1015" s="214"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4" t="str">
        <f t="shared" si="49"/>
        <v>-</v>
      </c>
      <c r="P1016" s="214" t="str">
        <f t="shared" si="50"/>
        <v>-</v>
      </c>
      <c r="Q1016" s="214"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4" t="str">
        <f t="shared" si="49"/>
        <v>-</v>
      </c>
      <c r="P1017" s="214" t="str">
        <f t="shared" si="50"/>
        <v>-</v>
      </c>
      <c r="Q1017" s="214"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4" t="str">
        <f t="shared" si="49"/>
        <v>-</v>
      </c>
      <c r="P1018" s="214" t="str">
        <f t="shared" si="50"/>
        <v>-</v>
      </c>
      <c r="Q1018" s="214"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4" t="str">
        <f t="shared" si="49"/>
        <v>-</v>
      </c>
      <c r="P1019" s="214" t="str">
        <f t="shared" si="50"/>
        <v>-</v>
      </c>
      <c r="Q1019" s="214"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4" t="str">
        <f t="shared" si="49"/>
        <v>-</v>
      </c>
      <c r="P1020" s="214" t="str">
        <f t="shared" si="50"/>
        <v>-</v>
      </c>
      <c r="Q1020" s="214"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4" t="str">
        <f t="shared" si="49"/>
        <v>-</v>
      </c>
      <c r="P1021" s="214" t="str">
        <f t="shared" si="50"/>
        <v>-</v>
      </c>
      <c r="Q1021" s="214"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4" t="str">
        <f t="shared" si="49"/>
        <v>-</v>
      </c>
      <c r="P1022" s="214" t="str">
        <f t="shared" si="50"/>
        <v>-</v>
      </c>
      <c r="Q1022" s="214"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4" t="str">
        <f t="shared" si="49"/>
        <v>-</v>
      </c>
      <c r="P1023" s="214" t="str">
        <f t="shared" si="50"/>
        <v>-</v>
      </c>
      <c r="Q1023" s="214"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4" t="str">
        <f t="shared" si="49"/>
        <v>-</v>
      </c>
      <c r="P1024" s="214" t="str">
        <f t="shared" si="50"/>
        <v>-</v>
      </c>
      <c r="Q1024" s="214"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4" t="str">
        <f t="shared" si="49"/>
        <v>-</v>
      </c>
      <c r="P1025" s="214" t="str">
        <f t="shared" si="50"/>
        <v>-</v>
      </c>
      <c r="Q1025" s="214"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4" t="str">
        <f t="shared" si="49"/>
        <v>-</v>
      </c>
      <c r="P1026" s="214" t="str">
        <f t="shared" si="50"/>
        <v>-</v>
      </c>
      <c r="Q1026" s="214"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4" t="str">
        <f t="shared" si="49"/>
        <v>-</v>
      </c>
      <c r="P1027" s="214" t="str">
        <f t="shared" si="50"/>
        <v>-</v>
      </c>
      <c r="Q1027" s="214"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4" t="str">
        <f t="shared" si="49"/>
        <v>-</v>
      </c>
      <c r="P1028" s="214" t="str">
        <f t="shared" si="50"/>
        <v>-</v>
      </c>
      <c r="Q1028" s="214"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4" t="str">
        <f t="shared" si="49"/>
        <v>-</v>
      </c>
      <c r="P1029" s="214" t="str">
        <f t="shared" si="50"/>
        <v>-</v>
      </c>
      <c r="Q1029" s="214"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4" t="str">
        <f t="shared" si="49"/>
        <v>-</v>
      </c>
      <c r="P1030" s="214" t="str">
        <f t="shared" si="50"/>
        <v>-</v>
      </c>
      <c r="Q1030" s="214"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4" t="str">
        <f t="shared" si="49"/>
        <v>-</v>
      </c>
      <c r="P1031" s="214" t="str">
        <f t="shared" si="50"/>
        <v>-</v>
      </c>
      <c r="Q1031" s="214"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4" t="str">
        <f t="shared" si="49"/>
        <v>-</v>
      </c>
      <c r="P1032" s="214" t="str">
        <f t="shared" si="50"/>
        <v>-</v>
      </c>
      <c r="Q1032" s="214"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4" t="str">
        <f t="shared" si="49"/>
        <v>-</v>
      </c>
      <c r="P1033" s="214" t="str">
        <f t="shared" si="50"/>
        <v>-</v>
      </c>
      <c r="Q1033" s="214"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4" t="str">
        <f t="shared" si="49"/>
        <v>-</v>
      </c>
      <c r="P1034" s="214" t="str">
        <f t="shared" si="50"/>
        <v>-</v>
      </c>
      <c r="Q1034" s="214"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4" t="str">
        <f t="shared" si="49"/>
        <v>-</v>
      </c>
      <c r="P1035" s="214" t="str">
        <f t="shared" si="50"/>
        <v>-</v>
      </c>
      <c r="Q1035" s="214"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4" t="str">
        <f t="shared" si="49"/>
        <v>-</v>
      </c>
      <c r="P1036" s="214" t="str">
        <f t="shared" si="50"/>
        <v>-</v>
      </c>
      <c r="Q1036" s="214"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4" t="str">
        <f t="shared" si="49"/>
        <v>-</v>
      </c>
      <c r="P1037" s="214" t="str">
        <f t="shared" si="50"/>
        <v>-</v>
      </c>
      <c r="Q1037" s="214"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4" t="str">
        <f t="shared" si="49"/>
        <v>-</v>
      </c>
      <c r="P1038" s="214" t="str">
        <f t="shared" si="50"/>
        <v>-</v>
      </c>
      <c r="Q1038" s="214"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4" t="str">
        <f t="shared" si="49"/>
        <v>-</v>
      </c>
      <c r="P1039" s="214" t="str">
        <f t="shared" si="50"/>
        <v>-</v>
      </c>
      <c r="Q1039" s="214"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4" t="str">
        <f t="shared" si="49"/>
        <v>-</v>
      </c>
      <c r="P1040" s="214" t="str">
        <f t="shared" si="50"/>
        <v>-</v>
      </c>
      <c r="Q1040" s="214"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4" t="str">
        <f t="shared" si="49"/>
        <v>-</v>
      </c>
      <c r="P1041" s="214" t="str">
        <f t="shared" si="50"/>
        <v>-</v>
      </c>
      <c r="Q1041" s="214"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4" t="str">
        <f t="shared" si="49"/>
        <v>-</v>
      </c>
      <c r="P1042" s="214" t="str">
        <f t="shared" si="50"/>
        <v>-</v>
      </c>
      <c r="Q1042" s="214"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4" t="str">
        <f t="shared" si="49"/>
        <v>-</v>
      </c>
      <c r="P1043" s="214" t="str">
        <f t="shared" si="50"/>
        <v>-</v>
      </c>
      <c r="Q1043" s="214"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4" t="str">
        <f t="shared" si="49"/>
        <v>-</v>
      </c>
      <c r="P1044" s="214" t="str">
        <f t="shared" si="50"/>
        <v>-</v>
      </c>
      <c r="Q1044" s="214"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4" t="str">
        <f t="shared" si="49"/>
        <v>-</v>
      </c>
      <c r="P1045" s="214" t="str">
        <f t="shared" si="50"/>
        <v>-</v>
      </c>
      <c r="Q1045" s="214"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4" t="str">
        <f t="shared" ref="O1046:O1109" si="52">IF(N1046="","-",L1046*N1046)</f>
        <v>-</v>
      </c>
      <c r="P1046" s="214" t="str">
        <f t="shared" ref="P1046:P1109" si="53">IF(O1046="-","-",IF(OR(E1046&lt;$E$15,E1046&gt;$E$16),0,O1046*J1046))</f>
        <v>-</v>
      </c>
      <c r="Q1046" s="214"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4" t="str">
        <f t="shared" si="52"/>
        <v>-</v>
      </c>
      <c r="P1047" s="214" t="str">
        <f t="shared" si="53"/>
        <v>-</v>
      </c>
      <c r="Q1047" s="214"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4" t="str">
        <f t="shared" si="52"/>
        <v>-</v>
      </c>
      <c r="P1048" s="214" t="str">
        <f t="shared" si="53"/>
        <v>-</v>
      </c>
      <c r="Q1048" s="214"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4" t="str">
        <f t="shared" si="52"/>
        <v>-</v>
      </c>
      <c r="P1049" s="214" t="str">
        <f t="shared" si="53"/>
        <v>-</v>
      </c>
      <c r="Q1049" s="214"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4" t="str">
        <f t="shared" si="52"/>
        <v>-</v>
      </c>
      <c r="P1050" s="214" t="str">
        <f t="shared" si="53"/>
        <v>-</v>
      </c>
      <c r="Q1050" s="214"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4" t="str">
        <f t="shared" si="52"/>
        <v>-</v>
      </c>
      <c r="P1051" s="214" t="str">
        <f t="shared" si="53"/>
        <v>-</v>
      </c>
      <c r="Q1051" s="214"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4" t="str">
        <f t="shared" si="52"/>
        <v>-</v>
      </c>
      <c r="P1052" s="214" t="str">
        <f t="shared" si="53"/>
        <v>-</v>
      </c>
      <c r="Q1052" s="214"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4" t="str">
        <f t="shared" si="52"/>
        <v>-</v>
      </c>
      <c r="P1053" s="214" t="str">
        <f t="shared" si="53"/>
        <v>-</v>
      </c>
      <c r="Q1053" s="214"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4" t="str">
        <f t="shared" si="52"/>
        <v>-</v>
      </c>
      <c r="P1054" s="214" t="str">
        <f t="shared" si="53"/>
        <v>-</v>
      </c>
      <c r="Q1054" s="214"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4" t="str">
        <f t="shared" si="52"/>
        <v>-</v>
      </c>
      <c r="P1055" s="214" t="str">
        <f t="shared" si="53"/>
        <v>-</v>
      </c>
      <c r="Q1055" s="214"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4" t="str">
        <f t="shared" si="52"/>
        <v>-</v>
      </c>
      <c r="P1056" s="214" t="str">
        <f t="shared" si="53"/>
        <v>-</v>
      </c>
      <c r="Q1056" s="214"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4" t="str">
        <f t="shared" si="52"/>
        <v>-</v>
      </c>
      <c r="P1057" s="214" t="str">
        <f t="shared" si="53"/>
        <v>-</v>
      </c>
      <c r="Q1057" s="214"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4" t="str">
        <f t="shared" si="52"/>
        <v>-</v>
      </c>
      <c r="P1058" s="214" t="str">
        <f t="shared" si="53"/>
        <v>-</v>
      </c>
      <c r="Q1058" s="214"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4" t="str">
        <f t="shared" si="52"/>
        <v>-</v>
      </c>
      <c r="P1059" s="214" t="str">
        <f t="shared" si="53"/>
        <v>-</v>
      </c>
      <c r="Q1059" s="214"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4" t="str">
        <f t="shared" si="52"/>
        <v>-</v>
      </c>
      <c r="P1060" s="214" t="str">
        <f t="shared" si="53"/>
        <v>-</v>
      </c>
      <c r="Q1060" s="214"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4" t="str">
        <f t="shared" si="52"/>
        <v>-</v>
      </c>
      <c r="P1061" s="214" t="str">
        <f t="shared" si="53"/>
        <v>-</v>
      </c>
      <c r="Q1061" s="214"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4" t="str">
        <f t="shared" si="52"/>
        <v>-</v>
      </c>
      <c r="P1062" s="214" t="str">
        <f t="shared" si="53"/>
        <v>-</v>
      </c>
      <c r="Q1062" s="214"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4" t="str">
        <f t="shared" si="52"/>
        <v>-</v>
      </c>
      <c r="P1063" s="214" t="str">
        <f t="shared" si="53"/>
        <v>-</v>
      </c>
      <c r="Q1063" s="214"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4" t="str">
        <f t="shared" si="52"/>
        <v>-</v>
      </c>
      <c r="P1064" s="214" t="str">
        <f t="shared" si="53"/>
        <v>-</v>
      </c>
      <c r="Q1064" s="214"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4" t="str">
        <f t="shared" si="52"/>
        <v>-</v>
      </c>
      <c r="P1065" s="214" t="str">
        <f t="shared" si="53"/>
        <v>-</v>
      </c>
      <c r="Q1065" s="214"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4" t="str">
        <f t="shared" si="52"/>
        <v>-</v>
      </c>
      <c r="P1066" s="214" t="str">
        <f t="shared" si="53"/>
        <v>-</v>
      </c>
      <c r="Q1066" s="214"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4" t="str">
        <f t="shared" si="52"/>
        <v>-</v>
      </c>
      <c r="P1067" s="214" t="str">
        <f t="shared" si="53"/>
        <v>-</v>
      </c>
      <c r="Q1067" s="214"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4" t="str">
        <f t="shared" si="52"/>
        <v>-</v>
      </c>
      <c r="P1068" s="214" t="str">
        <f t="shared" si="53"/>
        <v>-</v>
      </c>
      <c r="Q1068" s="214"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4" t="str">
        <f t="shared" si="52"/>
        <v>-</v>
      </c>
      <c r="P1069" s="214" t="str">
        <f t="shared" si="53"/>
        <v>-</v>
      </c>
      <c r="Q1069" s="214"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4" t="str">
        <f t="shared" si="52"/>
        <v>-</v>
      </c>
      <c r="P1070" s="214" t="str">
        <f t="shared" si="53"/>
        <v>-</v>
      </c>
      <c r="Q1070" s="214"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4" t="str">
        <f t="shared" si="52"/>
        <v>-</v>
      </c>
      <c r="P1071" s="214" t="str">
        <f t="shared" si="53"/>
        <v>-</v>
      </c>
      <c r="Q1071" s="214"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4" t="str">
        <f t="shared" si="52"/>
        <v>-</v>
      </c>
      <c r="P1072" s="214" t="str">
        <f t="shared" si="53"/>
        <v>-</v>
      </c>
      <c r="Q1072" s="214"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4" t="str">
        <f t="shared" si="52"/>
        <v>-</v>
      </c>
      <c r="P1073" s="214" t="str">
        <f t="shared" si="53"/>
        <v>-</v>
      </c>
      <c r="Q1073" s="214"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4" t="str">
        <f t="shared" si="52"/>
        <v>-</v>
      </c>
      <c r="P1074" s="214" t="str">
        <f t="shared" si="53"/>
        <v>-</v>
      </c>
      <c r="Q1074" s="214"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4" t="str">
        <f t="shared" si="52"/>
        <v>-</v>
      </c>
      <c r="P1075" s="214" t="str">
        <f t="shared" si="53"/>
        <v>-</v>
      </c>
      <c r="Q1075" s="214"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4" t="str">
        <f t="shared" si="52"/>
        <v>-</v>
      </c>
      <c r="P1076" s="214" t="str">
        <f t="shared" si="53"/>
        <v>-</v>
      </c>
      <c r="Q1076" s="214"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4" t="str">
        <f t="shared" si="52"/>
        <v>-</v>
      </c>
      <c r="P1077" s="214" t="str">
        <f t="shared" si="53"/>
        <v>-</v>
      </c>
      <c r="Q1077" s="214"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4" t="str">
        <f t="shared" si="52"/>
        <v>-</v>
      </c>
      <c r="P1078" s="214" t="str">
        <f t="shared" si="53"/>
        <v>-</v>
      </c>
      <c r="Q1078" s="214"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4" t="str">
        <f t="shared" si="52"/>
        <v>-</v>
      </c>
      <c r="P1079" s="214" t="str">
        <f t="shared" si="53"/>
        <v>-</v>
      </c>
      <c r="Q1079" s="214"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4" t="str">
        <f t="shared" si="52"/>
        <v>-</v>
      </c>
      <c r="P1080" s="214" t="str">
        <f t="shared" si="53"/>
        <v>-</v>
      </c>
      <c r="Q1080" s="214"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4" t="str">
        <f t="shared" si="52"/>
        <v>-</v>
      </c>
      <c r="P1081" s="214" t="str">
        <f t="shared" si="53"/>
        <v>-</v>
      </c>
      <c r="Q1081" s="214"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4" t="str">
        <f t="shared" si="52"/>
        <v>-</v>
      </c>
      <c r="P1082" s="214" t="str">
        <f t="shared" si="53"/>
        <v>-</v>
      </c>
      <c r="Q1082" s="214"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4" t="str">
        <f t="shared" si="52"/>
        <v>-</v>
      </c>
      <c r="P1083" s="214" t="str">
        <f t="shared" si="53"/>
        <v>-</v>
      </c>
      <c r="Q1083" s="214"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4" t="str">
        <f t="shared" si="52"/>
        <v>-</v>
      </c>
      <c r="P1084" s="214" t="str">
        <f t="shared" si="53"/>
        <v>-</v>
      </c>
      <c r="Q1084" s="214"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4" t="str">
        <f t="shared" si="52"/>
        <v>-</v>
      </c>
      <c r="P1085" s="214" t="str">
        <f t="shared" si="53"/>
        <v>-</v>
      </c>
      <c r="Q1085" s="214"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4" t="str">
        <f t="shared" si="52"/>
        <v>-</v>
      </c>
      <c r="P1086" s="214" t="str">
        <f t="shared" si="53"/>
        <v>-</v>
      </c>
      <c r="Q1086" s="214"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4" t="str">
        <f t="shared" si="52"/>
        <v>-</v>
      </c>
      <c r="P1087" s="214" t="str">
        <f t="shared" si="53"/>
        <v>-</v>
      </c>
      <c r="Q1087" s="214"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4" t="str">
        <f t="shared" si="52"/>
        <v>-</v>
      </c>
      <c r="P1088" s="214" t="str">
        <f t="shared" si="53"/>
        <v>-</v>
      </c>
      <c r="Q1088" s="214"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4" t="str">
        <f t="shared" si="52"/>
        <v>-</v>
      </c>
      <c r="P1089" s="214" t="str">
        <f t="shared" si="53"/>
        <v>-</v>
      </c>
      <c r="Q1089" s="214"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4" t="str">
        <f t="shared" si="52"/>
        <v>-</v>
      </c>
      <c r="P1090" s="214" t="str">
        <f t="shared" si="53"/>
        <v>-</v>
      </c>
      <c r="Q1090" s="214"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4" t="str">
        <f t="shared" si="52"/>
        <v>-</v>
      </c>
      <c r="P1091" s="214" t="str">
        <f t="shared" si="53"/>
        <v>-</v>
      </c>
      <c r="Q1091" s="214"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4" t="str">
        <f t="shared" si="52"/>
        <v>-</v>
      </c>
      <c r="P1092" s="214" t="str">
        <f t="shared" si="53"/>
        <v>-</v>
      </c>
      <c r="Q1092" s="214"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4" t="str">
        <f t="shared" si="52"/>
        <v>-</v>
      </c>
      <c r="P1093" s="214" t="str">
        <f t="shared" si="53"/>
        <v>-</v>
      </c>
      <c r="Q1093" s="214"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4" t="str">
        <f t="shared" si="52"/>
        <v>-</v>
      </c>
      <c r="P1094" s="214" t="str">
        <f t="shared" si="53"/>
        <v>-</v>
      </c>
      <c r="Q1094" s="214"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4" t="str">
        <f t="shared" si="52"/>
        <v>-</v>
      </c>
      <c r="P1095" s="214" t="str">
        <f t="shared" si="53"/>
        <v>-</v>
      </c>
      <c r="Q1095" s="214"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4" t="str">
        <f t="shared" si="52"/>
        <v>-</v>
      </c>
      <c r="P1096" s="214" t="str">
        <f t="shared" si="53"/>
        <v>-</v>
      </c>
      <c r="Q1096" s="214"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4" t="str">
        <f t="shared" si="52"/>
        <v>-</v>
      </c>
      <c r="P1097" s="214" t="str">
        <f t="shared" si="53"/>
        <v>-</v>
      </c>
      <c r="Q1097" s="214"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4" t="str">
        <f t="shared" si="52"/>
        <v>-</v>
      </c>
      <c r="P1098" s="214" t="str">
        <f t="shared" si="53"/>
        <v>-</v>
      </c>
      <c r="Q1098" s="214"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4" t="str">
        <f t="shared" si="52"/>
        <v>-</v>
      </c>
      <c r="P1099" s="214" t="str">
        <f t="shared" si="53"/>
        <v>-</v>
      </c>
      <c r="Q1099" s="214"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4" t="str">
        <f t="shared" si="52"/>
        <v>-</v>
      </c>
      <c r="P1100" s="214" t="str">
        <f t="shared" si="53"/>
        <v>-</v>
      </c>
      <c r="Q1100" s="214"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4" t="str">
        <f t="shared" si="52"/>
        <v>-</v>
      </c>
      <c r="P1101" s="214" t="str">
        <f t="shared" si="53"/>
        <v>-</v>
      </c>
      <c r="Q1101" s="214"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4" t="str">
        <f t="shared" si="52"/>
        <v>-</v>
      </c>
      <c r="P1102" s="214" t="str">
        <f t="shared" si="53"/>
        <v>-</v>
      </c>
      <c r="Q1102" s="214"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4" t="str">
        <f t="shared" si="52"/>
        <v>-</v>
      </c>
      <c r="P1103" s="214" t="str">
        <f t="shared" si="53"/>
        <v>-</v>
      </c>
      <c r="Q1103" s="214"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4" t="str">
        <f t="shared" si="52"/>
        <v>-</v>
      </c>
      <c r="P1104" s="214" t="str">
        <f t="shared" si="53"/>
        <v>-</v>
      </c>
      <c r="Q1104" s="214"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4" t="str">
        <f t="shared" si="52"/>
        <v>-</v>
      </c>
      <c r="P1105" s="214" t="str">
        <f t="shared" si="53"/>
        <v>-</v>
      </c>
      <c r="Q1105" s="214"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4" t="str">
        <f t="shared" si="52"/>
        <v>-</v>
      </c>
      <c r="P1106" s="214" t="str">
        <f t="shared" si="53"/>
        <v>-</v>
      </c>
      <c r="Q1106" s="214"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4" t="str">
        <f t="shared" si="52"/>
        <v>-</v>
      </c>
      <c r="P1107" s="214" t="str">
        <f t="shared" si="53"/>
        <v>-</v>
      </c>
      <c r="Q1107" s="214"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4" t="str">
        <f t="shared" si="52"/>
        <v>-</v>
      </c>
      <c r="P1108" s="214" t="str">
        <f t="shared" si="53"/>
        <v>-</v>
      </c>
      <c r="Q1108" s="214"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4" t="str">
        <f t="shared" si="52"/>
        <v>-</v>
      </c>
      <c r="P1109" s="214" t="str">
        <f t="shared" si="53"/>
        <v>-</v>
      </c>
      <c r="Q1109" s="214"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4" t="str">
        <f t="shared" ref="O1110:O1173" si="55">IF(N1110="","-",L1110*N1110)</f>
        <v>-</v>
      </c>
      <c r="P1110" s="214" t="str">
        <f t="shared" ref="P1110:P1173" si="56">IF(O1110="-","-",IF(OR(E1110&lt;$E$15,E1110&gt;$E$16),0,O1110*J1110))</f>
        <v>-</v>
      </c>
      <c r="Q1110" s="214"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4" t="str">
        <f t="shared" si="55"/>
        <v>-</v>
      </c>
      <c r="P1111" s="214" t="str">
        <f t="shared" si="56"/>
        <v>-</v>
      </c>
      <c r="Q1111" s="214"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4" t="str">
        <f t="shared" si="55"/>
        <v>-</v>
      </c>
      <c r="P1112" s="214" t="str">
        <f t="shared" si="56"/>
        <v>-</v>
      </c>
      <c r="Q1112" s="214"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4" t="str">
        <f t="shared" si="55"/>
        <v>-</v>
      </c>
      <c r="P1113" s="214" t="str">
        <f t="shared" si="56"/>
        <v>-</v>
      </c>
      <c r="Q1113" s="214"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4" t="str">
        <f t="shared" si="55"/>
        <v>-</v>
      </c>
      <c r="P1114" s="214" t="str">
        <f t="shared" si="56"/>
        <v>-</v>
      </c>
      <c r="Q1114" s="214"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4" t="str">
        <f t="shared" si="55"/>
        <v>-</v>
      </c>
      <c r="P1115" s="214" t="str">
        <f t="shared" si="56"/>
        <v>-</v>
      </c>
      <c r="Q1115" s="214"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4" t="str">
        <f t="shared" si="55"/>
        <v>-</v>
      </c>
      <c r="P1116" s="214" t="str">
        <f t="shared" si="56"/>
        <v>-</v>
      </c>
      <c r="Q1116" s="214"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4" t="str">
        <f t="shared" si="55"/>
        <v>-</v>
      </c>
      <c r="P1117" s="214" t="str">
        <f t="shared" si="56"/>
        <v>-</v>
      </c>
      <c r="Q1117" s="214"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4" t="str">
        <f t="shared" si="55"/>
        <v>-</v>
      </c>
      <c r="P1118" s="214" t="str">
        <f t="shared" si="56"/>
        <v>-</v>
      </c>
      <c r="Q1118" s="214"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4" t="str">
        <f t="shared" si="55"/>
        <v>-</v>
      </c>
      <c r="P1119" s="214" t="str">
        <f t="shared" si="56"/>
        <v>-</v>
      </c>
      <c r="Q1119" s="214"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4" t="str">
        <f t="shared" si="55"/>
        <v>-</v>
      </c>
      <c r="P1120" s="214" t="str">
        <f t="shared" si="56"/>
        <v>-</v>
      </c>
      <c r="Q1120" s="214"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4" t="str">
        <f t="shared" si="55"/>
        <v>-</v>
      </c>
      <c r="P1121" s="214" t="str">
        <f t="shared" si="56"/>
        <v>-</v>
      </c>
      <c r="Q1121" s="214"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4" t="str">
        <f t="shared" si="55"/>
        <v>-</v>
      </c>
      <c r="P1122" s="214" t="str">
        <f t="shared" si="56"/>
        <v>-</v>
      </c>
      <c r="Q1122" s="214"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4" t="str">
        <f t="shared" si="55"/>
        <v>-</v>
      </c>
      <c r="P1123" s="214" t="str">
        <f t="shared" si="56"/>
        <v>-</v>
      </c>
      <c r="Q1123" s="214"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4" t="str">
        <f t="shared" si="55"/>
        <v>-</v>
      </c>
      <c r="P1124" s="214" t="str">
        <f t="shared" si="56"/>
        <v>-</v>
      </c>
      <c r="Q1124" s="214"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4" t="str">
        <f t="shared" si="55"/>
        <v>-</v>
      </c>
      <c r="P1125" s="214" t="str">
        <f t="shared" si="56"/>
        <v>-</v>
      </c>
      <c r="Q1125" s="214"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4" t="str">
        <f t="shared" si="55"/>
        <v>-</v>
      </c>
      <c r="P1126" s="214" t="str">
        <f t="shared" si="56"/>
        <v>-</v>
      </c>
      <c r="Q1126" s="214"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4" t="str">
        <f t="shared" si="55"/>
        <v>-</v>
      </c>
      <c r="P1127" s="214" t="str">
        <f t="shared" si="56"/>
        <v>-</v>
      </c>
      <c r="Q1127" s="214"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4" t="str">
        <f t="shared" si="55"/>
        <v>-</v>
      </c>
      <c r="P1128" s="214" t="str">
        <f t="shared" si="56"/>
        <v>-</v>
      </c>
      <c r="Q1128" s="214"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4" t="str">
        <f t="shared" si="55"/>
        <v>-</v>
      </c>
      <c r="P1129" s="214" t="str">
        <f t="shared" si="56"/>
        <v>-</v>
      </c>
      <c r="Q1129" s="214"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4" t="str">
        <f t="shared" si="55"/>
        <v>-</v>
      </c>
      <c r="P1130" s="214" t="str">
        <f t="shared" si="56"/>
        <v>-</v>
      </c>
      <c r="Q1130" s="214"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4" t="str">
        <f t="shared" si="55"/>
        <v>-</v>
      </c>
      <c r="P1131" s="214" t="str">
        <f t="shared" si="56"/>
        <v>-</v>
      </c>
      <c r="Q1131" s="214"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4" t="str">
        <f t="shared" si="55"/>
        <v>-</v>
      </c>
      <c r="P1132" s="214" t="str">
        <f t="shared" si="56"/>
        <v>-</v>
      </c>
      <c r="Q1132" s="214"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4" t="str">
        <f t="shared" si="55"/>
        <v>-</v>
      </c>
      <c r="P1133" s="214" t="str">
        <f t="shared" si="56"/>
        <v>-</v>
      </c>
      <c r="Q1133" s="214"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4" t="str">
        <f t="shared" si="55"/>
        <v>-</v>
      </c>
      <c r="P1134" s="214" t="str">
        <f t="shared" si="56"/>
        <v>-</v>
      </c>
      <c r="Q1134" s="214"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4" t="str">
        <f t="shared" si="55"/>
        <v>-</v>
      </c>
      <c r="P1135" s="214" t="str">
        <f t="shared" si="56"/>
        <v>-</v>
      </c>
      <c r="Q1135" s="214"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4" t="str">
        <f t="shared" si="55"/>
        <v>-</v>
      </c>
      <c r="P1136" s="214" t="str">
        <f t="shared" si="56"/>
        <v>-</v>
      </c>
      <c r="Q1136" s="214"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4" t="str">
        <f t="shared" si="55"/>
        <v>-</v>
      </c>
      <c r="P1137" s="214" t="str">
        <f t="shared" si="56"/>
        <v>-</v>
      </c>
      <c r="Q1137" s="214"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4" t="str">
        <f t="shared" si="55"/>
        <v>-</v>
      </c>
      <c r="P1138" s="214" t="str">
        <f t="shared" si="56"/>
        <v>-</v>
      </c>
      <c r="Q1138" s="214"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4" t="str">
        <f t="shared" si="55"/>
        <v>-</v>
      </c>
      <c r="P1139" s="214" t="str">
        <f t="shared" si="56"/>
        <v>-</v>
      </c>
      <c r="Q1139" s="214"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4" t="str">
        <f t="shared" si="55"/>
        <v>-</v>
      </c>
      <c r="P1140" s="214" t="str">
        <f t="shared" si="56"/>
        <v>-</v>
      </c>
      <c r="Q1140" s="214"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4" t="str">
        <f t="shared" si="55"/>
        <v>-</v>
      </c>
      <c r="P1141" s="214" t="str">
        <f t="shared" si="56"/>
        <v>-</v>
      </c>
      <c r="Q1141" s="214"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4" t="str">
        <f t="shared" si="55"/>
        <v>-</v>
      </c>
      <c r="P1142" s="214" t="str">
        <f t="shared" si="56"/>
        <v>-</v>
      </c>
      <c r="Q1142" s="214"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4" t="str">
        <f t="shared" si="55"/>
        <v>-</v>
      </c>
      <c r="P1143" s="214" t="str">
        <f t="shared" si="56"/>
        <v>-</v>
      </c>
      <c r="Q1143" s="214"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4" t="str">
        <f t="shared" si="55"/>
        <v>-</v>
      </c>
      <c r="P1144" s="214" t="str">
        <f t="shared" si="56"/>
        <v>-</v>
      </c>
      <c r="Q1144" s="214"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4" t="str">
        <f t="shared" si="55"/>
        <v>-</v>
      </c>
      <c r="P1145" s="214" t="str">
        <f t="shared" si="56"/>
        <v>-</v>
      </c>
      <c r="Q1145" s="214"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4" t="str">
        <f t="shared" si="55"/>
        <v>-</v>
      </c>
      <c r="P1146" s="214" t="str">
        <f t="shared" si="56"/>
        <v>-</v>
      </c>
      <c r="Q1146" s="214"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4" t="str">
        <f t="shared" si="55"/>
        <v>-</v>
      </c>
      <c r="P1147" s="214" t="str">
        <f t="shared" si="56"/>
        <v>-</v>
      </c>
      <c r="Q1147" s="214"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4" t="str">
        <f t="shared" si="55"/>
        <v>-</v>
      </c>
      <c r="P1148" s="214" t="str">
        <f t="shared" si="56"/>
        <v>-</v>
      </c>
      <c r="Q1148" s="214"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4" t="str">
        <f t="shared" si="55"/>
        <v>-</v>
      </c>
      <c r="P1149" s="214" t="str">
        <f t="shared" si="56"/>
        <v>-</v>
      </c>
      <c r="Q1149" s="214"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4" t="str">
        <f t="shared" si="55"/>
        <v>-</v>
      </c>
      <c r="P1150" s="214" t="str">
        <f t="shared" si="56"/>
        <v>-</v>
      </c>
      <c r="Q1150" s="214"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4" t="str">
        <f t="shared" si="55"/>
        <v>-</v>
      </c>
      <c r="P1151" s="214" t="str">
        <f t="shared" si="56"/>
        <v>-</v>
      </c>
      <c r="Q1151" s="214"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4" t="str">
        <f t="shared" si="55"/>
        <v>-</v>
      </c>
      <c r="P1152" s="214" t="str">
        <f t="shared" si="56"/>
        <v>-</v>
      </c>
      <c r="Q1152" s="214"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4" t="str">
        <f t="shared" si="55"/>
        <v>-</v>
      </c>
      <c r="P1153" s="214" t="str">
        <f t="shared" si="56"/>
        <v>-</v>
      </c>
      <c r="Q1153" s="214"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4" t="str">
        <f t="shared" si="55"/>
        <v>-</v>
      </c>
      <c r="P1154" s="214" t="str">
        <f t="shared" si="56"/>
        <v>-</v>
      </c>
      <c r="Q1154" s="214"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4" t="str">
        <f t="shared" si="55"/>
        <v>-</v>
      </c>
      <c r="P1155" s="214" t="str">
        <f t="shared" si="56"/>
        <v>-</v>
      </c>
      <c r="Q1155" s="214"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4" t="str">
        <f t="shared" si="55"/>
        <v>-</v>
      </c>
      <c r="P1156" s="214" t="str">
        <f t="shared" si="56"/>
        <v>-</v>
      </c>
      <c r="Q1156" s="214"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4" t="str">
        <f t="shared" si="55"/>
        <v>-</v>
      </c>
      <c r="P1157" s="214" t="str">
        <f t="shared" si="56"/>
        <v>-</v>
      </c>
      <c r="Q1157" s="214"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4" t="str">
        <f t="shared" si="55"/>
        <v>-</v>
      </c>
      <c r="P1158" s="214" t="str">
        <f t="shared" si="56"/>
        <v>-</v>
      </c>
      <c r="Q1158" s="214"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4" t="str">
        <f t="shared" si="55"/>
        <v>-</v>
      </c>
      <c r="P1159" s="214" t="str">
        <f t="shared" si="56"/>
        <v>-</v>
      </c>
      <c r="Q1159" s="214"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4" t="str">
        <f t="shared" si="55"/>
        <v>-</v>
      </c>
      <c r="P1160" s="214" t="str">
        <f t="shared" si="56"/>
        <v>-</v>
      </c>
      <c r="Q1160" s="214"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4" t="str">
        <f t="shared" si="55"/>
        <v>-</v>
      </c>
      <c r="P1161" s="214" t="str">
        <f t="shared" si="56"/>
        <v>-</v>
      </c>
      <c r="Q1161" s="214"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4" t="str">
        <f t="shared" si="55"/>
        <v>-</v>
      </c>
      <c r="P1162" s="214" t="str">
        <f t="shared" si="56"/>
        <v>-</v>
      </c>
      <c r="Q1162" s="214"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4" t="str">
        <f t="shared" si="55"/>
        <v>-</v>
      </c>
      <c r="P1163" s="214" t="str">
        <f t="shared" si="56"/>
        <v>-</v>
      </c>
      <c r="Q1163" s="214"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4" t="str">
        <f t="shared" si="55"/>
        <v>-</v>
      </c>
      <c r="P1164" s="214" t="str">
        <f t="shared" si="56"/>
        <v>-</v>
      </c>
      <c r="Q1164" s="214"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4" t="str">
        <f t="shared" si="55"/>
        <v>-</v>
      </c>
      <c r="P1165" s="214" t="str">
        <f t="shared" si="56"/>
        <v>-</v>
      </c>
      <c r="Q1165" s="214"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4" t="str">
        <f t="shared" si="55"/>
        <v>-</v>
      </c>
      <c r="P1166" s="214" t="str">
        <f t="shared" si="56"/>
        <v>-</v>
      </c>
      <c r="Q1166" s="214"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4" t="str">
        <f t="shared" si="55"/>
        <v>-</v>
      </c>
      <c r="P1167" s="214" t="str">
        <f t="shared" si="56"/>
        <v>-</v>
      </c>
      <c r="Q1167" s="214"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4" t="str">
        <f t="shared" si="55"/>
        <v>-</v>
      </c>
      <c r="P1168" s="214" t="str">
        <f t="shared" si="56"/>
        <v>-</v>
      </c>
      <c r="Q1168" s="214"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4" t="str">
        <f t="shared" si="55"/>
        <v>-</v>
      </c>
      <c r="P1169" s="214" t="str">
        <f t="shared" si="56"/>
        <v>-</v>
      </c>
      <c r="Q1169" s="214"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4" t="str">
        <f t="shared" si="55"/>
        <v>-</v>
      </c>
      <c r="P1170" s="214" t="str">
        <f t="shared" si="56"/>
        <v>-</v>
      </c>
      <c r="Q1170" s="214"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4" t="str">
        <f t="shared" si="55"/>
        <v>-</v>
      </c>
      <c r="P1171" s="214" t="str">
        <f t="shared" si="56"/>
        <v>-</v>
      </c>
      <c r="Q1171" s="214"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4" t="str">
        <f t="shared" si="55"/>
        <v>-</v>
      </c>
      <c r="P1172" s="214" t="str">
        <f t="shared" si="56"/>
        <v>-</v>
      </c>
      <c r="Q1172" s="214"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4" t="str">
        <f t="shared" si="55"/>
        <v>-</v>
      </c>
      <c r="P1173" s="214" t="str">
        <f t="shared" si="56"/>
        <v>-</v>
      </c>
      <c r="Q1173" s="214"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4" t="str">
        <f t="shared" ref="O1174:O1237" si="58">IF(N1174="","-",L1174*N1174)</f>
        <v>-</v>
      </c>
      <c r="P1174" s="214" t="str">
        <f t="shared" ref="P1174:P1237" si="59">IF(O1174="-","-",IF(OR(E1174&lt;$E$15,E1174&gt;$E$16),0,O1174*J1174))</f>
        <v>-</v>
      </c>
      <c r="Q1174" s="214"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4" t="str">
        <f t="shared" si="58"/>
        <v>-</v>
      </c>
      <c r="P1175" s="214" t="str">
        <f t="shared" si="59"/>
        <v>-</v>
      </c>
      <c r="Q1175" s="214"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4" t="str">
        <f t="shared" si="58"/>
        <v>-</v>
      </c>
      <c r="P1176" s="214" t="str">
        <f t="shared" si="59"/>
        <v>-</v>
      </c>
      <c r="Q1176" s="214"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4" t="str">
        <f t="shared" si="58"/>
        <v>-</v>
      </c>
      <c r="P1177" s="214" t="str">
        <f t="shared" si="59"/>
        <v>-</v>
      </c>
      <c r="Q1177" s="214"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4" t="str">
        <f t="shared" si="58"/>
        <v>-</v>
      </c>
      <c r="P1178" s="214" t="str">
        <f t="shared" si="59"/>
        <v>-</v>
      </c>
      <c r="Q1178" s="214"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4" t="str">
        <f t="shared" si="58"/>
        <v>-</v>
      </c>
      <c r="P1179" s="214" t="str">
        <f t="shared" si="59"/>
        <v>-</v>
      </c>
      <c r="Q1179" s="214"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4" t="str">
        <f t="shared" si="58"/>
        <v>-</v>
      </c>
      <c r="P1180" s="214" t="str">
        <f t="shared" si="59"/>
        <v>-</v>
      </c>
      <c r="Q1180" s="214"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4" t="str">
        <f t="shared" si="58"/>
        <v>-</v>
      </c>
      <c r="P1181" s="214" t="str">
        <f t="shared" si="59"/>
        <v>-</v>
      </c>
      <c r="Q1181" s="214"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4" t="str">
        <f t="shared" si="58"/>
        <v>-</v>
      </c>
      <c r="P1182" s="214" t="str">
        <f t="shared" si="59"/>
        <v>-</v>
      </c>
      <c r="Q1182" s="214"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4" t="str">
        <f t="shared" si="58"/>
        <v>-</v>
      </c>
      <c r="P1183" s="214" t="str">
        <f t="shared" si="59"/>
        <v>-</v>
      </c>
      <c r="Q1183" s="214"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4" t="str">
        <f t="shared" si="58"/>
        <v>-</v>
      </c>
      <c r="P1184" s="214" t="str">
        <f t="shared" si="59"/>
        <v>-</v>
      </c>
      <c r="Q1184" s="214"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4" t="str">
        <f t="shared" si="58"/>
        <v>-</v>
      </c>
      <c r="P1185" s="214" t="str">
        <f t="shared" si="59"/>
        <v>-</v>
      </c>
      <c r="Q1185" s="214"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4" t="str">
        <f t="shared" si="58"/>
        <v>-</v>
      </c>
      <c r="P1186" s="214" t="str">
        <f t="shared" si="59"/>
        <v>-</v>
      </c>
      <c r="Q1186" s="214"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4" t="str">
        <f t="shared" si="58"/>
        <v>-</v>
      </c>
      <c r="P1187" s="214" t="str">
        <f t="shared" si="59"/>
        <v>-</v>
      </c>
      <c r="Q1187" s="214"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4" t="str">
        <f t="shared" si="58"/>
        <v>-</v>
      </c>
      <c r="P1188" s="214" t="str">
        <f t="shared" si="59"/>
        <v>-</v>
      </c>
      <c r="Q1188" s="214"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4" t="str">
        <f t="shared" si="58"/>
        <v>-</v>
      </c>
      <c r="P1189" s="214" t="str">
        <f t="shared" si="59"/>
        <v>-</v>
      </c>
      <c r="Q1189" s="214"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4" t="str">
        <f t="shared" si="58"/>
        <v>-</v>
      </c>
      <c r="P1190" s="214" t="str">
        <f t="shared" si="59"/>
        <v>-</v>
      </c>
      <c r="Q1190" s="214"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4" t="str">
        <f t="shared" si="58"/>
        <v>-</v>
      </c>
      <c r="P1191" s="214" t="str">
        <f t="shared" si="59"/>
        <v>-</v>
      </c>
      <c r="Q1191" s="214"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4" t="str">
        <f t="shared" si="58"/>
        <v>-</v>
      </c>
      <c r="P1192" s="214" t="str">
        <f t="shared" si="59"/>
        <v>-</v>
      </c>
      <c r="Q1192" s="214"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4" t="str">
        <f t="shared" si="58"/>
        <v>-</v>
      </c>
      <c r="P1193" s="214" t="str">
        <f t="shared" si="59"/>
        <v>-</v>
      </c>
      <c r="Q1193" s="214"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4" t="str">
        <f t="shared" si="58"/>
        <v>-</v>
      </c>
      <c r="P1194" s="214" t="str">
        <f t="shared" si="59"/>
        <v>-</v>
      </c>
      <c r="Q1194" s="214"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4" t="str">
        <f t="shared" si="58"/>
        <v>-</v>
      </c>
      <c r="P1195" s="214" t="str">
        <f t="shared" si="59"/>
        <v>-</v>
      </c>
      <c r="Q1195" s="214"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4" t="str">
        <f t="shared" si="58"/>
        <v>-</v>
      </c>
      <c r="P1196" s="214" t="str">
        <f t="shared" si="59"/>
        <v>-</v>
      </c>
      <c r="Q1196" s="214"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4" t="str">
        <f t="shared" si="58"/>
        <v>-</v>
      </c>
      <c r="P1197" s="214" t="str">
        <f t="shared" si="59"/>
        <v>-</v>
      </c>
      <c r="Q1197" s="214"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4" t="str">
        <f t="shared" si="58"/>
        <v>-</v>
      </c>
      <c r="P1198" s="214" t="str">
        <f t="shared" si="59"/>
        <v>-</v>
      </c>
      <c r="Q1198" s="214"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4" t="str">
        <f t="shared" si="58"/>
        <v>-</v>
      </c>
      <c r="P1199" s="214" t="str">
        <f t="shared" si="59"/>
        <v>-</v>
      </c>
      <c r="Q1199" s="214"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4" t="str">
        <f t="shared" si="58"/>
        <v>-</v>
      </c>
      <c r="P1200" s="214" t="str">
        <f t="shared" si="59"/>
        <v>-</v>
      </c>
      <c r="Q1200" s="214"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4" t="str">
        <f t="shared" si="58"/>
        <v>-</v>
      </c>
      <c r="P1201" s="214" t="str">
        <f t="shared" si="59"/>
        <v>-</v>
      </c>
      <c r="Q1201" s="214"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4" t="str">
        <f t="shared" si="58"/>
        <v>-</v>
      </c>
      <c r="P1202" s="214" t="str">
        <f t="shared" si="59"/>
        <v>-</v>
      </c>
      <c r="Q1202" s="214"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4" t="str">
        <f t="shared" si="58"/>
        <v>-</v>
      </c>
      <c r="P1203" s="214" t="str">
        <f t="shared" si="59"/>
        <v>-</v>
      </c>
      <c r="Q1203" s="214"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4" t="str">
        <f t="shared" si="58"/>
        <v>-</v>
      </c>
      <c r="P1204" s="214" t="str">
        <f t="shared" si="59"/>
        <v>-</v>
      </c>
      <c r="Q1204" s="214"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4" t="str">
        <f t="shared" si="58"/>
        <v>-</v>
      </c>
      <c r="P1205" s="214" t="str">
        <f t="shared" si="59"/>
        <v>-</v>
      </c>
      <c r="Q1205" s="214"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4" t="str">
        <f t="shared" si="58"/>
        <v>-</v>
      </c>
      <c r="P1206" s="214" t="str">
        <f t="shared" si="59"/>
        <v>-</v>
      </c>
      <c r="Q1206" s="214"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4" t="str">
        <f t="shared" si="58"/>
        <v>-</v>
      </c>
      <c r="P1207" s="214" t="str">
        <f t="shared" si="59"/>
        <v>-</v>
      </c>
      <c r="Q1207" s="214"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4" t="str">
        <f t="shared" si="58"/>
        <v>-</v>
      </c>
      <c r="P1208" s="214" t="str">
        <f t="shared" si="59"/>
        <v>-</v>
      </c>
      <c r="Q1208" s="214"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4" t="str">
        <f t="shared" si="58"/>
        <v>-</v>
      </c>
      <c r="P1209" s="214" t="str">
        <f t="shared" si="59"/>
        <v>-</v>
      </c>
      <c r="Q1209" s="214"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4" t="str">
        <f t="shared" si="58"/>
        <v>-</v>
      </c>
      <c r="P1210" s="214" t="str">
        <f t="shared" si="59"/>
        <v>-</v>
      </c>
      <c r="Q1210" s="214"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4" t="str">
        <f t="shared" si="58"/>
        <v>-</v>
      </c>
      <c r="P1211" s="214" t="str">
        <f t="shared" si="59"/>
        <v>-</v>
      </c>
      <c r="Q1211" s="214"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4" t="str">
        <f t="shared" si="58"/>
        <v>-</v>
      </c>
      <c r="P1212" s="214" t="str">
        <f t="shared" si="59"/>
        <v>-</v>
      </c>
      <c r="Q1212" s="214"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4" t="str">
        <f t="shared" si="58"/>
        <v>-</v>
      </c>
      <c r="P1213" s="214" t="str">
        <f t="shared" si="59"/>
        <v>-</v>
      </c>
      <c r="Q1213" s="214"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4" t="str">
        <f t="shared" si="58"/>
        <v>-</v>
      </c>
      <c r="P1214" s="214" t="str">
        <f t="shared" si="59"/>
        <v>-</v>
      </c>
      <c r="Q1214" s="214"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4" t="str">
        <f t="shared" si="58"/>
        <v>-</v>
      </c>
      <c r="P1215" s="214" t="str">
        <f t="shared" si="59"/>
        <v>-</v>
      </c>
      <c r="Q1215" s="214"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4" t="str">
        <f t="shared" si="58"/>
        <v>-</v>
      </c>
      <c r="P1216" s="214" t="str">
        <f t="shared" si="59"/>
        <v>-</v>
      </c>
      <c r="Q1216" s="214"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4" t="str">
        <f t="shared" si="58"/>
        <v>-</v>
      </c>
      <c r="P1217" s="214" t="str">
        <f t="shared" si="59"/>
        <v>-</v>
      </c>
      <c r="Q1217" s="214"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4" t="str">
        <f t="shared" si="58"/>
        <v>-</v>
      </c>
      <c r="P1218" s="214" t="str">
        <f t="shared" si="59"/>
        <v>-</v>
      </c>
      <c r="Q1218" s="214"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4" t="str">
        <f t="shared" si="58"/>
        <v>-</v>
      </c>
      <c r="P1219" s="214" t="str">
        <f t="shared" si="59"/>
        <v>-</v>
      </c>
      <c r="Q1219" s="214"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4" t="str">
        <f t="shared" si="58"/>
        <v>-</v>
      </c>
      <c r="P1220" s="214" t="str">
        <f t="shared" si="59"/>
        <v>-</v>
      </c>
      <c r="Q1220" s="214"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4" t="str">
        <f t="shared" si="58"/>
        <v>-</v>
      </c>
      <c r="P1221" s="214" t="str">
        <f t="shared" si="59"/>
        <v>-</v>
      </c>
      <c r="Q1221" s="214"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4" t="str">
        <f t="shared" si="58"/>
        <v>-</v>
      </c>
      <c r="P1222" s="214" t="str">
        <f t="shared" si="59"/>
        <v>-</v>
      </c>
      <c r="Q1222" s="214"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4" t="str">
        <f t="shared" si="58"/>
        <v>-</v>
      </c>
      <c r="P1223" s="214" t="str">
        <f t="shared" si="59"/>
        <v>-</v>
      </c>
      <c r="Q1223" s="214"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4" t="str">
        <f t="shared" si="58"/>
        <v>-</v>
      </c>
      <c r="P1224" s="214" t="str">
        <f t="shared" si="59"/>
        <v>-</v>
      </c>
      <c r="Q1224" s="214"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4" t="str">
        <f t="shared" si="58"/>
        <v>-</v>
      </c>
      <c r="P1225" s="214" t="str">
        <f t="shared" si="59"/>
        <v>-</v>
      </c>
      <c r="Q1225" s="214"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4" t="str">
        <f t="shared" si="58"/>
        <v>-</v>
      </c>
      <c r="P1226" s="214" t="str">
        <f t="shared" si="59"/>
        <v>-</v>
      </c>
      <c r="Q1226" s="214"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4" t="str">
        <f t="shared" si="58"/>
        <v>-</v>
      </c>
      <c r="P1227" s="214" t="str">
        <f t="shared" si="59"/>
        <v>-</v>
      </c>
      <c r="Q1227" s="214"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4" t="str">
        <f t="shared" si="58"/>
        <v>-</v>
      </c>
      <c r="P1228" s="214" t="str">
        <f t="shared" si="59"/>
        <v>-</v>
      </c>
      <c r="Q1228" s="214"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4" t="str">
        <f t="shared" si="58"/>
        <v>-</v>
      </c>
      <c r="P1229" s="214" t="str">
        <f t="shared" si="59"/>
        <v>-</v>
      </c>
      <c r="Q1229" s="214"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4" t="str">
        <f t="shared" si="58"/>
        <v>-</v>
      </c>
      <c r="P1230" s="214" t="str">
        <f t="shared" si="59"/>
        <v>-</v>
      </c>
      <c r="Q1230" s="214"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4" t="str">
        <f t="shared" si="58"/>
        <v>-</v>
      </c>
      <c r="P1231" s="214" t="str">
        <f t="shared" si="59"/>
        <v>-</v>
      </c>
      <c r="Q1231" s="214"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4" t="str">
        <f t="shared" si="58"/>
        <v>-</v>
      </c>
      <c r="P1232" s="214" t="str">
        <f t="shared" si="59"/>
        <v>-</v>
      </c>
      <c r="Q1232" s="214"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4" t="str">
        <f t="shared" si="58"/>
        <v>-</v>
      </c>
      <c r="P1233" s="214" t="str">
        <f t="shared" si="59"/>
        <v>-</v>
      </c>
      <c r="Q1233" s="214"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4" t="str">
        <f t="shared" si="58"/>
        <v>-</v>
      </c>
      <c r="P1234" s="214" t="str">
        <f t="shared" si="59"/>
        <v>-</v>
      </c>
      <c r="Q1234" s="214"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4" t="str">
        <f t="shared" si="58"/>
        <v>-</v>
      </c>
      <c r="P1235" s="214" t="str">
        <f t="shared" si="59"/>
        <v>-</v>
      </c>
      <c r="Q1235" s="214"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4" t="str">
        <f t="shared" si="58"/>
        <v>-</v>
      </c>
      <c r="P1236" s="214" t="str">
        <f t="shared" si="59"/>
        <v>-</v>
      </c>
      <c r="Q1236" s="214"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4" t="str">
        <f t="shared" si="58"/>
        <v>-</v>
      </c>
      <c r="P1237" s="214" t="str">
        <f t="shared" si="59"/>
        <v>-</v>
      </c>
      <c r="Q1237" s="214"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4" t="str">
        <f t="shared" ref="O1238:O1301" si="61">IF(N1238="","-",L1238*N1238)</f>
        <v>-</v>
      </c>
      <c r="P1238" s="214" t="str">
        <f t="shared" ref="P1238:P1301" si="62">IF(O1238="-","-",IF(OR(E1238&lt;$E$15,E1238&gt;$E$16),0,O1238*J1238))</f>
        <v>-</v>
      </c>
      <c r="Q1238" s="214"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4" t="str">
        <f t="shared" si="61"/>
        <v>-</v>
      </c>
      <c r="P1239" s="214" t="str">
        <f t="shared" si="62"/>
        <v>-</v>
      </c>
      <c r="Q1239" s="214"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4" t="str">
        <f t="shared" si="61"/>
        <v>-</v>
      </c>
      <c r="P1240" s="214" t="str">
        <f t="shared" si="62"/>
        <v>-</v>
      </c>
      <c r="Q1240" s="214"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4" t="str">
        <f t="shared" si="61"/>
        <v>-</v>
      </c>
      <c r="P1241" s="214" t="str">
        <f t="shared" si="62"/>
        <v>-</v>
      </c>
      <c r="Q1241" s="214"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4" t="str">
        <f t="shared" si="61"/>
        <v>-</v>
      </c>
      <c r="P1242" s="214" t="str">
        <f t="shared" si="62"/>
        <v>-</v>
      </c>
      <c r="Q1242" s="214"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4" t="str">
        <f t="shared" si="61"/>
        <v>-</v>
      </c>
      <c r="P1243" s="214" t="str">
        <f t="shared" si="62"/>
        <v>-</v>
      </c>
      <c r="Q1243" s="214"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4" t="str">
        <f t="shared" si="61"/>
        <v>-</v>
      </c>
      <c r="P1244" s="214" t="str">
        <f t="shared" si="62"/>
        <v>-</v>
      </c>
      <c r="Q1244" s="214"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4" t="str">
        <f t="shared" si="61"/>
        <v>-</v>
      </c>
      <c r="P1245" s="214" t="str">
        <f t="shared" si="62"/>
        <v>-</v>
      </c>
      <c r="Q1245" s="214"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4" t="str">
        <f t="shared" si="61"/>
        <v>-</v>
      </c>
      <c r="P1246" s="214" t="str">
        <f t="shared" si="62"/>
        <v>-</v>
      </c>
      <c r="Q1246" s="214"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4" t="str">
        <f t="shared" si="61"/>
        <v>-</v>
      </c>
      <c r="P1247" s="214" t="str">
        <f t="shared" si="62"/>
        <v>-</v>
      </c>
      <c r="Q1247" s="214"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4" t="str">
        <f t="shared" si="61"/>
        <v>-</v>
      </c>
      <c r="P1248" s="214" t="str">
        <f t="shared" si="62"/>
        <v>-</v>
      </c>
      <c r="Q1248" s="214"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4" t="str">
        <f t="shared" si="61"/>
        <v>-</v>
      </c>
      <c r="P1249" s="214" t="str">
        <f t="shared" si="62"/>
        <v>-</v>
      </c>
      <c r="Q1249" s="214"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4" t="str">
        <f t="shared" si="61"/>
        <v>-</v>
      </c>
      <c r="P1250" s="214" t="str">
        <f t="shared" si="62"/>
        <v>-</v>
      </c>
      <c r="Q1250" s="214"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4" t="str">
        <f t="shared" si="61"/>
        <v>-</v>
      </c>
      <c r="P1251" s="214" t="str">
        <f t="shared" si="62"/>
        <v>-</v>
      </c>
      <c r="Q1251" s="214"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4" t="str">
        <f t="shared" si="61"/>
        <v>-</v>
      </c>
      <c r="P1252" s="214" t="str">
        <f t="shared" si="62"/>
        <v>-</v>
      </c>
      <c r="Q1252" s="214"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4" t="str">
        <f t="shared" si="61"/>
        <v>-</v>
      </c>
      <c r="P1253" s="214" t="str">
        <f t="shared" si="62"/>
        <v>-</v>
      </c>
      <c r="Q1253" s="214"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4" t="str">
        <f t="shared" si="61"/>
        <v>-</v>
      </c>
      <c r="P1254" s="214" t="str">
        <f t="shared" si="62"/>
        <v>-</v>
      </c>
      <c r="Q1254" s="214"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4" t="str">
        <f t="shared" si="61"/>
        <v>-</v>
      </c>
      <c r="P1255" s="214" t="str">
        <f t="shared" si="62"/>
        <v>-</v>
      </c>
      <c r="Q1255" s="214"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4" t="str">
        <f t="shared" si="61"/>
        <v>-</v>
      </c>
      <c r="P1256" s="214" t="str">
        <f t="shared" si="62"/>
        <v>-</v>
      </c>
      <c r="Q1256" s="214"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4" t="str">
        <f t="shared" si="61"/>
        <v>-</v>
      </c>
      <c r="P1257" s="214" t="str">
        <f t="shared" si="62"/>
        <v>-</v>
      </c>
      <c r="Q1257" s="214"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4" t="str">
        <f t="shared" si="61"/>
        <v>-</v>
      </c>
      <c r="P1258" s="214" t="str">
        <f t="shared" si="62"/>
        <v>-</v>
      </c>
      <c r="Q1258" s="214"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4" t="str">
        <f t="shared" si="61"/>
        <v>-</v>
      </c>
      <c r="P1259" s="214" t="str">
        <f t="shared" si="62"/>
        <v>-</v>
      </c>
      <c r="Q1259" s="214"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4" t="str">
        <f t="shared" si="61"/>
        <v>-</v>
      </c>
      <c r="P1260" s="214" t="str">
        <f t="shared" si="62"/>
        <v>-</v>
      </c>
      <c r="Q1260" s="214"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4" t="str">
        <f t="shared" si="61"/>
        <v>-</v>
      </c>
      <c r="P1261" s="214" t="str">
        <f t="shared" si="62"/>
        <v>-</v>
      </c>
      <c r="Q1261" s="214"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4" t="str">
        <f t="shared" si="61"/>
        <v>-</v>
      </c>
      <c r="P1262" s="214" t="str">
        <f t="shared" si="62"/>
        <v>-</v>
      </c>
      <c r="Q1262" s="214"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4" t="str">
        <f t="shared" si="61"/>
        <v>-</v>
      </c>
      <c r="P1263" s="214" t="str">
        <f t="shared" si="62"/>
        <v>-</v>
      </c>
      <c r="Q1263" s="214"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4" t="str">
        <f t="shared" si="61"/>
        <v>-</v>
      </c>
      <c r="P1264" s="214" t="str">
        <f t="shared" si="62"/>
        <v>-</v>
      </c>
      <c r="Q1264" s="214"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4" t="str">
        <f t="shared" si="61"/>
        <v>-</v>
      </c>
      <c r="P1265" s="214" t="str">
        <f t="shared" si="62"/>
        <v>-</v>
      </c>
      <c r="Q1265" s="214"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4" t="str">
        <f t="shared" si="61"/>
        <v>-</v>
      </c>
      <c r="P1266" s="214" t="str">
        <f t="shared" si="62"/>
        <v>-</v>
      </c>
      <c r="Q1266" s="214"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4" t="str">
        <f t="shared" si="61"/>
        <v>-</v>
      </c>
      <c r="P1267" s="214" t="str">
        <f t="shared" si="62"/>
        <v>-</v>
      </c>
      <c r="Q1267" s="214"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4" t="str">
        <f t="shared" si="61"/>
        <v>-</v>
      </c>
      <c r="P1268" s="214" t="str">
        <f t="shared" si="62"/>
        <v>-</v>
      </c>
      <c r="Q1268" s="214"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4" t="str">
        <f t="shared" si="61"/>
        <v>-</v>
      </c>
      <c r="P1269" s="214" t="str">
        <f t="shared" si="62"/>
        <v>-</v>
      </c>
      <c r="Q1269" s="214"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4" t="str">
        <f t="shared" si="61"/>
        <v>-</v>
      </c>
      <c r="P1270" s="214" t="str">
        <f t="shared" si="62"/>
        <v>-</v>
      </c>
      <c r="Q1270" s="214"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4" t="str">
        <f t="shared" si="61"/>
        <v>-</v>
      </c>
      <c r="P1271" s="214" t="str">
        <f t="shared" si="62"/>
        <v>-</v>
      </c>
      <c r="Q1271" s="214"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4" t="str">
        <f t="shared" si="61"/>
        <v>-</v>
      </c>
      <c r="P1272" s="214" t="str">
        <f t="shared" si="62"/>
        <v>-</v>
      </c>
      <c r="Q1272" s="214"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4" t="str">
        <f t="shared" si="61"/>
        <v>-</v>
      </c>
      <c r="P1273" s="214" t="str">
        <f t="shared" si="62"/>
        <v>-</v>
      </c>
      <c r="Q1273" s="214"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4" t="str">
        <f t="shared" si="61"/>
        <v>-</v>
      </c>
      <c r="P1274" s="214" t="str">
        <f t="shared" si="62"/>
        <v>-</v>
      </c>
      <c r="Q1274" s="214"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4" t="str">
        <f t="shared" si="61"/>
        <v>-</v>
      </c>
      <c r="P1275" s="214" t="str">
        <f t="shared" si="62"/>
        <v>-</v>
      </c>
      <c r="Q1275" s="214"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4" t="str">
        <f t="shared" si="61"/>
        <v>-</v>
      </c>
      <c r="P1276" s="214" t="str">
        <f t="shared" si="62"/>
        <v>-</v>
      </c>
      <c r="Q1276" s="214"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4" t="str">
        <f t="shared" si="61"/>
        <v>-</v>
      </c>
      <c r="P1277" s="214" t="str">
        <f t="shared" si="62"/>
        <v>-</v>
      </c>
      <c r="Q1277" s="214"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4" t="str">
        <f t="shared" si="61"/>
        <v>-</v>
      </c>
      <c r="P1278" s="214" t="str">
        <f t="shared" si="62"/>
        <v>-</v>
      </c>
      <c r="Q1278" s="214"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4" t="str">
        <f t="shared" si="61"/>
        <v>-</v>
      </c>
      <c r="P1279" s="214" t="str">
        <f t="shared" si="62"/>
        <v>-</v>
      </c>
      <c r="Q1279" s="214"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4" t="str">
        <f t="shared" si="61"/>
        <v>-</v>
      </c>
      <c r="P1280" s="214" t="str">
        <f t="shared" si="62"/>
        <v>-</v>
      </c>
      <c r="Q1280" s="214"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4" t="str">
        <f t="shared" si="61"/>
        <v>-</v>
      </c>
      <c r="P1281" s="214" t="str">
        <f t="shared" si="62"/>
        <v>-</v>
      </c>
      <c r="Q1281" s="214"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4" t="str">
        <f t="shared" si="61"/>
        <v>-</v>
      </c>
      <c r="P1282" s="214" t="str">
        <f t="shared" si="62"/>
        <v>-</v>
      </c>
      <c r="Q1282" s="214"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4" t="str">
        <f t="shared" si="61"/>
        <v>-</v>
      </c>
      <c r="P1283" s="214" t="str">
        <f t="shared" si="62"/>
        <v>-</v>
      </c>
      <c r="Q1283" s="214"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4" t="str">
        <f t="shared" si="61"/>
        <v>-</v>
      </c>
      <c r="P1284" s="214" t="str">
        <f t="shared" si="62"/>
        <v>-</v>
      </c>
      <c r="Q1284" s="214"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4" t="str">
        <f t="shared" si="61"/>
        <v>-</v>
      </c>
      <c r="P1285" s="214" t="str">
        <f t="shared" si="62"/>
        <v>-</v>
      </c>
      <c r="Q1285" s="214"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4" t="str">
        <f t="shared" si="61"/>
        <v>-</v>
      </c>
      <c r="P1286" s="214" t="str">
        <f t="shared" si="62"/>
        <v>-</v>
      </c>
      <c r="Q1286" s="214"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4" t="str">
        <f t="shared" si="61"/>
        <v>-</v>
      </c>
      <c r="P1287" s="214" t="str">
        <f t="shared" si="62"/>
        <v>-</v>
      </c>
      <c r="Q1287" s="214"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4" t="str">
        <f t="shared" si="61"/>
        <v>-</v>
      </c>
      <c r="P1288" s="214" t="str">
        <f t="shared" si="62"/>
        <v>-</v>
      </c>
      <c r="Q1288" s="214"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4" t="str">
        <f t="shared" si="61"/>
        <v>-</v>
      </c>
      <c r="P1289" s="214" t="str">
        <f t="shared" si="62"/>
        <v>-</v>
      </c>
      <c r="Q1289" s="214"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4" t="str">
        <f t="shared" si="61"/>
        <v>-</v>
      </c>
      <c r="P1290" s="214" t="str">
        <f t="shared" si="62"/>
        <v>-</v>
      </c>
      <c r="Q1290" s="214"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4" t="str">
        <f t="shared" si="61"/>
        <v>-</v>
      </c>
      <c r="P1291" s="214" t="str">
        <f t="shared" si="62"/>
        <v>-</v>
      </c>
      <c r="Q1291" s="214"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4" t="str">
        <f t="shared" si="61"/>
        <v>-</v>
      </c>
      <c r="P1292" s="214" t="str">
        <f t="shared" si="62"/>
        <v>-</v>
      </c>
      <c r="Q1292" s="214"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4" t="str">
        <f t="shared" si="61"/>
        <v>-</v>
      </c>
      <c r="P1293" s="214" t="str">
        <f t="shared" si="62"/>
        <v>-</v>
      </c>
      <c r="Q1293" s="214"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4" t="str">
        <f t="shared" si="61"/>
        <v>-</v>
      </c>
      <c r="P1294" s="214" t="str">
        <f t="shared" si="62"/>
        <v>-</v>
      </c>
      <c r="Q1294" s="214"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4" t="str">
        <f t="shared" si="61"/>
        <v>-</v>
      </c>
      <c r="P1295" s="214" t="str">
        <f t="shared" si="62"/>
        <v>-</v>
      </c>
      <c r="Q1295" s="214"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4" t="str">
        <f t="shared" si="61"/>
        <v>-</v>
      </c>
      <c r="P1296" s="214" t="str">
        <f t="shared" si="62"/>
        <v>-</v>
      </c>
      <c r="Q1296" s="214"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4" t="str">
        <f t="shared" si="61"/>
        <v>-</v>
      </c>
      <c r="P1297" s="214" t="str">
        <f t="shared" si="62"/>
        <v>-</v>
      </c>
      <c r="Q1297" s="214"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4" t="str">
        <f t="shared" si="61"/>
        <v>-</v>
      </c>
      <c r="P1298" s="214" t="str">
        <f t="shared" si="62"/>
        <v>-</v>
      </c>
      <c r="Q1298" s="214"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4" t="str">
        <f t="shared" si="61"/>
        <v>-</v>
      </c>
      <c r="P1299" s="214" t="str">
        <f t="shared" si="62"/>
        <v>-</v>
      </c>
      <c r="Q1299" s="214"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4" t="str">
        <f t="shared" si="61"/>
        <v>-</v>
      </c>
      <c r="P1300" s="214" t="str">
        <f t="shared" si="62"/>
        <v>-</v>
      </c>
      <c r="Q1300" s="214"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4" t="str">
        <f t="shared" si="61"/>
        <v>-</v>
      </c>
      <c r="P1301" s="214" t="str">
        <f t="shared" si="62"/>
        <v>-</v>
      </c>
      <c r="Q1301" s="214"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4" t="str">
        <f t="shared" ref="O1302:O1365" si="64">IF(N1302="","-",L1302*N1302)</f>
        <v>-</v>
      </c>
      <c r="P1302" s="214" t="str">
        <f t="shared" ref="P1302:P1365" si="65">IF(O1302="-","-",IF(OR(E1302&lt;$E$15,E1302&gt;$E$16),0,O1302*J1302))</f>
        <v>-</v>
      </c>
      <c r="Q1302" s="214"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4" t="str">
        <f t="shared" si="64"/>
        <v>-</v>
      </c>
      <c r="P1303" s="214" t="str">
        <f t="shared" si="65"/>
        <v>-</v>
      </c>
      <c r="Q1303" s="214"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4" t="str">
        <f t="shared" si="64"/>
        <v>-</v>
      </c>
      <c r="P1304" s="214" t="str">
        <f t="shared" si="65"/>
        <v>-</v>
      </c>
      <c r="Q1304" s="214"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4" t="str">
        <f t="shared" si="64"/>
        <v>-</v>
      </c>
      <c r="P1305" s="214" t="str">
        <f t="shared" si="65"/>
        <v>-</v>
      </c>
      <c r="Q1305" s="214"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4" t="str">
        <f t="shared" si="64"/>
        <v>-</v>
      </c>
      <c r="P1306" s="214" t="str">
        <f t="shared" si="65"/>
        <v>-</v>
      </c>
      <c r="Q1306" s="214"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4" t="str">
        <f t="shared" si="64"/>
        <v>-</v>
      </c>
      <c r="P1307" s="214" t="str">
        <f t="shared" si="65"/>
        <v>-</v>
      </c>
      <c r="Q1307" s="214"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4" t="str">
        <f t="shared" si="64"/>
        <v>-</v>
      </c>
      <c r="P1308" s="214" t="str">
        <f t="shared" si="65"/>
        <v>-</v>
      </c>
      <c r="Q1308" s="214"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4" t="str">
        <f t="shared" si="64"/>
        <v>-</v>
      </c>
      <c r="P1309" s="214" t="str">
        <f t="shared" si="65"/>
        <v>-</v>
      </c>
      <c r="Q1309" s="214"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4" t="str">
        <f t="shared" si="64"/>
        <v>-</v>
      </c>
      <c r="P1310" s="214" t="str">
        <f t="shared" si="65"/>
        <v>-</v>
      </c>
      <c r="Q1310" s="214"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4" t="str">
        <f t="shared" si="64"/>
        <v>-</v>
      </c>
      <c r="P1311" s="214" t="str">
        <f t="shared" si="65"/>
        <v>-</v>
      </c>
      <c r="Q1311" s="214"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4" t="str">
        <f t="shared" si="64"/>
        <v>-</v>
      </c>
      <c r="P1312" s="214" t="str">
        <f t="shared" si="65"/>
        <v>-</v>
      </c>
      <c r="Q1312" s="214"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4" t="str">
        <f t="shared" si="64"/>
        <v>-</v>
      </c>
      <c r="P1313" s="214" t="str">
        <f t="shared" si="65"/>
        <v>-</v>
      </c>
      <c r="Q1313" s="214"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4" t="str">
        <f t="shared" si="64"/>
        <v>-</v>
      </c>
      <c r="P1314" s="214" t="str">
        <f t="shared" si="65"/>
        <v>-</v>
      </c>
      <c r="Q1314" s="214"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4" t="str">
        <f t="shared" si="64"/>
        <v>-</v>
      </c>
      <c r="P1315" s="214" t="str">
        <f t="shared" si="65"/>
        <v>-</v>
      </c>
      <c r="Q1315" s="214"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4" t="str">
        <f t="shared" si="64"/>
        <v>-</v>
      </c>
      <c r="P1316" s="214" t="str">
        <f t="shared" si="65"/>
        <v>-</v>
      </c>
      <c r="Q1316" s="214"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4" t="str">
        <f t="shared" si="64"/>
        <v>-</v>
      </c>
      <c r="P1317" s="214" t="str">
        <f t="shared" si="65"/>
        <v>-</v>
      </c>
      <c r="Q1317" s="214"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4" t="str">
        <f t="shared" si="64"/>
        <v>-</v>
      </c>
      <c r="P1318" s="214" t="str">
        <f t="shared" si="65"/>
        <v>-</v>
      </c>
      <c r="Q1318" s="214"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4" t="str">
        <f t="shared" si="64"/>
        <v>-</v>
      </c>
      <c r="P1319" s="214" t="str">
        <f t="shared" si="65"/>
        <v>-</v>
      </c>
      <c r="Q1319" s="214"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4" t="str">
        <f t="shared" si="64"/>
        <v>-</v>
      </c>
      <c r="P1320" s="214" t="str">
        <f t="shared" si="65"/>
        <v>-</v>
      </c>
      <c r="Q1320" s="214"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4" t="str">
        <f t="shared" si="64"/>
        <v>-</v>
      </c>
      <c r="P1321" s="214" t="str">
        <f t="shared" si="65"/>
        <v>-</v>
      </c>
      <c r="Q1321" s="214"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4" t="str">
        <f t="shared" si="64"/>
        <v>-</v>
      </c>
      <c r="P1322" s="214" t="str">
        <f t="shared" si="65"/>
        <v>-</v>
      </c>
      <c r="Q1322" s="214"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4" t="str">
        <f t="shared" si="64"/>
        <v>-</v>
      </c>
      <c r="P1323" s="214" t="str">
        <f t="shared" si="65"/>
        <v>-</v>
      </c>
      <c r="Q1323" s="214"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4" t="str">
        <f t="shared" si="64"/>
        <v>-</v>
      </c>
      <c r="P1324" s="214" t="str">
        <f t="shared" si="65"/>
        <v>-</v>
      </c>
      <c r="Q1324" s="214"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4" t="str">
        <f t="shared" si="64"/>
        <v>-</v>
      </c>
      <c r="P1325" s="214" t="str">
        <f t="shared" si="65"/>
        <v>-</v>
      </c>
      <c r="Q1325" s="214"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4" t="str">
        <f t="shared" si="64"/>
        <v>-</v>
      </c>
      <c r="P1326" s="214" t="str">
        <f t="shared" si="65"/>
        <v>-</v>
      </c>
      <c r="Q1326" s="214"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4" t="str">
        <f t="shared" si="64"/>
        <v>-</v>
      </c>
      <c r="P1327" s="214" t="str">
        <f t="shared" si="65"/>
        <v>-</v>
      </c>
      <c r="Q1327" s="214"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4" t="str">
        <f t="shared" si="64"/>
        <v>-</v>
      </c>
      <c r="P1328" s="214" t="str">
        <f t="shared" si="65"/>
        <v>-</v>
      </c>
      <c r="Q1328" s="214"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4" t="str">
        <f t="shared" si="64"/>
        <v>-</v>
      </c>
      <c r="P1329" s="214" t="str">
        <f t="shared" si="65"/>
        <v>-</v>
      </c>
      <c r="Q1329" s="214"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4" t="str">
        <f t="shared" si="64"/>
        <v>-</v>
      </c>
      <c r="P1330" s="214" t="str">
        <f t="shared" si="65"/>
        <v>-</v>
      </c>
      <c r="Q1330" s="214"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4" t="str">
        <f t="shared" si="64"/>
        <v>-</v>
      </c>
      <c r="P1331" s="214" t="str">
        <f t="shared" si="65"/>
        <v>-</v>
      </c>
      <c r="Q1331" s="214"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4" t="str">
        <f t="shared" si="64"/>
        <v>-</v>
      </c>
      <c r="P1332" s="214" t="str">
        <f t="shared" si="65"/>
        <v>-</v>
      </c>
      <c r="Q1332" s="214"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4" t="str">
        <f t="shared" si="64"/>
        <v>-</v>
      </c>
      <c r="P1333" s="214" t="str">
        <f t="shared" si="65"/>
        <v>-</v>
      </c>
      <c r="Q1333" s="214"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4" t="str">
        <f t="shared" si="64"/>
        <v>-</v>
      </c>
      <c r="P1334" s="214" t="str">
        <f t="shared" si="65"/>
        <v>-</v>
      </c>
      <c r="Q1334" s="214"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4" t="str">
        <f t="shared" si="64"/>
        <v>-</v>
      </c>
      <c r="P1335" s="214" t="str">
        <f t="shared" si="65"/>
        <v>-</v>
      </c>
      <c r="Q1335" s="214"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4" t="str">
        <f t="shared" si="64"/>
        <v>-</v>
      </c>
      <c r="P1336" s="214" t="str">
        <f t="shared" si="65"/>
        <v>-</v>
      </c>
      <c r="Q1336" s="214"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4" t="str">
        <f t="shared" si="64"/>
        <v>-</v>
      </c>
      <c r="P1337" s="214" t="str">
        <f t="shared" si="65"/>
        <v>-</v>
      </c>
      <c r="Q1337" s="214"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4" t="str">
        <f t="shared" si="64"/>
        <v>-</v>
      </c>
      <c r="P1338" s="214" t="str">
        <f t="shared" si="65"/>
        <v>-</v>
      </c>
      <c r="Q1338" s="214"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4" t="str">
        <f t="shared" si="64"/>
        <v>-</v>
      </c>
      <c r="P1339" s="214" t="str">
        <f t="shared" si="65"/>
        <v>-</v>
      </c>
      <c r="Q1339" s="214"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4" t="str">
        <f t="shared" si="64"/>
        <v>-</v>
      </c>
      <c r="P1340" s="214" t="str">
        <f t="shared" si="65"/>
        <v>-</v>
      </c>
      <c r="Q1340" s="214"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4" t="str">
        <f t="shared" si="64"/>
        <v>-</v>
      </c>
      <c r="P1341" s="214" t="str">
        <f t="shared" si="65"/>
        <v>-</v>
      </c>
      <c r="Q1341" s="214"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4" t="str">
        <f t="shared" si="64"/>
        <v>-</v>
      </c>
      <c r="P1342" s="214" t="str">
        <f t="shared" si="65"/>
        <v>-</v>
      </c>
      <c r="Q1342" s="214"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4" t="str">
        <f t="shared" si="64"/>
        <v>-</v>
      </c>
      <c r="P1343" s="214" t="str">
        <f t="shared" si="65"/>
        <v>-</v>
      </c>
      <c r="Q1343" s="214"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4" t="str">
        <f t="shared" si="64"/>
        <v>-</v>
      </c>
      <c r="P1344" s="214" t="str">
        <f t="shared" si="65"/>
        <v>-</v>
      </c>
      <c r="Q1344" s="214"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4" t="str">
        <f t="shared" si="64"/>
        <v>-</v>
      </c>
      <c r="P1345" s="214" t="str">
        <f t="shared" si="65"/>
        <v>-</v>
      </c>
      <c r="Q1345" s="214"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4" t="str">
        <f t="shared" si="64"/>
        <v>-</v>
      </c>
      <c r="P1346" s="214" t="str">
        <f t="shared" si="65"/>
        <v>-</v>
      </c>
      <c r="Q1346" s="214"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4" t="str">
        <f t="shared" si="64"/>
        <v>-</v>
      </c>
      <c r="P1347" s="214" t="str">
        <f t="shared" si="65"/>
        <v>-</v>
      </c>
      <c r="Q1347" s="214"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4" t="str">
        <f t="shared" si="64"/>
        <v>-</v>
      </c>
      <c r="P1348" s="214" t="str">
        <f t="shared" si="65"/>
        <v>-</v>
      </c>
      <c r="Q1348" s="214"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4" t="str">
        <f t="shared" si="64"/>
        <v>-</v>
      </c>
      <c r="P1349" s="214" t="str">
        <f t="shared" si="65"/>
        <v>-</v>
      </c>
      <c r="Q1349" s="214"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4" t="str">
        <f t="shared" si="64"/>
        <v>-</v>
      </c>
      <c r="P1350" s="214" t="str">
        <f t="shared" si="65"/>
        <v>-</v>
      </c>
      <c r="Q1350" s="214"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4" t="str">
        <f t="shared" si="64"/>
        <v>-</v>
      </c>
      <c r="P1351" s="214" t="str">
        <f t="shared" si="65"/>
        <v>-</v>
      </c>
      <c r="Q1351" s="214"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4" t="str">
        <f t="shared" si="64"/>
        <v>-</v>
      </c>
      <c r="P1352" s="214" t="str">
        <f t="shared" si="65"/>
        <v>-</v>
      </c>
      <c r="Q1352" s="214"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4" t="str">
        <f t="shared" si="64"/>
        <v>-</v>
      </c>
      <c r="P1353" s="214" t="str">
        <f t="shared" si="65"/>
        <v>-</v>
      </c>
      <c r="Q1353" s="214"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4" t="str">
        <f t="shared" si="64"/>
        <v>-</v>
      </c>
      <c r="P1354" s="214" t="str">
        <f t="shared" si="65"/>
        <v>-</v>
      </c>
      <c r="Q1354" s="214"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4" t="str">
        <f t="shared" si="64"/>
        <v>-</v>
      </c>
      <c r="P1355" s="214" t="str">
        <f t="shared" si="65"/>
        <v>-</v>
      </c>
      <c r="Q1355" s="214"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4" t="str">
        <f t="shared" si="64"/>
        <v>-</v>
      </c>
      <c r="P1356" s="214" t="str">
        <f t="shared" si="65"/>
        <v>-</v>
      </c>
      <c r="Q1356" s="214"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4" t="str">
        <f t="shared" si="64"/>
        <v>-</v>
      </c>
      <c r="P1357" s="214" t="str">
        <f t="shared" si="65"/>
        <v>-</v>
      </c>
      <c r="Q1357" s="214"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4" t="str">
        <f t="shared" si="64"/>
        <v>-</v>
      </c>
      <c r="P1358" s="214" t="str">
        <f t="shared" si="65"/>
        <v>-</v>
      </c>
      <c r="Q1358" s="214"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4" t="str">
        <f t="shared" si="64"/>
        <v>-</v>
      </c>
      <c r="P1359" s="214" t="str">
        <f t="shared" si="65"/>
        <v>-</v>
      </c>
      <c r="Q1359" s="214"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4" t="str">
        <f t="shared" si="64"/>
        <v>-</v>
      </c>
      <c r="P1360" s="214" t="str">
        <f t="shared" si="65"/>
        <v>-</v>
      </c>
      <c r="Q1360" s="214"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4" t="str">
        <f t="shared" si="64"/>
        <v>-</v>
      </c>
      <c r="P1361" s="214" t="str">
        <f t="shared" si="65"/>
        <v>-</v>
      </c>
      <c r="Q1361" s="214"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4" t="str">
        <f t="shared" si="64"/>
        <v>-</v>
      </c>
      <c r="P1362" s="214" t="str">
        <f t="shared" si="65"/>
        <v>-</v>
      </c>
      <c r="Q1362" s="214"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4" t="str">
        <f t="shared" si="64"/>
        <v>-</v>
      </c>
      <c r="P1363" s="214" t="str">
        <f t="shared" si="65"/>
        <v>-</v>
      </c>
      <c r="Q1363" s="214"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4" t="str">
        <f t="shared" si="64"/>
        <v>-</v>
      </c>
      <c r="P1364" s="214" t="str">
        <f t="shared" si="65"/>
        <v>-</v>
      </c>
      <c r="Q1364" s="214"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4" t="str">
        <f t="shared" si="64"/>
        <v>-</v>
      </c>
      <c r="P1365" s="214" t="str">
        <f t="shared" si="65"/>
        <v>-</v>
      </c>
      <c r="Q1365" s="214"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4" t="str">
        <f t="shared" ref="O1366:O1429" si="67">IF(N1366="","-",L1366*N1366)</f>
        <v>-</v>
      </c>
      <c r="P1366" s="214" t="str">
        <f t="shared" ref="P1366:P1429" si="68">IF(O1366="-","-",IF(OR(E1366&lt;$E$15,E1366&gt;$E$16),0,O1366*J1366))</f>
        <v>-</v>
      </c>
      <c r="Q1366" s="214"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4" t="str">
        <f t="shared" si="67"/>
        <v>-</v>
      </c>
      <c r="P1367" s="214" t="str">
        <f t="shared" si="68"/>
        <v>-</v>
      </c>
      <c r="Q1367" s="214"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4" t="str">
        <f t="shared" si="67"/>
        <v>-</v>
      </c>
      <c r="P1368" s="214" t="str">
        <f t="shared" si="68"/>
        <v>-</v>
      </c>
      <c r="Q1368" s="214"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4" t="str">
        <f t="shared" si="67"/>
        <v>-</v>
      </c>
      <c r="P1369" s="214" t="str">
        <f t="shared" si="68"/>
        <v>-</v>
      </c>
      <c r="Q1369" s="214"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4" t="str">
        <f t="shared" si="67"/>
        <v>-</v>
      </c>
      <c r="P1370" s="214" t="str">
        <f t="shared" si="68"/>
        <v>-</v>
      </c>
      <c r="Q1370" s="214"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4" t="str">
        <f t="shared" si="67"/>
        <v>-</v>
      </c>
      <c r="P1371" s="214" t="str">
        <f t="shared" si="68"/>
        <v>-</v>
      </c>
      <c r="Q1371" s="214"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4" t="str">
        <f t="shared" si="67"/>
        <v>-</v>
      </c>
      <c r="P1372" s="214" t="str">
        <f t="shared" si="68"/>
        <v>-</v>
      </c>
      <c r="Q1372" s="214"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4" t="str">
        <f t="shared" si="67"/>
        <v>-</v>
      </c>
      <c r="P1373" s="214" t="str">
        <f t="shared" si="68"/>
        <v>-</v>
      </c>
      <c r="Q1373" s="214"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4" t="str">
        <f t="shared" si="67"/>
        <v>-</v>
      </c>
      <c r="P1374" s="214" t="str">
        <f t="shared" si="68"/>
        <v>-</v>
      </c>
      <c r="Q1374" s="214"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4" t="str">
        <f t="shared" si="67"/>
        <v>-</v>
      </c>
      <c r="P1375" s="214" t="str">
        <f t="shared" si="68"/>
        <v>-</v>
      </c>
      <c r="Q1375" s="214"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4" t="str">
        <f t="shared" si="67"/>
        <v>-</v>
      </c>
      <c r="P1376" s="214" t="str">
        <f t="shared" si="68"/>
        <v>-</v>
      </c>
      <c r="Q1376" s="214"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4" t="str">
        <f t="shared" si="67"/>
        <v>-</v>
      </c>
      <c r="P1377" s="214" t="str">
        <f t="shared" si="68"/>
        <v>-</v>
      </c>
      <c r="Q1377" s="214"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4" t="str">
        <f t="shared" si="67"/>
        <v>-</v>
      </c>
      <c r="P1378" s="214" t="str">
        <f t="shared" si="68"/>
        <v>-</v>
      </c>
      <c r="Q1378" s="214"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4" t="str">
        <f t="shared" si="67"/>
        <v>-</v>
      </c>
      <c r="P1379" s="214" t="str">
        <f t="shared" si="68"/>
        <v>-</v>
      </c>
      <c r="Q1379" s="214"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4" t="str">
        <f t="shared" si="67"/>
        <v>-</v>
      </c>
      <c r="P1380" s="214" t="str">
        <f t="shared" si="68"/>
        <v>-</v>
      </c>
      <c r="Q1380" s="214"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4" t="str">
        <f t="shared" si="67"/>
        <v>-</v>
      </c>
      <c r="P1381" s="214" t="str">
        <f t="shared" si="68"/>
        <v>-</v>
      </c>
      <c r="Q1381" s="214"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4" t="str">
        <f t="shared" si="67"/>
        <v>-</v>
      </c>
      <c r="P1382" s="214" t="str">
        <f t="shared" si="68"/>
        <v>-</v>
      </c>
      <c r="Q1382" s="214"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4" t="str">
        <f t="shared" si="67"/>
        <v>-</v>
      </c>
      <c r="P1383" s="214" t="str">
        <f t="shared" si="68"/>
        <v>-</v>
      </c>
      <c r="Q1383" s="214"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4" t="str">
        <f t="shared" si="67"/>
        <v>-</v>
      </c>
      <c r="P1384" s="214" t="str">
        <f t="shared" si="68"/>
        <v>-</v>
      </c>
      <c r="Q1384" s="214"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4" t="str">
        <f t="shared" si="67"/>
        <v>-</v>
      </c>
      <c r="P1385" s="214" t="str">
        <f t="shared" si="68"/>
        <v>-</v>
      </c>
      <c r="Q1385" s="214"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4" t="str">
        <f t="shared" si="67"/>
        <v>-</v>
      </c>
      <c r="P1386" s="214" t="str">
        <f t="shared" si="68"/>
        <v>-</v>
      </c>
      <c r="Q1386" s="214"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4" t="str">
        <f t="shared" si="67"/>
        <v>-</v>
      </c>
      <c r="P1387" s="214" t="str">
        <f t="shared" si="68"/>
        <v>-</v>
      </c>
      <c r="Q1387" s="214"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4" t="str">
        <f t="shared" si="67"/>
        <v>-</v>
      </c>
      <c r="P1388" s="214" t="str">
        <f t="shared" si="68"/>
        <v>-</v>
      </c>
      <c r="Q1388" s="214"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4" t="str">
        <f t="shared" si="67"/>
        <v>-</v>
      </c>
      <c r="P1389" s="214" t="str">
        <f t="shared" si="68"/>
        <v>-</v>
      </c>
      <c r="Q1389" s="214"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4" t="str">
        <f t="shared" si="67"/>
        <v>-</v>
      </c>
      <c r="P1390" s="214" t="str">
        <f t="shared" si="68"/>
        <v>-</v>
      </c>
      <c r="Q1390" s="214"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4" t="str">
        <f t="shared" si="67"/>
        <v>-</v>
      </c>
      <c r="P1391" s="214" t="str">
        <f t="shared" si="68"/>
        <v>-</v>
      </c>
      <c r="Q1391" s="214"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4" t="str">
        <f t="shared" si="67"/>
        <v>-</v>
      </c>
      <c r="P1392" s="214" t="str">
        <f t="shared" si="68"/>
        <v>-</v>
      </c>
      <c r="Q1392" s="214"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4" t="str">
        <f t="shared" si="67"/>
        <v>-</v>
      </c>
      <c r="P1393" s="214" t="str">
        <f t="shared" si="68"/>
        <v>-</v>
      </c>
      <c r="Q1393" s="214"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4" t="str">
        <f t="shared" si="67"/>
        <v>-</v>
      </c>
      <c r="P1394" s="214" t="str">
        <f t="shared" si="68"/>
        <v>-</v>
      </c>
      <c r="Q1394" s="214"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4" t="str">
        <f t="shared" si="67"/>
        <v>-</v>
      </c>
      <c r="P1395" s="214" t="str">
        <f t="shared" si="68"/>
        <v>-</v>
      </c>
      <c r="Q1395" s="214"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4" t="str">
        <f t="shared" si="67"/>
        <v>-</v>
      </c>
      <c r="P1396" s="214" t="str">
        <f t="shared" si="68"/>
        <v>-</v>
      </c>
      <c r="Q1396" s="214"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4" t="str">
        <f t="shared" si="67"/>
        <v>-</v>
      </c>
      <c r="P1397" s="214" t="str">
        <f t="shared" si="68"/>
        <v>-</v>
      </c>
      <c r="Q1397" s="214"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4" t="str">
        <f t="shared" si="67"/>
        <v>-</v>
      </c>
      <c r="P1398" s="214" t="str">
        <f t="shared" si="68"/>
        <v>-</v>
      </c>
      <c r="Q1398" s="214"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4" t="str">
        <f t="shared" si="67"/>
        <v>-</v>
      </c>
      <c r="P1399" s="214" t="str">
        <f t="shared" si="68"/>
        <v>-</v>
      </c>
      <c r="Q1399" s="214"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4" t="str">
        <f t="shared" si="67"/>
        <v>-</v>
      </c>
      <c r="P1400" s="214" t="str">
        <f t="shared" si="68"/>
        <v>-</v>
      </c>
      <c r="Q1400" s="214"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4" t="str">
        <f t="shared" si="67"/>
        <v>-</v>
      </c>
      <c r="P1401" s="214" t="str">
        <f t="shared" si="68"/>
        <v>-</v>
      </c>
      <c r="Q1401" s="214"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4" t="str">
        <f t="shared" si="67"/>
        <v>-</v>
      </c>
      <c r="P1402" s="214" t="str">
        <f t="shared" si="68"/>
        <v>-</v>
      </c>
      <c r="Q1402" s="214"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4" t="str">
        <f t="shared" si="67"/>
        <v>-</v>
      </c>
      <c r="P1403" s="214" t="str">
        <f t="shared" si="68"/>
        <v>-</v>
      </c>
      <c r="Q1403" s="214"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4" t="str">
        <f t="shared" si="67"/>
        <v>-</v>
      </c>
      <c r="P1404" s="214" t="str">
        <f t="shared" si="68"/>
        <v>-</v>
      </c>
      <c r="Q1404" s="214"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4" t="str">
        <f t="shared" si="67"/>
        <v>-</v>
      </c>
      <c r="P1405" s="214" t="str">
        <f t="shared" si="68"/>
        <v>-</v>
      </c>
      <c r="Q1405" s="214"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4" t="str">
        <f t="shared" si="67"/>
        <v>-</v>
      </c>
      <c r="P1406" s="214" t="str">
        <f t="shared" si="68"/>
        <v>-</v>
      </c>
      <c r="Q1406" s="214"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4" t="str">
        <f t="shared" si="67"/>
        <v>-</v>
      </c>
      <c r="P1407" s="214" t="str">
        <f t="shared" si="68"/>
        <v>-</v>
      </c>
      <c r="Q1407" s="214"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4" t="str">
        <f t="shared" si="67"/>
        <v>-</v>
      </c>
      <c r="P1408" s="214" t="str">
        <f t="shared" si="68"/>
        <v>-</v>
      </c>
      <c r="Q1408" s="214"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4" t="str">
        <f t="shared" si="67"/>
        <v>-</v>
      </c>
      <c r="P1409" s="214" t="str">
        <f t="shared" si="68"/>
        <v>-</v>
      </c>
      <c r="Q1409" s="214"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4" t="str">
        <f t="shared" si="67"/>
        <v>-</v>
      </c>
      <c r="P1410" s="214" t="str">
        <f t="shared" si="68"/>
        <v>-</v>
      </c>
      <c r="Q1410" s="214"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4" t="str">
        <f t="shared" si="67"/>
        <v>-</v>
      </c>
      <c r="P1411" s="214" t="str">
        <f t="shared" si="68"/>
        <v>-</v>
      </c>
      <c r="Q1411" s="214"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4" t="str">
        <f t="shared" si="67"/>
        <v>-</v>
      </c>
      <c r="P1412" s="214" t="str">
        <f t="shared" si="68"/>
        <v>-</v>
      </c>
      <c r="Q1412" s="214"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4" t="str">
        <f t="shared" si="67"/>
        <v>-</v>
      </c>
      <c r="P1413" s="214" t="str">
        <f t="shared" si="68"/>
        <v>-</v>
      </c>
      <c r="Q1413" s="214"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4" t="str">
        <f t="shared" si="67"/>
        <v>-</v>
      </c>
      <c r="P1414" s="214" t="str">
        <f t="shared" si="68"/>
        <v>-</v>
      </c>
      <c r="Q1414" s="214"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4" t="str">
        <f t="shared" si="67"/>
        <v>-</v>
      </c>
      <c r="P1415" s="214" t="str">
        <f t="shared" si="68"/>
        <v>-</v>
      </c>
      <c r="Q1415" s="214"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4" t="str">
        <f t="shared" si="67"/>
        <v>-</v>
      </c>
      <c r="P1416" s="214" t="str">
        <f t="shared" si="68"/>
        <v>-</v>
      </c>
      <c r="Q1416" s="214"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4" t="str">
        <f t="shared" si="67"/>
        <v>-</v>
      </c>
      <c r="P1417" s="214" t="str">
        <f t="shared" si="68"/>
        <v>-</v>
      </c>
      <c r="Q1417" s="214"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4" t="str">
        <f t="shared" si="67"/>
        <v>-</v>
      </c>
      <c r="P1418" s="214" t="str">
        <f t="shared" si="68"/>
        <v>-</v>
      </c>
      <c r="Q1418" s="214"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4" t="str">
        <f t="shared" si="67"/>
        <v>-</v>
      </c>
      <c r="P1419" s="214" t="str">
        <f t="shared" si="68"/>
        <v>-</v>
      </c>
      <c r="Q1419" s="214"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4" t="str">
        <f t="shared" si="67"/>
        <v>-</v>
      </c>
      <c r="P1420" s="214" t="str">
        <f t="shared" si="68"/>
        <v>-</v>
      </c>
      <c r="Q1420" s="214"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4" t="str">
        <f t="shared" si="67"/>
        <v>-</v>
      </c>
      <c r="P1421" s="214" t="str">
        <f t="shared" si="68"/>
        <v>-</v>
      </c>
      <c r="Q1421" s="214"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4" t="str">
        <f t="shared" si="67"/>
        <v>-</v>
      </c>
      <c r="P1422" s="214" t="str">
        <f t="shared" si="68"/>
        <v>-</v>
      </c>
      <c r="Q1422" s="214"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4" t="str">
        <f t="shared" si="67"/>
        <v>-</v>
      </c>
      <c r="P1423" s="214" t="str">
        <f t="shared" si="68"/>
        <v>-</v>
      </c>
      <c r="Q1423" s="214"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4" t="str">
        <f t="shared" si="67"/>
        <v>-</v>
      </c>
      <c r="P1424" s="214" t="str">
        <f t="shared" si="68"/>
        <v>-</v>
      </c>
      <c r="Q1424" s="214"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4" t="str">
        <f t="shared" si="67"/>
        <v>-</v>
      </c>
      <c r="P1425" s="214" t="str">
        <f t="shared" si="68"/>
        <v>-</v>
      </c>
      <c r="Q1425" s="214"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4" t="str">
        <f t="shared" si="67"/>
        <v>-</v>
      </c>
      <c r="P1426" s="214" t="str">
        <f t="shared" si="68"/>
        <v>-</v>
      </c>
      <c r="Q1426" s="214"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4" t="str">
        <f t="shared" si="67"/>
        <v>-</v>
      </c>
      <c r="P1427" s="214" t="str">
        <f t="shared" si="68"/>
        <v>-</v>
      </c>
      <c r="Q1427" s="214"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4" t="str">
        <f t="shared" si="67"/>
        <v>-</v>
      </c>
      <c r="P1428" s="214" t="str">
        <f t="shared" si="68"/>
        <v>-</v>
      </c>
      <c r="Q1428" s="214"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4" t="str">
        <f t="shared" si="67"/>
        <v>-</v>
      </c>
      <c r="P1429" s="214" t="str">
        <f t="shared" si="68"/>
        <v>-</v>
      </c>
      <c r="Q1429" s="214"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4" t="str">
        <f t="shared" ref="O1430:O1493" si="70">IF(N1430="","-",L1430*N1430)</f>
        <v>-</v>
      </c>
      <c r="P1430" s="214" t="str">
        <f t="shared" ref="P1430:P1493" si="71">IF(O1430="-","-",IF(OR(E1430&lt;$E$15,E1430&gt;$E$16),0,O1430*J1430))</f>
        <v>-</v>
      </c>
      <c r="Q1430" s="214"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4" t="str">
        <f t="shared" si="70"/>
        <v>-</v>
      </c>
      <c r="P1431" s="214" t="str">
        <f t="shared" si="71"/>
        <v>-</v>
      </c>
      <c r="Q1431" s="214"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4" t="str">
        <f t="shared" si="70"/>
        <v>-</v>
      </c>
      <c r="P1432" s="214" t="str">
        <f t="shared" si="71"/>
        <v>-</v>
      </c>
      <c r="Q1432" s="214"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4" t="str">
        <f t="shared" si="70"/>
        <v>-</v>
      </c>
      <c r="P1433" s="214" t="str">
        <f t="shared" si="71"/>
        <v>-</v>
      </c>
      <c r="Q1433" s="214"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4" t="str">
        <f t="shared" si="70"/>
        <v>-</v>
      </c>
      <c r="P1434" s="214" t="str">
        <f t="shared" si="71"/>
        <v>-</v>
      </c>
      <c r="Q1434" s="214"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4" t="str">
        <f t="shared" si="70"/>
        <v>-</v>
      </c>
      <c r="P1435" s="214" t="str">
        <f t="shared" si="71"/>
        <v>-</v>
      </c>
      <c r="Q1435" s="214"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4" t="str">
        <f t="shared" si="70"/>
        <v>-</v>
      </c>
      <c r="P1436" s="214" t="str">
        <f t="shared" si="71"/>
        <v>-</v>
      </c>
      <c r="Q1436" s="214"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4" t="str">
        <f t="shared" si="70"/>
        <v>-</v>
      </c>
      <c r="P1437" s="214" t="str">
        <f t="shared" si="71"/>
        <v>-</v>
      </c>
      <c r="Q1437" s="214"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4" t="str">
        <f t="shared" si="70"/>
        <v>-</v>
      </c>
      <c r="P1438" s="214" t="str">
        <f t="shared" si="71"/>
        <v>-</v>
      </c>
      <c r="Q1438" s="214"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4" t="str">
        <f t="shared" si="70"/>
        <v>-</v>
      </c>
      <c r="P1439" s="214" t="str">
        <f t="shared" si="71"/>
        <v>-</v>
      </c>
      <c r="Q1439" s="214"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4" t="str">
        <f t="shared" si="70"/>
        <v>-</v>
      </c>
      <c r="P1440" s="214" t="str">
        <f t="shared" si="71"/>
        <v>-</v>
      </c>
      <c r="Q1440" s="214"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4" t="str">
        <f t="shared" si="70"/>
        <v>-</v>
      </c>
      <c r="P1441" s="214" t="str">
        <f t="shared" si="71"/>
        <v>-</v>
      </c>
      <c r="Q1441" s="214"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4" t="str">
        <f t="shared" si="70"/>
        <v>-</v>
      </c>
      <c r="P1442" s="214" t="str">
        <f t="shared" si="71"/>
        <v>-</v>
      </c>
      <c r="Q1442" s="214"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4" t="str">
        <f t="shared" si="70"/>
        <v>-</v>
      </c>
      <c r="P1443" s="214" t="str">
        <f t="shared" si="71"/>
        <v>-</v>
      </c>
      <c r="Q1443" s="214"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4" t="str">
        <f t="shared" si="70"/>
        <v>-</v>
      </c>
      <c r="P1444" s="214" t="str">
        <f t="shared" si="71"/>
        <v>-</v>
      </c>
      <c r="Q1444" s="214"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4" t="str">
        <f t="shared" si="70"/>
        <v>-</v>
      </c>
      <c r="P1445" s="214" t="str">
        <f t="shared" si="71"/>
        <v>-</v>
      </c>
      <c r="Q1445" s="214"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4" t="str">
        <f t="shared" si="70"/>
        <v>-</v>
      </c>
      <c r="P1446" s="214" t="str">
        <f t="shared" si="71"/>
        <v>-</v>
      </c>
      <c r="Q1446" s="214"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4" t="str">
        <f t="shared" si="70"/>
        <v>-</v>
      </c>
      <c r="P1447" s="214" t="str">
        <f t="shared" si="71"/>
        <v>-</v>
      </c>
      <c r="Q1447" s="214"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4" t="str">
        <f t="shared" si="70"/>
        <v>-</v>
      </c>
      <c r="P1448" s="214" t="str">
        <f t="shared" si="71"/>
        <v>-</v>
      </c>
      <c r="Q1448" s="214"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4" t="str">
        <f t="shared" si="70"/>
        <v>-</v>
      </c>
      <c r="P1449" s="214" t="str">
        <f t="shared" si="71"/>
        <v>-</v>
      </c>
      <c r="Q1449" s="214"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4" t="str">
        <f t="shared" si="70"/>
        <v>-</v>
      </c>
      <c r="P1450" s="214" t="str">
        <f t="shared" si="71"/>
        <v>-</v>
      </c>
      <c r="Q1450" s="214"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4" t="str">
        <f t="shared" si="70"/>
        <v>-</v>
      </c>
      <c r="P1451" s="214" t="str">
        <f t="shared" si="71"/>
        <v>-</v>
      </c>
      <c r="Q1451" s="214"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4" t="str">
        <f t="shared" si="70"/>
        <v>-</v>
      </c>
      <c r="P1452" s="214" t="str">
        <f t="shared" si="71"/>
        <v>-</v>
      </c>
      <c r="Q1452" s="214"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4" t="str">
        <f t="shared" si="70"/>
        <v>-</v>
      </c>
      <c r="P1453" s="214" t="str">
        <f t="shared" si="71"/>
        <v>-</v>
      </c>
      <c r="Q1453" s="214"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4" t="str">
        <f t="shared" si="70"/>
        <v>-</v>
      </c>
      <c r="P1454" s="214" t="str">
        <f t="shared" si="71"/>
        <v>-</v>
      </c>
      <c r="Q1454" s="214"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4" t="str">
        <f t="shared" si="70"/>
        <v>-</v>
      </c>
      <c r="P1455" s="214" t="str">
        <f t="shared" si="71"/>
        <v>-</v>
      </c>
      <c r="Q1455" s="214"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4" t="str">
        <f t="shared" si="70"/>
        <v>-</v>
      </c>
      <c r="P1456" s="214" t="str">
        <f t="shared" si="71"/>
        <v>-</v>
      </c>
      <c r="Q1456" s="214"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4" t="str">
        <f t="shared" si="70"/>
        <v>-</v>
      </c>
      <c r="P1457" s="214" t="str">
        <f t="shared" si="71"/>
        <v>-</v>
      </c>
      <c r="Q1457" s="214"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4" t="str">
        <f t="shared" si="70"/>
        <v>-</v>
      </c>
      <c r="P1458" s="214" t="str">
        <f t="shared" si="71"/>
        <v>-</v>
      </c>
      <c r="Q1458" s="214"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4" t="str">
        <f t="shared" si="70"/>
        <v>-</v>
      </c>
      <c r="P1459" s="214" t="str">
        <f t="shared" si="71"/>
        <v>-</v>
      </c>
      <c r="Q1459" s="214"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4" t="str">
        <f t="shared" si="70"/>
        <v>-</v>
      </c>
      <c r="P1460" s="214" t="str">
        <f t="shared" si="71"/>
        <v>-</v>
      </c>
      <c r="Q1460" s="214"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4" t="str">
        <f t="shared" si="70"/>
        <v>-</v>
      </c>
      <c r="P1461" s="214" t="str">
        <f t="shared" si="71"/>
        <v>-</v>
      </c>
      <c r="Q1461" s="214"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4" t="str">
        <f t="shared" si="70"/>
        <v>-</v>
      </c>
      <c r="P1462" s="214" t="str">
        <f t="shared" si="71"/>
        <v>-</v>
      </c>
      <c r="Q1462" s="214"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4" t="str">
        <f t="shared" si="70"/>
        <v>-</v>
      </c>
      <c r="P1463" s="214" t="str">
        <f t="shared" si="71"/>
        <v>-</v>
      </c>
      <c r="Q1463" s="214"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4" t="str">
        <f t="shared" si="70"/>
        <v>-</v>
      </c>
      <c r="P1464" s="214" t="str">
        <f t="shared" si="71"/>
        <v>-</v>
      </c>
      <c r="Q1464" s="214"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4" t="str">
        <f t="shared" si="70"/>
        <v>-</v>
      </c>
      <c r="P1465" s="214" t="str">
        <f t="shared" si="71"/>
        <v>-</v>
      </c>
      <c r="Q1465" s="214"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4" t="str">
        <f t="shared" si="70"/>
        <v>-</v>
      </c>
      <c r="P1466" s="214" t="str">
        <f t="shared" si="71"/>
        <v>-</v>
      </c>
      <c r="Q1466" s="214"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4" t="str">
        <f t="shared" si="70"/>
        <v>-</v>
      </c>
      <c r="P1467" s="214" t="str">
        <f t="shared" si="71"/>
        <v>-</v>
      </c>
      <c r="Q1467" s="214"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4" t="str">
        <f t="shared" si="70"/>
        <v>-</v>
      </c>
      <c r="P1468" s="214" t="str">
        <f t="shared" si="71"/>
        <v>-</v>
      </c>
      <c r="Q1468" s="214"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4" t="str">
        <f t="shared" si="70"/>
        <v>-</v>
      </c>
      <c r="P1469" s="214" t="str">
        <f t="shared" si="71"/>
        <v>-</v>
      </c>
      <c r="Q1469" s="214"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4" t="str">
        <f t="shared" si="70"/>
        <v>-</v>
      </c>
      <c r="P1470" s="214" t="str">
        <f t="shared" si="71"/>
        <v>-</v>
      </c>
      <c r="Q1470" s="214"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4" t="str">
        <f t="shared" si="70"/>
        <v>-</v>
      </c>
      <c r="P1471" s="214" t="str">
        <f t="shared" si="71"/>
        <v>-</v>
      </c>
      <c r="Q1471" s="214"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4" t="str">
        <f t="shared" si="70"/>
        <v>-</v>
      </c>
      <c r="P1472" s="214" t="str">
        <f t="shared" si="71"/>
        <v>-</v>
      </c>
      <c r="Q1472" s="214"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4" t="str">
        <f t="shared" si="70"/>
        <v>-</v>
      </c>
      <c r="P1473" s="214" t="str">
        <f t="shared" si="71"/>
        <v>-</v>
      </c>
      <c r="Q1473" s="214"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4" t="str">
        <f t="shared" si="70"/>
        <v>-</v>
      </c>
      <c r="P1474" s="214" t="str">
        <f t="shared" si="71"/>
        <v>-</v>
      </c>
      <c r="Q1474" s="214"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4" t="str">
        <f t="shared" si="70"/>
        <v>-</v>
      </c>
      <c r="P1475" s="214" t="str">
        <f t="shared" si="71"/>
        <v>-</v>
      </c>
      <c r="Q1475" s="214"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4" t="str">
        <f t="shared" si="70"/>
        <v>-</v>
      </c>
      <c r="P1476" s="214" t="str">
        <f t="shared" si="71"/>
        <v>-</v>
      </c>
      <c r="Q1476" s="214"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4" t="str">
        <f t="shared" si="70"/>
        <v>-</v>
      </c>
      <c r="P1477" s="214" t="str">
        <f t="shared" si="71"/>
        <v>-</v>
      </c>
      <c r="Q1477" s="214"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4" t="str">
        <f t="shared" si="70"/>
        <v>-</v>
      </c>
      <c r="P1478" s="214" t="str">
        <f t="shared" si="71"/>
        <v>-</v>
      </c>
      <c r="Q1478" s="214"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4" t="str">
        <f t="shared" si="70"/>
        <v>-</v>
      </c>
      <c r="P1479" s="214" t="str">
        <f t="shared" si="71"/>
        <v>-</v>
      </c>
      <c r="Q1479" s="214"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4" t="str">
        <f t="shared" si="70"/>
        <v>-</v>
      </c>
      <c r="P1480" s="214" t="str">
        <f t="shared" si="71"/>
        <v>-</v>
      </c>
      <c r="Q1480" s="214"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4" t="str">
        <f t="shared" si="70"/>
        <v>-</v>
      </c>
      <c r="P1481" s="214" t="str">
        <f t="shared" si="71"/>
        <v>-</v>
      </c>
      <c r="Q1481" s="214"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4" t="str">
        <f t="shared" si="70"/>
        <v>-</v>
      </c>
      <c r="P1482" s="214" t="str">
        <f t="shared" si="71"/>
        <v>-</v>
      </c>
      <c r="Q1482" s="214"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4" t="str">
        <f t="shared" si="70"/>
        <v>-</v>
      </c>
      <c r="P1483" s="214" t="str">
        <f t="shared" si="71"/>
        <v>-</v>
      </c>
      <c r="Q1483" s="214"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4" t="str">
        <f t="shared" si="70"/>
        <v>-</v>
      </c>
      <c r="P1484" s="214" t="str">
        <f t="shared" si="71"/>
        <v>-</v>
      </c>
      <c r="Q1484" s="214"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4" t="str">
        <f t="shared" si="70"/>
        <v>-</v>
      </c>
      <c r="P1485" s="214" t="str">
        <f t="shared" si="71"/>
        <v>-</v>
      </c>
      <c r="Q1485" s="214"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4" t="str">
        <f t="shared" si="70"/>
        <v>-</v>
      </c>
      <c r="P1486" s="214" t="str">
        <f t="shared" si="71"/>
        <v>-</v>
      </c>
      <c r="Q1486" s="214"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4" t="str">
        <f t="shared" si="70"/>
        <v>-</v>
      </c>
      <c r="P1487" s="214" t="str">
        <f t="shared" si="71"/>
        <v>-</v>
      </c>
      <c r="Q1487" s="214"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4" t="str">
        <f t="shared" si="70"/>
        <v>-</v>
      </c>
      <c r="P1488" s="214" t="str">
        <f t="shared" si="71"/>
        <v>-</v>
      </c>
      <c r="Q1488" s="214"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4" t="str">
        <f t="shared" si="70"/>
        <v>-</v>
      </c>
      <c r="P1489" s="214" t="str">
        <f t="shared" si="71"/>
        <v>-</v>
      </c>
      <c r="Q1489" s="214"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4" t="str">
        <f t="shared" si="70"/>
        <v>-</v>
      </c>
      <c r="P1490" s="214" t="str">
        <f t="shared" si="71"/>
        <v>-</v>
      </c>
      <c r="Q1490" s="214"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4" t="str">
        <f t="shared" si="70"/>
        <v>-</v>
      </c>
      <c r="P1491" s="214" t="str">
        <f t="shared" si="71"/>
        <v>-</v>
      </c>
      <c r="Q1491" s="214"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4" t="str">
        <f t="shared" si="70"/>
        <v>-</v>
      </c>
      <c r="P1492" s="214" t="str">
        <f t="shared" si="71"/>
        <v>-</v>
      </c>
      <c r="Q1492" s="214"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4" t="str">
        <f t="shared" si="70"/>
        <v>-</v>
      </c>
      <c r="P1493" s="214" t="str">
        <f t="shared" si="71"/>
        <v>-</v>
      </c>
      <c r="Q1493" s="214"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4" t="str">
        <f t="shared" ref="O1494:O1557" si="73">IF(N1494="","-",L1494*N1494)</f>
        <v>-</v>
      </c>
      <c r="P1494" s="214" t="str">
        <f t="shared" ref="P1494:P1557" si="74">IF(O1494="-","-",IF(OR(E1494&lt;$E$15,E1494&gt;$E$16),0,O1494*J1494))</f>
        <v>-</v>
      </c>
      <c r="Q1494" s="214"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4" t="str">
        <f t="shared" si="73"/>
        <v>-</v>
      </c>
      <c r="P1495" s="214" t="str">
        <f t="shared" si="74"/>
        <v>-</v>
      </c>
      <c r="Q1495" s="214"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4" t="str">
        <f t="shared" si="73"/>
        <v>-</v>
      </c>
      <c r="P1496" s="214" t="str">
        <f t="shared" si="74"/>
        <v>-</v>
      </c>
      <c r="Q1496" s="214"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4" t="str">
        <f t="shared" si="73"/>
        <v>-</v>
      </c>
      <c r="P1497" s="214" t="str">
        <f t="shared" si="74"/>
        <v>-</v>
      </c>
      <c r="Q1497" s="214"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4" t="str">
        <f t="shared" si="73"/>
        <v>-</v>
      </c>
      <c r="P1498" s="214" t="str">
        <f t="shared" si="74"/>
        <v>-</v>
      </c>
      <c r="Q1498" s="214"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4" t="str">
        <f t="shared" si="73"/>
        <v>-</v>
      </c>
      <c r="P1499" s="214" t="str">
        <f t="shared" si="74"/>
        <v>-</v>
      </c>
      <c r="Q1499" s="214"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4" t="str">
        <f t="shared" si="73"/>
        <v>-</v>
      </c>
      <c r="P1500" s="214" t="str">
        <f t="shared" si="74"/>
        <v>-</v>
      </c>
      <c r="Q1500" s="214"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4" t="str">
        <f t="shared" si="73"/>
        <v>-</v>
      </c>
      <c r="P1501" s="214" t="str">
        <f t="shared" si="74"/>
        <v>-</v>
      </c>
      <c r="Q1501" s="214"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4" t="str">
        <f t="shared" si="73"/>
        <v>-</v>
      </c>
      <c r="P1502" s="214" t="str">
        <f t="shared" si="74"/>
        <v>-</v>
      </c>
      <c r="Q1502" s="214"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4" t="str">
        <f t="shared" si="73"/>
        <v>-</v>
      </c>
      <c r="P1503" s="214" t="str">
        <f t="shared" si="74"/>
        <v>-</v>
      </c>
      <c r="Q1503" s="214"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4" t="str">
        <f t="shared" si="73"/>
        <v>-</v>
      </c>
      <c r="P1504" s="214" t="str">
        <f t="shared" si="74"/>
        <v>-</v>
      </c>
      <c r="Q1504" s="214"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4" t="str">
        <f t="shared" si="73"/>
        <v>-</v>
      </c>
      <c r="P1505" s="214" t="str">
        <f t="shared" si="74"/>
        <v>-</v>
      </c>
      <c r="Q1505" s="214"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4" t="str">
        <f t="shared" si="73"/>
        <v>-</v>
      </c>
      <c r="P1506" s="214" t="str">
        <f t="shared" si="74"/>
        <v>-</v>
      </c>
      <c r="Q1506" s="214"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4" t="str">
        <f t="shared" si="73"/>
        <v>-</v>
      </c>
      <c r="P1507" s="214" t="str">
        <f t="shared" si="74"/>
        <v>-</v>
      </c>
      <c r="Q1507" s="214"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4" t="str">
        <f t="shared" si="73"/>
        <v>-</v>
      </c>
      <c r="P1508" s="214" t="str">
        <f t="shared" si="74"/>
        <v>-</v>
      </c>
      <c r="Q1508" s="214"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4" t="str">
        <f t="shared" si="73"/>
        <v>-</v>
      </c>
      <c r="P1509" s="214" t="str">
        <f t="shared" si="74"/>
        <v>-</v>
      </c>
      <c r="Q1509" s="214"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4" t="str">
        <f t="shared" si="73"/>
        <v>-</v>
      </c>
      <c r="P1510" s="214" t="str">
        <f t="shared" si="74"/>
        <v>-</v>
      </c>
      <c r="Q1510" s="214"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4" t="str">
        <f t="shared" si="73"/>
        <v>-</v>
      </c>
      <c r="P1511" s="214" t="str">
        <f t="shared" si="74"/>
        <v>-</v>
      </c>
      <c r="Q1511" s="214"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4" t="str">
        <f t="shared" si="73"/>
        <v>-</v>
      </c>
      <c r="P1512" s="214" t="str">
        <f t="shared" si="74"/>
        <v>-</v>
      </c>
      <c r="Q1512" s="214"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4" t="str">
        <f t="shared" si="73"/>
        <v>-</v>
      </c>
      <c r="P1513" s="214" t="str">
        <f t="shared" si="74"/>
        <v>-</v>
      </c>
      <c r="Q1513" s="214"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4" t="str">
        <f t="shared" si="73"/>
        <v>-</v>
      </c>
      <c r="P1514" s="214" t="str">
        <f t="shared" si="74"/>
        <v>-</v>
      </c>
      <c r="Q1514" s="214"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4" t="str">
        <f t="shared" si="73"/>
        <v>-</v>
      </c>
      <c r="P1515" s="214" t="str">
        <f t="shared" si="74"/>
        <v>-</v>
      </c>
      <c r="Q1515" s="214"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4" t="str">
        <f t="shared" si="73"/>
        <v>-</v>
      </c>
      <c r="P1516" s="214" t="str">
        <f t="shared" si="74"/>
        <v>-</v>
      </c>
      <c r="Q1516" s="214"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4" t="str">
        <f t="shared" si="73"/>
        <v>-</v>
      </c>
      <c r="P1517" s="214" t="str">
        <f t="shared" si="74"/>
        <v>-</v>
      </c>
      <c r="Q1517" s="214"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4" t="str">
        <f t="shared" si="73"/>
        <v>-</v>
      </c>
      <c r="P1518" s="214" t="str">
        <f t="shared" si="74"/>
        <v>-</v>
      </c>
      <c r="Q1518" s="214"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4" t="str">
        <f t="shared" si="73"/>
        <v>-</v>
      </c>
      <c r="P1519" s="214" t="str">
        <f t="shared" si="74"/>
        <v>-</v>
      </c>
      <c r="Q1519" s="214"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4" t="str">
        <f t="shared" si="73"/>
        <v>-</v>
      </c>
      <c r="P1520" s="214" t="str">
        <f t="shared" si="74"/>
        <v>-</v>
      </c>
      <c r="Q1520" s="214"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4" t="str">
        <f t="shared" si="73"/>
        <v>-</v>
      </c>
      <c r="P1521" s="214" t="str">
        <f t="shared" si="74"/>
        <v>-</v>
      </c>
      <c r="Q1521" s="214"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4" t="str">
        <f t="shared" si="73"/>
        <v>-</v>
      </c>
      <c r="P1522" s="214" t="str">
        <f t="shared" si="74"/>
        <v>-</v>
      </c>
      <c r="Q1522" s="214"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4" t="str">
        <f t="shared" si="73"/>
        <v>-</v>
      </c>
      <c r="P1523" s="214" t="str">
        <f t="shared" si="74"/>
        <v>-</v>
      </c>
      <c r="Q1523" s="214"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4" t="str">
        <f t="shared" si="73"/>
        <v>-</v>
      </c>
      <c r="P1524" s="214" t="str">
        <f t="shared" si="74"/>
        <v>-</v>
      </c>
      <c r="Q1524" s="214"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4" t="str">
        <f t="shared" si="73"/>
        <v>-</v>
      </c>
      <c r="P1525" s="214" t="str">
        <f t="shared" si="74"/>
        <v>-</v>
      </c>
      <c r="Q1525" s="214"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4" t="str">
        <f t="shared" si="73"/>
        <v>-</v>
      </c>
      <c r="P1526" s="214" t="str">
        <f t="shared" si="74"/>
        <v>-</v>
      </c>
      <c r="Q1526" s="214"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4" t="str">
        <f t="shared" si="73"/>
        <v>-</v>
      </c>
      <c r="P1527" s="214" t="str">
        <f t="shared" si="74"/>
        <v>-</v>
      </c>
      <c r="Q1527" s="214"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4" t="str">
        <f t="shared" si="73"/>
        <v>-</v>
      </c>
      <c r="P1528" s="214" t="str">
        <f t="shared" si="74"/>
        <v>-</v>
      </c>
      <c r="Q1528" s="214"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4" t="str">
        <f t="shared" si="73"/>
        <v>-</v>
      </c>
      <c r="P1529" s="214" t="str">
        <f t="shared" si="74"/>
        <v>-</v>
      </c>
      <c r="Q1529" s="214"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4" t="str">
        <f t="shared" si="73"/>
        <v>-</v>
      </c>
      <c r="P1530" s="214" t="str">
        <f t="shared" si="74"/>
        <v>-</v>
      </c>
      <c r="Q1530" s="214"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4" t="str">
        <f t="shared" si="73"/>
        <v>-</v>
      </c>
      <c r="P1531" s="214" t="str">
        <f t="shared" si="74"/>
        <v>-</v>
      </c>
      <c r="Q1531" s="214"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4" t="str">
        <f t="shared" si="73"/>
        <v>-</v>
      </c>
      <c r="P1532" s="214" t="str">
        <f t="shared" si="74"/>
        <v>-</v>
      </c>
      <c r="Q1532" s="214"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4" t="str">
        <f t="shared" si="73"/>
        <v>-</v>
      </c>
      <c r="P1533" s="214" t="str">
        <f t="shared" si="74"/>
        <v>-</v>
      </c>
      <c r="Q1533" s="214"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4" t="str">
        <f t="shared" si="73"/>
        <v>-</v>
      </c>
      <c r="P1534" s="214" t="str">
        <f t="shared" si="74"/>
        <v>-</v>
      </c>
      <c r="Q1534" s="214"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4" t="str">
        <f t="shared" si="73"/>
        <v>-</v>
      </c>
      <c r="P1535" s="214" t="str">
        <f t="shared" si="74"/>
        <v>-</v>
      </c>
      <c r="Q1535" s="214"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4" t="str">
        <f t="shared" si="73"/>
        <v>-</v>
      </c>
      <c r="P1536" s="214" t="str">
        <f t="shared" si="74"/>
        <v>-</v>
      </c>
      <c r="Q1536" s="214"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4" t="str">
        <f t="shared" si="73"/>
        <v>-</v>
      </c>
      <c r="P1537" s="214" t="str">
        <f t="shared" si="74"/>
        <v>-</v>
      </c>
      <c r="Q1537" s="214"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4" t="str">
        <f t="shared" si="73"/>
        <v>-</v>
      </c>
      <c r="P1538" s="214" t="str">
        <f t="shared" si="74"/>
        <v>-</v>
      </c>
      <c r="Q1538" s="214"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4" t="str">
        <f t="shared" si="73"/>
        <v>-</v>
      </c>
      <c r="P1539" s="214" t="str">
        <f t="shared" si="74"/>
        <v>-</v>
      </c>
      <c r="Q1539" s="214"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4" t="str">
        <f t="shared" si="73"/>
        <v>-</v>
      </c>
      <c r="P1540" s="214" t="str">
        <f t="shared" si="74"/>
        <v>-</v>
      </c>
      <c r="Q1540" s="214"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4" t="str">
        <f t="shared" si="73"/>
        <v>-</v>
      </c>
      <c r="P1541" s="214" t="str">
        <f t="shared" si="74"/>
        <v>-</v>
      </c>
      <c r="Q1541" s="214"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4" t="str">
        <f t="shared" si="73"/>
        <v>-</v>
      </c>
      <c r="P1542" s="214" t="str">
        <f t="shared" si="74"/>
        <v>-</v>
      </c>
      <c r="Q1542" s="214"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4" t="str">
        <f t="shared" si="73"/>
        <v>-</v>
      </c>
      <c r="P1543" s="214" t="str">
        <f t="shared" si="74"/>
        <v>-</v>
      </c>
      <c r="Q1543" s="214"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4" t="str">
        <f t="shared" si="73"/>
        <v>-</v>
      </c>
      <c r="P1544" s="214" t="str">
        <f t="shared" si="74"/>
        <v>-</v>
      </c>
      <c r="Q1544" s="214"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4" t="str">
        <f t="shared" si="73"/>
        <v>-</v>
      </c>
      <c r="P1545" s="214" t="str">
        <f t="shared" si="74"/>
        <v>-</v>
      </c>
      <c r="Q1545" s="214"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4" t="str">
        <f t="shared" si="73"/>
        <v>-</v>
      </c>
      <c r="P1546" s="214" t="str">
        <f t="shared" si="74"/>
        <v>-</v>
      </c>
      <c r="Q1546" s="214"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4" t="str">
        <f t="shared" si="73"/>
        <v>-</v>
      </c>
      <c r="P1547" s="214" t="str">
        <f t="shared" si="74"/>
        <v>-</v>
      </c>
      <c r="Q1547" s="214"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4" t="str">
        <f t="shared" si="73"/>
        <v>-</v>
      </c>
      <c r="P1548" s="214" t="str">
        <f t="shared" si="74"/>
        <v>-</v>
      </c>
      <c r="Q1548" s="214"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4" t="str">
        <f t="shared" si="73"/>
        <v>-</v>
      </c>
      <c r="P1549" s="214" t="str">
        <f t="shared" si="74"/>
        <v>-</v>
      </c>
      <c r="Q1549" s="214"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4" t="str">
        <f t="shared" si="73"/>
        <v>-</v>
      </c>
      <c r="P1550" s="214" t="str">
        <f t="shared" si="74"/>
        <v>-</v>
      </c>
      <c r="Q1550" s="214"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4" t="str">
        <f t="shared" si="73"/>
        <v>-</v>
      </c>
      <c r="P1551" s="214" t="str">
        <f t="shared" si="74"/>
        <v>-</v>
      </c>
      <c r="Q1551" s="214"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4" t="str">
        <f t="shared" si="73"/>
        <v>-</v>
      </c>
      <c r="P1552" s="214" t="str">
        <f t="shared" si="74"/>
        <v>-</v>
      </c>
      <c r="Q1552" s="214"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4" t="str">
        <f t="shared" si="73"/>
        <v>-</v>
      </c>
      <c r="P1553" s="214" t="str">
        <f t="shared" si="74"/>
        <v>-</v>
      </c>
      <c r="Q1553" s="214"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4" t="str">
        <f t="shared" si="73"/>
        <v>-</v>
      </c>
      <c r="P1554" s="214" t="str">
        <f t="shared" si="74"/>
        <v>-</v>
      </c>
      <c r="Q1554" s="214"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4" t="str">
        <f t="shared" si="73"/>
        <v>-</v>
      </c>
      <c r="P1555" s="214" t="str">
        <f t="shared" si="74"/>
        <v>-</v>
      </c>
      <c r="Q1555" s="214"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4" t="str">
        <f t="shared" si="73"/>
        <v>-</v>
      </c>
      <c r="P1556" s="214" t="str">
        <f t="shared" si="74"/>
        <v>-</v>
      </c>
      <c r="Q1556" s="214"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4" t="str">
        <f t="shared" si="73"/>
        <v>-</v>
      </c>
      <c r="P1557" s="214" t="str">
        <f t="shared" si="74"/>
        <v>-</v>
      </c>
      <c r="Q1557" s="214"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4" t="str">
        <f t="shared" ref="O1558:O1621" si="76">IF(N1558="","-",L1558*N1558)</f>
        <v>-</v>
      </c>
      <c r="P1558" s="214" t="str">
        <f t="shared" ref="P1558:P1621" si="77">IF(O1558="-","-",IF(OR(E1558&lt;$E$15,E1558&gt;$E$16),0,O1558*J1558))</f>
        <v>-</v>
      </c>
      <c r="Q1558" s="214"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4" t="str">
        <f t="shared" si="76"/>
        <v>-</v>
      </c>
      <c r="P1559" s="214" t="str">
        <f t="shared" si="77"/>
        <v>-</v>
      </c>
      <c r="Q1559" s="214"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4" t="str">
        <f t="shared" si="76"/>
        <v>-</v>
      </c>
      <c r="P1560" s="214" t="str">
        <f t="shared" si="77"/>
        <v>-</v>
      </c>
      <c r="Q1560" s="214"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4" t="str">
        <f t="shared" si="76"/>
        <v>-</v>
      </c>
      <c r="P1561" s="214" t="str">
        <f t="shared" si="77"/>
        <v>-</v>
      </c>
      <c r="Q1561" s="214"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4" t="str">
        <f t="shared" si="76"/>
        <v>-</v>
      </c>
      <c r="P1562" s="214" t="str">
        <f t="shared" si="77"/>
        <v>-</v>
      </c>
      <c r="Q1562" s="214"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4" t="str">
        <f t="shared" si="76"/>
        <v>-</v>
      </c>
      <c r="P1563" s="214" t="str">
        <f t="shared" si="77"/>
        <v>-</v>
      </c>
      <c r="Q1563" s="214"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4" t="str">
        <f t="shared" si="76"/>
        <v>-</v>
      </c>
      <c r="P1564" s="214" t="str">
        <f t="shared" si="77"/>
        <v>-</v>
      </c>
      <c r="Q1564" s="214"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4" t="str">
        <f t="shared" si="76"/>
        <v>-</v>
      </c>
      <c r="P1565" s="214" t="str">
        <f t="shared" si="77"/>
        <v>-</v>
      </c>
      <c r="Q1565" s="214"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4" t="str">
        <f t="shared" si="76"/>
        <v>-</v>
      </c>
      <c r="P1566" s="214" t="str">
        <f t="shared" si="77"/>
        <v>-</v>
      </c>
      <c r="Q1566" s="214"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4" t="str">
        <f t="shared" si="76"/>
        <v>-</v>
      </c>
      <c r="P1567" s="214" t="str">
        <f t="shared" si="77"/>
        <v>-</v>
      </c>
      <c r="Q1567" s="214"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4" t="str">
        <f t="shared" si="76"/>
        <v>-</v>
      </c>
      <c r="P1568" s="214" t="str">
        <f t="shared" si="77"/>
        <v>-</v>
      </c>
      <c r="Q1568" s="214"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4" t="str">
        <f t="shared" si="76"/>
        <v>-</v>
      </c>
      <c r="P1569" s="214" t="str">
        <f t="shared" si="77"/>
        <v>-</v>
      </c>
      <c r="Q1569" s="214"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4" t="str">
        <f t="shared" si="76"/>
        <v>-</v>
      </c>
      <c r="P1570" s="214" t="str">
        <f t="shared" si="77"/>
        <v>-</v>
      </c>
      <c r="Q1570" s="214"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4" t="str">
        <f t="shared" si="76"/>
        <v>-</v>
      </c>
      <c r="P1571" s="214" t="str">
        <f t="shared" si="77"/>
        <v>-</v>
      </c>
      <c r="Q1571" s="214"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4" t="str">
        <f t="shared" si="76"/>
        <v>-</v>
      </c>
      <c r="P1572" s="214" t="str">
        <f t="shared" si="77"/>
        <v>-</v>
      </c>
      <c r="Q1572" s="214"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4" t="str">
        <f t="shared" si="76"/>
        <v>-</v>
      </c>
      <c r="P1573" s="214" t="str">
        <f t="shared" si="77"/>
        <v>-</v>
      </c>
      <c r="Q1573" s="214"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4" t="str">
        <f t="shared" si="76"/>
        <v>-</v>
      </c>
      <c r="P1574" s="214" t="str">
        <f t="shared" si="77"/>
        <v>-</v>
      </c>
      <c r="Q1574" s="214"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4" t="str">
        <f t="shared" si="76"/>
        <v>-</v>
      </c>
      <c r="P1575" s="214" t="str">
        <f t="shared" si="77"/>
        <v>-</v>
      </c>
      <c r="Q1575" s="214"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4" t="str">
        <f t="shared" si="76"/>
        <v>-</v>
      </c>
      <c r="P1576" s="214" t="str">
        <f t="shared" si="77"/>
        <v>-</v>
      </c>
      <c r="Q1576" s="214"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4" t="str">
        <f t="shared" si="76"/>
        <v>-</v>
      </c>
      <c r="P1577" s="214" t="str">
        <f t="shared" si="77"/>
        <v>-</v>
      </c>
      <c r="Q1577" s="214"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4" t="str">
        <f t="shared" si="76"/>
        <v>-</v>
      </c>
      <c r="P1578" s="214" t="str">
        <f t="shared" si="77"/>
        <v>-</v>
      </c>
      <c r="Q1578" s="214"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4" t="str">
        <f t="shared" si="76"/>
        <v>-</v>
      </c>
      <c r="P1579" s="214" t="str">
        <f t="shared" si="77"/>
        <v>-</v>
      </c>
      <c r="Q1579" s="214"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4" t="str">
        <f t="shared" si="76"/>
        <v>-</v>
      </c>
      <c r="P1580" s="214" t="str">
        <f t="shared" si="77"/>
        <v>-</v>
      </c>
      <c r="Q1580" s="214"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4" t="str">
        <f t="shared" si="76"/>
        <v>-</v>
      </c>
      <c r="P1581" s="214" t="str">
        <f t="shared" si="77"/>
        <v>-</v>
      </c>
      <c r="Q1581" s="214"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4" t="str">
        <f t="shared" si="76"/>
        <v>-</v>
      </c>
      <c r="P1582" s="214" t="str">
        <f t="shared" si="77"/>
        <v>-</v>
      </c>
      <c r="Q1582" s="214"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4" t="str">
        <f t="shared" si="76"/>
        <v>-</v>
      </c>
      <c r="P1583" s="214" t="str">
        <f t="shared" si="77"/>
        <v>-</v>
      </c>
      <c r="Q1583" s="214"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4" t="str">
        <f t="shared" si="76"/>
        <v>-</v>
      </c>
      <c r="P1584" s="214" t="str">
        <f t="shared" si="77"/>
        <v>-</v>
      </c>
      <c r="Q1584" s="214"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4" t="str">
        <f t="shared" si="76"/>
        <v>-</v>
      </c>
      <c r="P1585" s="214" t="str">
        <f t="shared" si="77"/>
        <v>-</v>
      </c>
      <c r="Q1585" s="214"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4" t="str">
        <f t="shared" si="76"/>
        <v>-</v>
      </c>
      <c r="P1586" s="214" t="str">
        <f t="shared" si="77"/>
        <v>-</v>
      </c>
      <c r="Q1586" s="214"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4" t="str">
        <f t="shared" si="76"/>
        <v>-</v>
      </c>
      <c r="P1587" s="214" t="str">
        <f t="shared" si="77"/>
        <v>-</v>
      </c>
      <c r="Q1587" s="214"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4" t="str">
        <f t="shared" si="76"/>
        <v>-</v>
      </c>
      <c r="P1588" s="214" t="str">
        <f t="shared" si="77"/>
        <v>-</v>
      </c>
      <c r="Q1588" s="214"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4" t="str">
        <f t="shared" si="76"/>
        <v>-</v>
      </c>
      <c r="P1589" s="214" t="str">
        <f t="shared" si="77"/>
        <v>-</v>
      </c>
      <c r="Q1589" s="214"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4" t="str">
        <f t="shared" si="76"/>
        <v>-</v>
      </c>
      <c r="P1590" s="214" t="str">
        <f t="shared" si="77"/>
        <v>-</v>
      </c>
      <c r="Q1590" s="214"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4" t="str">
        <f t="shared" si="76"/>
        <v>-</v>
      </c>
      <c r="P1591" s="214" t="str">
        <f t="shared" si="77"/>
        <v>-</v>
      </c>
      <c r="Q1591" s="214"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4" t="str">
        <f t="shared" si="76"/>
        <v>-</v>
      </c>
      <c r="P1592" s="214" t="str">
        <f t="shared" si="77"/>
        <v>-</v>
      </c>
      <c r="Q1592" s="214"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4" t="str">
        <f t="shared" si="76"/>
        <v>-</v>
      </c>
      <c r="P1593" s="214" t="str">
        <f t="shared" si="77"/>
        <v>-</v>
      </c>
      <c r="Q1593" s="214"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4" t="str">
        <f t="shared" si="76"/>
        <v>-</v>
      </c>
      <c r="P1594" s="214" t="str">
        <f t="shared" si="77"/>
        <v>-</v>
      </c>
      <c r="Q1594" s="214"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4" t="str">
        <f t="shared" si="76"/>
        <v>-</v>
      </c>
      <c r="P1595" s="214" t="str">
        <f t="shared" si="77"/>
        <v>-</v>
      </c>
      <c r="Q1595" s="214"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4" t="str">
        <f t="shared" si="76"/>
        <v>-</v>
      </c>
      <c r="P1596" s="214" t="str">
        <f t="shared" si="77"/>
        <v>-</v>
      </c>
      <c r="Q1596" s="214"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4" t="str">
        <f t="shared" si="76"/>
        <v>-</v>
      </c>
      <c r="P1597" s="214" t="str">
        <f t="shared" si="77"/>
        <v>-</v>
      </c>
      <c r="Q1597" s="214"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4" t="str">
        <f t="shared" si="76"/>
        <v>-</v>
      </c>
      <c r="P1598" s="214" t="str">
        <f t="shared" si="77"/>
        <v>-</v>
      </c>
      <c r="Q1598" s="214"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4" t="str">
        <f t="shared" si="76"/>
        <v>-</v>
      </c>
      <c r="P1599" s="214" t="str">
        <f t="shared" si="77"/>
        <v>-</v>
      </c>
      <c r="Q1599" s="214"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4" t="str">
        <f t="shared" si="76"/>
        <v>-</v>
      </c>
      <c r="P1600" s="214" t="str">
        <f t="shared" si="77"/>
        <v>-</v>
      </c>
      <c r="Q1600" s="214"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4" t="str">
        <f t="shared" si="76"/>
        <v>-</v>
      </c>
      <c r="P1601" s="214" t="str">
        <f t="shared" si="77"/>
        <v>-</v>
      </c>
      <c r="Q1601" s="214"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4" t="str">
        <f t="shared" si="76"/>
        <v>-</v>
      </c>
      <c r="P1602" s="214" t="str">
        <f t="shared" si="77"/>
        <v>-</v>
      </c>
      <c r="Q1602" s="214"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4" t="str">
        <f t="shared" si="76"/>
        <v>-</v>
      </c>
      <c r="P1603" s="214" t="str">
        <f t="shared" si="77"/>
        <v>-</v>
      </c>
      <c r="Q1603" s="214"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4" t="str">
        <f t="shared" si="76"/>
        <v>-</v>
      </c>
      <c r="P1604" s="214" t="str">
        <f t="shared" si="77"/>
        <v>-</v>
      </c>
      <c r="Q1604" s="214"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4" t="str">
        <f t="shared" si="76"/>
        <v>-</v>
      </c>
      <c r="P1605" s="214" t="str">
        <f t="shared" si="77"/>
        <v>-</v>
      </c>
      <c r="Q1605" s="214"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4" t="str">
        <f t="shared" si="76"/>
        <v>-</v>
      </c>
      <c r="P1606" s="214" t="str">
        <f t="shared" si="77"/>
        <v>-</v>
      </c>
      <c r="Q1606" s="214"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4" t="str">
        <f t="shared" si="76"/>
        <v>-</v>
      </c>
      <c r="P1607" s="214" t="str">
        <f t="shared" si="77"/>
        <v>-</v>
      </c>
      <c r="Q1607" s="214"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4" t="str">
        <f t="shared" si="76"/>
        <v>-</v>
      </c>
      <c r="P1608" s="214" t="str">
        <f t="shared" si="77"/>
        <v>-</v>
      </c>
      <c r="Q1608" s="214"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4" t="str">
        <f t="shared" si="76"/>
        <v>-</v>
      </c>
      <c r="P1609" s="214" t="str">
        <f t="shared" si="77"/>
        <v>-</v>
      </c>
      <c r="Q1609" s="214"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4" t="str">
        <f t="shared" si="76"/>
        <v>-</v>
      </c>
      <c r="P1610" s="214" t="str">
        <f t="shared" si="77"/>
        <v>-</v>
      </c>
      <c r="Q1610" s="214"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4" t="str">
        <f t="shared" si="76"/>
        <v>-</v>
      </c>
      <c r="P1611" s="214" t="str">
        <f t="shared" si="77"/>
        <v>-</v>
      </c>
      <c r="Q1611" s="214"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4" t="str">
        <f t="shared" si="76"/>
        <v>-</v>
      </c>
      <c r="P1612" s="214" t="str">
        <f t="shared" si="77"/>
        <v>-</v>
      </c>
      <c r="Q1612" s="214"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4" t="str">
        <f t="shared" si="76"/>
        <v>-</v>
      </c>
      <c r="P1613" s="214" t="str">
        <f t="shared" si="77"/>
        <v>-</v>
      </c>
      <c r="Q1613" s="214"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4" t="str">
        <f t="shared" si="76"/>
        <v>-</v>
      </c>
      <c r="P1614" s="214" t="str">
        <f t="shared" si="77"/>
        <v>-</v>
      </c>
      <c r="Q1614" s="214"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4" t="str">
        <f t="shared" si="76"/>
        <v>-</v>
      </c>
      <c r="P1615" s="214" t="str">
        <f t="shared" si="77"/>
        <v>-</v>
      </c>
      <c r="Q1615" s="214"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4" t="str">
        <f t="shared" si="76"/>
        <v>-</v>
      </c>
      <c r="P1616" s="214" t="str">
        <f t="shared" si="77"/>
        <v>-</v>
      </c>
      <c r="Q1616" s="214"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4" t="str">
        <f t="shared" si="76"/>
        <v>-</v>
      </c>
      <c r="P1617" s="214" t="str">
        <f t="shared" si="77"/>
        <v>-</v>
      </c>
      <c r="Q1617" s="214"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4" t="str">
        <f t="shared" si="76"/>
        <v>-</v>
      </c>
      <c r="P1618" s="214" t="str">
        <f t="shared" si="77"/>
        <v>-</v>
      </c>
      <c r="Q1618" s="214"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4" t="str">
        <f t="shared" si="76"/>
        <v>-</v>
      </c>
      <c r="P1619" s="214" t="str">
        <f t="shared" si="77"/>
        <v>-</v>
      </c>
      <c r="Q1619" s="214"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4" t="str">
        <f t="shared" si="76"/>
        <v>-</v>
      </c>
      <c r="P1620" s="214" t="str">
        <f t="shared" si="77"/>
        <v>-</v>
      </c>
      <c r="Q1620" s="214"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4" t="str">
        <f t="shared" si="76"/>
        <v>-</v>
      </c>
      <c r="P1621" s="214" t="str">
        <f t="shared" si="77"/>
        <v>-</v>
      </c>
      <c r="Q1621" s="214"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4" t="str">
        <f t="shared" ref="O1622:O1685" si="79">IF(N1622="","-",L1622*N1622)</f>
        <v>-</v>
      </c>
      <c r="P1622" s="214" t="str">
        <f t="shared" ref="P1622:P1685" si="80">IF(O1622="-","-",IF(OR(E1622&lt;$E$15,E1622&gt;$E$16),0,O1622*J1622))</f>
        <v>-</v>
      </c>
      <c r="Q1622" s="214"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4" t="str">
        <f t="shared" si="79"/>
        <v>-</v>
      </c>
      <c r="P1623" s="214" t="str">
        <f t="shared" si="80"/>
        <v>-</v>
      </c>
      <c r="Q1623" s="214"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4" t="str">
        <f t="shared" si="79"/>
        <v>-</v>
      </c>
      <c r="P1624" s="214" t="str">
        <f t="shared" si="80"/>
        <v>-</v>
      </c>
      <c r="Q1624" s="214"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4" t="str">
        <f t="shared" si="79"/>
        <v>-</v>
      </c>
      <c r="P1625" s="214" t="str">
        <f t="shared" si="80"/>
        <v>-</v>
      </c>
      <c r="Q1625" s="214"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4" t="str">
        <f t="shared" si="79"/>
        <v>-</v>
      </c>
      <c r="P1626" s="214" t="str">
        <f t="shared" si="80"/>
        <v>-</v>
      </c>
      <c r="Q1626" s="214"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4" t="str">
        <f t="shared" si="79"/>
        <v>-</v>
      </c>
      <c r="P1627" s="214" t="str">
        <f t="shared" si="80"/>
        <v>-</v>
      </c>
      <c r="Q1627" s="214"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4" t="str">
        <f t="shared" si="79"/>
        <v>-</v>
      </c>
      <c r="P1628" s="214" t="str">
        <f t="shared" si="80"/>
        <v>-</v>
      </c>
      <c r="Q1628" s="214"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4" t="str">
        <f t="shared" si="79"/>
        <v>-</v>
      </c>
      <c r="P1629" s="214" t="str">
        <f t="shared" si="80"/>
        <v>-</v>
      </c>
      <c r="Q1629" s="214"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4" t="str">
        <f t="shared" si="79"/>
        <v>-</v>
      </c>
      <c r="P1630" s="214" t="str">
        <f t="shared" si="80"/>
        <v>-</v>
      </c>
      <c r="Q1630" s="214"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4" t="str">
        <f t="shared" si="79"/>
        <v>-</v>
      </c>
      <c r="P1631" s="214" t="str">
        <f t="shared" si="80"/>
        <v>-</v>
      </c>
      <c r="Q1631" s="214"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4" t="str">
        <f t="shared" si="79"/>
        <v>-</v>
      </c>
      <c r="P1632" s="214" t="str">
        <f t="shared" si="80"/>
        <v>-</v>
      </c>
      <c r="Q1632" s="214"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4" t="str">
        <f t="shared" si="79"/>
        <v>-</v>
      </c>
      <c r="P1633" s="214" t="str">
        <f t="shared" si="80"/>
        <v>-</v>
      </c>
      <c r="Q1633" s="214"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4" t="str">
        <f t="shared" si="79"/>
        <v>-</v>
      </c>
      <c r="P1634" s="214" t="str">
        <f t="shared" si="80"/>
        <v>-</v>
      </c>
      <c r="Q1634" s="214"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4" t="str">
        <f t="shared" si="79"/>
        <v>-</v>
      </c>
      <c r="P1635" s="214" t="str">
        <f t="shared" si="80"/>
        <v>-</v>
      </c>
      <c r="Q1635" s="214"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4" t="str">
        <f t="shared" si="79"/>
        <v>-</v>
      </c>
      <c r="P1636" s="214" t="str">
        <f t="shared" si="80"/>
        <v>-</v>
      </c>
      <c r="Q1636" s="214"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4" t="str">
        <f t="shared" si="79"/>
        <v>-</v>
      </c>
      <c r="P1637" s="214" t="str">
        <f t="shared" si="80"/>
        <v>-</v>
      </c>
      <c r="Q1637" s="214"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4" t="str">
        <f t="shared" si="79"/>
        <v>-</v>
      </c>
      <c r="P1638" s="214" t="str">
        <f t="shared" si="80"/>
        <v>-</v>
      </c>
      <c r="Q1638" s="214"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4" t="str">
        <f t="shared" si="79"/>
        <v>-</v>
      </c>
      <c r="P1639" s="214" t="str">
        <f t="shared" si="80"/>
        <v>-</v>
      </c>
      <c r="Q1639" s="214"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4" t="str">
        <f t="shared" si="79"/>
        <v>-</v>
      </c>
      <c r="P1640" s="214" t="str">
        <f t="shared" si="80"/>
        <v>-</v>
      </c>
      <c r="Q1640" s="214"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4" t="str">
        <f t="shared" si="79"/>
        <v>-</v>
      </c>
      <c r="P1641" s="214" t="str">
        <f t="shared" si="80"/>
        <v>-</v>
      </c>
      <c r="Q1641" s="214"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4" t="str">
        <f t="shared" si="79"/>
        <v>-</v>
      </c>
      <c r="P1642" s="214" t="str">
        <f t="shared" si="80"/>
        <v>-</v>
      </c>
      <c r="Q1642" s="214"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4" t="str">
        <f t="shared" si="79"/>
        <v>-</v>
      </c>
      <c r="P1643" s="214" t="str">
        <f t="shared" si="80"/>
        <v>-</v>
      </c>
      <c r="Q1643" s="214"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4" t="str">
        <f t="shared" si="79"/>
        <v>-</v>
      </c>
      <c r="P1644" s="214" t="str">
        <f t="shared" si="80"/>
        <v>-</v>
      </c>
      <c r="Q1644" s="214"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4" t="str">
        <f t="shared" si="79"/>
        <v>-</v>
      </c>
      <c r="P1645" s="214" t="str">
        <f t="shared" si="80"/>
        <v>-</v>
      </c>
      <c r="Q1645" s="214"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4" t="str">
        <f t="shared" si="79"/>
        <v>-</v>
      </c>
      <c r="P1646" s="214" t="str">
        <f t="shared" si="80"/>
        <v>-</v>
      </c>
      <c r="Q1646" s="214"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4" t="str">
        <f t="shared" si="79"/>
        <v>-</v>
      </c>
      <c r="P1647" s="214" t="str">
        <f t="shared" si="80"/>
        <v>-</v>
      </c>
      <c r="Q1647" s="214"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4" t="str">
        <f t="shared" si="79"/>
        <v>-</v>
      </c>
      <c r="P1648" s="214" t="str">
        <f t="shared" si="80"/>
        <v>-</v>
      </c>
      <c r="Q1648" s="214"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4" t="str">
        <f t="shared" si="79"/>
        <v>-</v>
      </c>
      <c r="P1649" s="214" t="str">
        <f t="shared" si="80"/>
        <v>-</v>
      </c>
      <c r="Q1649" s="214"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4" t="str">
        <f t="shared" si="79"/>
        <v>-</v>
      </c>
      <c r="P1650" s="214" t="str">
        <f t="shared" si="80"/>
        <v>-</v>
      </c>
      <c r="Q1650" s="214"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4" t="str">
        <f t="shared" si="79"/>
        <v>-</v>
      </c>
      <c r="P1651" s="214" t="str">
        <f t="shared" si="80"/>
        <v>-</v>
      </c>
      <c r="Q1651" s="214"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4" t="str">
        <f t="shared" si="79"/>
        <v>-</v>
      </c>
      <c r="P1652" s="214" t="str">
        <f t="shared" si="80"/>
        <v>-</v>
      </c>
      <c r="Q1652" s="214"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4" t="str">
        <f t="shared" si="79"/>
        <v>-</v>
      </c>
      <c r="P1653" s="214" t="str">
        <f t="shared" si="80"/>
        <v>-</v>
      </c>
      <c r="Q1653" s="214"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4" t="str">
        <f t="shared" si="79"/>
        <v>-</v>
      </c>
      <c r="P1654" s="214" t="str">
        <f t="shared" si="80"/>
        <v>-</v>
      </c>
      <c r="Q1654" s="214"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4" t="str">
        <f t="shared" si="79"/>
        <v>-</v>
      </c>
      <c r="P1655" s="214" t="str">
        <f t="shared" si="80"/>
        <v>-</v>
      </c>
      <c r="Q1655" s="214"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4" t="str">
        <f t="shared" si="79"/>
        <v>-</v>
      </c>
      <c r="P1656" s="214" t="str">
        <f t="shared" si="80"/>
        <v>-</v>
      </c>
      <c r="Q1656" s="214"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4" t="str">
        <f t="shared" si="79"/>
        <v>-</v>
      </c>
      <c r="P1657" s="214" t="str">
        <f t="shared" si="80"/>
        <v>-</v>
      </c>
      <c r="Q1657" s="214"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4" t="str">
        <f t="shared" si="79"/>
        <v>-</v>
      </c>
      <c r="P1658" s="214" t="str">
        <f t="shared" si="80"/>
        <v>-</v>
      </c>
      <c r="Q1658" s="214"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4" t="str">
        <f t="shared" si="79"/>
        <v>-</v>
      </c>
      <c r="P1659" s="214" t="str">
        <f t="shared" si="80"/>
        <v>-</v>
      </c>
      <c r="Q1659" s="214"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4" t="str">
        <f t="shared" si="79"/>
        <v>-</v>
      </c>
      <c r="P1660" s="214" t="str">
        <f t="shared" si="80"/>
        <v>-</v>
      </c>
      <c r="Q1660" s="214"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4" t="str">
        <f t="shared" si="79"/>
        <v>-</v>
      </c>
      <c r="P1661" s="214" t="str">
        <f t="shared" si="80"/>
        <v>-</v>
      </c>
      <c r="Q1661" s="214"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4" t="str">
        <f t="shared" si="79"/>
        <v>-</v>
      </c>
      <c r="P1662" s="214" t="str">
        <f t="shared" si="80"/>
        <v>-</v>
      </c>
      <c r="Q1662" s="214"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4" t="str">
        <f t="shared" si="79"/>
        <v>-</v>
      </c>
      <c r="P1663" s="214" t="str">
        <f t="shared" si="80"/>
        <v>-</v>
      </c>
      <c r="Q1663" s="214"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4" t="str">
        <f t="shared" si="79"/>
        <v>-</v>
      </c>
      <c r="P1664" s="214" t="str">
        <f t="shared" si="80"/>
        <v>-</v>
      </c>
      <c r="Q1664" s="214"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4" t="str">
        <f t="shared" si="79"/>
        <v>-</v>
      </c>
      <c r="P1665" s="214" t="str">
        <f t="shared" si="80"/>
        <v>-</v>
      </c>
      <c r="Q1665" s="214"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4" t="str">
        <f t="shared" si="79"/>
        <v>-</v>
      </c>
      <c r="P1666" s="214" t="str">
        <f t="shared" si="80"/>
        <v>-</v>
      </c>
      <c r="Q1666" s="214"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4" t="str">
        <f t="shared" si="79"/>
        <v>-</v>
      </c>
      <c r="P1667" s="214" t="str">
        <f t="shared" si="80"/>
        <v>-</v>
      </c>
      <c r="Q1667" s="214"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4" t="str">
        <f t="shared" si="79"/>
        <v>-</v>
      </c>
      <c r="P1668" s="214" t="str">
        <f t="shared" si="80"/>
        <v>-</v>
      </c>
      <c r="Q1668" s="214"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4" t="str">
        <f t="shared" si="79"/>
        <v>-</v>
      </c>
      <c r="P1669" s="214" t="str">
        <f t="shared" si="80"/>
        <v>-</v>
      </c>
      <c r="Q1669" s="214"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4" t="str">
        <f t="shared" si="79"/>
        <v>-</v>
      </c>
      <c r="P1670" s="214" t="str">
        <f t="shared" si="80"/>
        <v>-</v>
      </c>
      <c r="Q1670" s="214"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4" t="str">
        <f t="shared" si="79"/>
        <v>-</v>
      </c>
      <c r="P1671" s="214" t="str">
        <f t="shared" si="80"/>
        <v>-</v>
      </c>
      <c r="Q1671" s="214"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4" t="str">
        <f t="shared" si="79"/>
        <v>-</v>
      </c>
      <c r="P1672" s="214" t="str">
        <f t="shared" si="80"/>
        <v>-</v>
      </c>
      <c r="Q1672" s="214"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4" t="str">
        <f t="shared" si="79"/>
        <v>-</v>
      </c>
      <c r="P1673" s="214" t="str">
        <f t="shared" si="80"/>
        <v>-</v>
      </c>
      <c r="Q1673" s="214"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4" t="str">
        <f t="shared" si="79"/>
        <v>-</v>
      </c>
      <c r="P1674" s="214" t="str">
        <f t="shared" si="80"/>
        <v>-</v>
      </c>
      <c r="Q1674" s="214"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4" t="str">
        <f t="shared" si="79"/>
        <v>-</v>
      </c>
      <c r="P1675" s="214" t="str">
        <f t="shared" si="80"/>
        <v>-</v>
      </c>
      <c r="Q1675" s="214"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4" t="str">
        <f t="shared" si="79"/>
        <v>-</v>
      </c>
      <c r="P1676" s="214" t="str">
        <f t="shared" si="80"/>
        <v>-</v>
      </c>
      <c r="Q1676" s="214"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4" t="str">
        <f t="shared" si="79"/>
        <v>-</v>
      </c>
      <c r="P1677" s="214" t="str">
        <f t="shared" si="80"/>
        <v>-</v>
      </c>
      <c r="Q1677" s="214"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4" t="str">
        <f t="shared" si="79"/>
        <v>-</v>
      </c>
      <c r="P1678" s="214" t="str">
        <f t="shared" si="80"/>
        <v>-</v>
      </c>
      <c r="Q1678" s="214"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4" t="str">
        <f t="shared" si="79"/>
        <v>-</v>
      </c>
      <c r="P1679" s="214" t="str">
        <f t="shared" si="80"/>
        <v>-</v>
      </c>
      <c r="Q1679" s="214"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4" t="str">
        <f t="shared" si="79"/>
        <v>-</v>
      </c>
      <c r="P1680" s="214" t="str">
        <f t="shared" si="80"/>
        <v>-</v>
      </c>
      <c r="Q1680" s="214"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4" t="str">
        <f t="shared" si="79"/>
        <v>-</v>
      </c>
      <c r="P1681" s="214" t="str">
        <f t="shared" si="80"/>
        <v>-</v>
      </c>
      <c r="Q1681" s="214"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4" t="str">
        <f t="shared" si="79"/>
        <v>-</v>
      </c>
      <c r="P1682" s="214" t="str">
        <f t="shared" si="80"/>
        <v>-</v>
      </c>
      <c r="Q1682" s="214"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4" t="str">
        <f t="shared" si="79"/>
        <v>-</v>
      </c>
      <c r="P1683" s="214" t="str">
        <f t="shared" si="80"/>
        <v>-</v>
      </c>
      <c r="Q1683" s="214"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4" t="str">
        <f t="shared" si="79"/>
        <v>-</v>
      </c>
      <c r="P1684" s="214" t="str">
        <f t="shared" si="80"/>
        <v>-</v>
      </c>
      <c r="Q1684" s="214"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4" t="str">
        <f t="shared" si="79"/>
        <v>-</v>
      </c>
      <c r="P1685" s="214" t="str">
        <f t="shared" si="80"/>
        <v>-</v>
      </c>
      <c r="Q1685" s="214"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4" t="str">
        <f t="shared" ref="O1686:O1749" si="82">IF(N1686="","-",L1686*N1686)</f>
        <v>-</v>
      </c>
      <c r="P1686" s="214" t="str">
        <f t="shared" ref="P1686:P1749" si="83">IF(O1686="-","-",IF(OR(E1686&lt;$E$15,E1686&gt;$E$16),0,O1686*J1686))</f>
        <v>-</v>
      </c>
      <c r="Q1686" s="214"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4" t="str">
        <f t="shared" si="82"/>
        <v>-</v>
      </c>
      <c r="P1687" s="214" t="str">
        <f t="shared" si="83"/>
        <v>-</v>
      </c>
      <c r="Q1687" s="214"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4" t="str">
        <f t="shared" si="82"/>
        <v>-</v>
      </c>
      <c r="P1688" s="214" t="str">
        <f t="shared" si="83"/>
        <v>-</v>
      </c>
      <c r="Q1688" s="214"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4" t="str">
        <f t="shared" si="82"/>
        <v>-</v>
      </c>
      <c r="P1689" s="214" t="str">
        <f t="shared" si="83"/>
        <v>-</v>
      </c>
      <c r="Q1689" s="214"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4" t="str">
        <f t="shared" si="82"/>
        <v>-</v>
      </c>
      <c r="P1690" s="214" t="str">
        <f t="shared" si="83"/>
        <v>-</v>
      </c>
      <c r="Q1690" s="214"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4" t="str">
        <f t="shared" si="82"/>
        <v>-</v>
      </c>
      <c r="P1691" s="214" t="str">
        <f t="shared" si="83"/>
        <v>-</v>
      </c>
      <c r="Q1691" s="214"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4" t="str">
        <f t="shared" si="82"/>
        <v>-</v>
      </c>
      <c r="P1692" s="214" t="str">
        <f t="shared" si="83"/>
        <v>-</v>
      </c>
      <c r="Q1692" s="214"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4" t="str">
        <f t="shared" si="82"/>
        <v>-</v>
      </c>
      <c r="P1693" s="214" t="str">
        <f t="shared" si="83"/>
        <v>-</v>
      </c>
      <c r="Q1693" s="214"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4" t="str">
        <f t="shared" si="82"/>
        <v>-</v>
      </c>
      <c r="P1694" s="214" t="str">
        <f t="shared" si="83"/>
        <v>-</v>
      </c>
      <c r="Q1694" s="214"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4" t="str">
        <f t="shared" si="82"/>
        <v>-</v>
      </c>
      <c r="P1695" s="214" t="str">
        <f t="shared" si="83"/>
        <v>-</v>
      </c>
      <c r="Q1695" s="214"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4" t="str">
        <f t="shared" si="82"/>
        <v>-</v>
      </c>
      <c r="P1696" s="214" t="str">
        <f t="shared" si="83"/>
        <v>-</v>
      </c>
      <c r="Q1696" s="214"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4" t="str">
        <f t="shared" si="82"/>
        <v>-</v>
      </c>
      <c r="P1697" s="214" t="str">
        <f t="shared" si="83"/>
        <v>-</v>
      </c>
      <c r="Q1697" s="214"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4" t="str">
        <f t="shared" si="82"/>
        <v>-</v>
      </c>
      <c r="P1698" s="214" t="str">
        <f t="shared" si="83"/>
        <v>-</v>
      </c>
      <c r="Q1698" s="214"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4" t="str">
        <f t="shared" si="82"/>
        <v>-</v>
      </c>
      <c r="P1699" s="214" t="str">
        <f t="shared" si="83"/>
        <v>-</v>
      </c>
      <c r="Q1699" s="214"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4" t="str">
        <f t="shared" si="82"/>
        <v>-</v>
      </c>
      <c r="P1700" s="214" t="str">
        <f t="shared" si="83"/>
        <v>-</v>
      </c>
      <c r="Q1700" s="214"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4" t="str">
        <f t="shared" si="82"/>
        <v>-</v>
      </c>
      <c r="P1701" s="214" t="str">
        <f t="shared" si="83"/>
        <v>-</v>
      </c>
      <c r="Q1701" s="214"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4" t="str">
        <f t="shared" si="82"/>
        <v>-</v>
      </c>
      <c r="P1702" s="214" t="str">
        <f t="shared" si="83"/>
        <v>-</v>
      </c>
      <c r="Q1702" s="214"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4" t="str">
        <f t="shared" si="82"/>
        <v>-</v>
      </c>
      <c r="P1703" s="214" t="str">
        <f t="shared" si="83"/>
        <v>-</v>
      </c>
      <c r="Q1703" s="214"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4" t="str">
        <f t="shared" si="82"/>
        <v>-</v>
      </c>
      <c r="P1704" s="214" t="str">
        <f t="shared" si="83"/>
        <v>-</v>
      </c>
      <c r="Q1704" s="214"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4" t="str">
        <f t="shared" si="82"/>
        <v>-</v>
      </c>
      <c r="P1705" s="214" t="str">
        <f t="shared" si="83"/>
        <v>-</v>
      </c>
      <c r="Q1705" s="214"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4" t="str">
        <f t="shared" si="82"/>
        <v>-</v>
      </c>
      <c r="P1706" s="214" t="str">
        <f t="shared" si="83"/>
        <v>-</v>
      </c>
      <c r="Q1706" s="214"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4" t="str">
        <f t="shared" si="82"/>
        <v>-</v>
      </c>
      <c r="P1707" s="214" t="str">
        <f t="shared" si="83"/>
        <v>-</v>
      </c>
      <c r="Q1707" s="214"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4" t="str">
        <f t="shared" si="82"/>
        <v>-</v>
      </c>
      <c r="P1708" s="214" t="str">
        <f t="shared" si="83"/>
        <v>-</v>
      </c>
      <c r="Q1708" s="214"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4" t="str">
        <f t="shared" si="82"/>
        <v>-</v>
      </c>
      <c r="P1709" s="214" t="str">
        <f t="shared" si="83"/>
        <v>-</v>
      </c>
      <c r="Q1709" s="214"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4" t="str">
        <f t="shared" si="82"/>
        <v>-</v>
      </c>
      <c r="P1710" s="214" t="str">
        <f t="shared" si="83"/>
        <v>-</v>
      </c>
      <c r="Q1710" s="214"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4" t="str">
        <f t="shared" si="82"/>
        <v>-</v>
      </c>
      <c r="P1711" s="214" t="str">
        <f t="shared" si="83"/>
        <v>-</v>
      </c>
      <c r="Q1711" s="214"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4" t="str">
        <f t="shared" si="82"/>
        <v>-</v>
      </c>
      <c r="P1712" s="214" t="str">
        <f t="shared" si="83"/>
        <v>-</v>
      </c>
      <c r="Q1712" s="214"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4" t="str">
        <f t="shared" si="82"/>
        <v>-</v>
      </c>
      <c r="P1713" s="214" t="str">
        <f t="shared" si="83"/>
        <v>-</v>
      </c>
      <c r="Q1713" s="214"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4" t="str">
        <f t="shared" si="82"/>
        <v>-</v>
      </c>
      <c r="P1714" s="214" t="str">
        <f t="shared" si="83"/>
        <v>-</v>
      </c>
      <c r="Q1714" s="214"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4" t="str">
        <f t="shared" si="82"/>
        <v>-</v>
      </c>
      <c r="P1715" s="214" t="str">
        <f t="shared" si="83"/>
        <v>-</v>
      </c>
      <c r="Q1715" s="214"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4" t="str">
        <f t="shared" si="82"/>
        <v>-</v>
      </c>
      <c r="P1716" s="214" t="str">
        <f t="shared" si="83"/>
        <v>-</v>
      </c>
      <c r="Q1716" s="214"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4" t="str">
        <f t="shared" si="82"/>
        <v>-</v>
      </c>
      <c r="P1717" s="214" t="str">
        <f t="shared" si="83"/>
        <v>-</v>
      </c>
      <c r="Q1717" s="214"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4" t="str">
        <f t="shared" si="82"/>
        <v>-</v>
      </c>
      <c r="P1718" s="214" t="str">
        <f t="shared" si="83"/>
        <v>-</v>
      </c>
      <c r="Q1718" s="214"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4" t="str">
        <f t="shared" si="82"/>
        <v>-</v>
      </c>
      <c r="P1719" s="214" t="str">
        <f t="shared" si="83"/>
        <v>-</v>
      </c>
      <c r="Q1719" s="214"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4" t="str">
        <f t="shared" si="82"/>
        <v>-</v>
      </c>
      <c r="P1720" s="214" t="str">
        <f t="shared" si="83"/>
        <v>-</v>
      </c>
      <c r="Q1720" s="214"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4" t="str">
        <f t="shared" si="82"/>
        <v>-</v>
      </c>
      <c r="P1721" s="214" t="str">
        <f t="shared" si="83"/>
        <v>-</v>
      </c>
      <c r="Q1721" s="214"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4" t="str">
        <f t="shared" si="82"/>
        <v>-</v>
      </c>
      <c r="P1722" s="214" t="str">
        <f t="shared" si="83"/>
        <v>-</v>
      </c>
      <c r="Q1722" s="214"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4" t="str">
        <f t="shared" si="82"/>
        <v>-</v>
      </c>
      <c r="P1723" s="214" t="str">
        <f t="shared" si="83"/>
        <v>-</v>
      </c>
      <c r="Q1723" s="214"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4" t="str">
        <f t="shared" si="82"/>
        <v>-</v>
      </c>
      <c r="P1724" s="214" t="str">
        <f t="shared" si="83"/>
        <v>-</v>
      </c>
      <c r="Q1724" s="214"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4" t="str">
        <f t="shared" si="82"/>
        <v>-</v>
      </c>
      <c r="P1725" s="214" t="str">
        <f t="shared" si="83"/>
        <v>-</v>
      </c>
      <c r="Q1725" s="214"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4" t="str">
        <f t="shared" si="82"/>
        <v>-</v>
      </c>
      <c r="P1726" s="214" t="str">
        <f t="shared" si="83"/>
        <v>-</v>
      </c>
      <c r="Q1726" s="214"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4" t="str">
        <f t="shared" si="82"/>
        <v>-</v>
      </c>
      <c r="P1727" s="214" t="str">
        <f t="shared" si="83"/>
        <v>-</v>
      </c>
      <c r="Q1727" s="214"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4" t="str">
        <f t="shared" si="82"/>
        <v>-</v>
      </c>
      <c r="P1728" s="214" t="str">
        <f t="shared" si="83"/>
        <v>-</v>
      </c>
      <c r="Q1728" s="214"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4" t="str">
        <f t="shared" si="82"/>
        <v>-</v>
      </c>
      <c r="P1729" s="214" t="str">
        <f t="shared" si="83"/>
        <v>-</v>
      </c>
      <c r="Q1729" s="214"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4" t="str">
        <f t="shared" si="82"/>
        <v>-</v>
      </c>
      <c r="P1730" s="214" t="str">
        <f t="shared" si="83"/>
        <v>-</v>
      </c>
      <c r="Q1730" s="214"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4" t="str">
        <f t="shared" si="82"/>
        <v>-</v>
      </c>
      <c r="P1731" s="214" t="str">
        <f t="shared" si="83"/>
        <v>-</v>
      </c>
      <c r="Q1731" s="214"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4" t="str">
        <f t="shared" si="82"/>
        <v>-</v>
      </c>
      <c r="P1732" s="214" t="str">
        <f t="shared" si="83"/>
        <v>-</v>
      </c>
      <c r="Q1732" s="214"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4" t="str">
        <f t="shared" si="82"/>
        <v>-</v>
      </c>
      <c r="P1733" s="214" t="str">
        <f t="shared" si="83"/>
        <v>-</v>
      </c>
      <c r="Q1733" s="214"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4" t="str">
        <f t="shared" si="82"/>
        <v>-</v>
      </c>
      <c r="P1734" s="214" t="str">
        <f t="shared" si="83"/>
        <v>-</v>
      </c>
      <c r="Q1734" s="214"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4" t="str">
        <f t="shared" si="82"/>
        <v>-</v>
      </c>
      <c r="P1735" s="214" t="str">
        <f t="shared" si="83"/>
        <v>-</v>
      </c>
      <c r="Q1735" s="214"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4" t="str">
        <f t="shared" si="82"/>
        <v>-</v>
      </c>
      <c r="P1736" s="214" t="str">
        <f t="shared" si="83"/>
        <v>-</v>
      </c>
      <c r="Q1736" s="214"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4" t="str">
        <f t="shared" si="82"/>
        <v>-</v>
      </c>
      <c r="P1737" s="214" t="str">
        <f t="shared" si="83"/>
        <v>-</v>
      </c>
      <c r="Q1737" s="214"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4" t="str">
        <f t="shared" si="82"/>
        <v>-</v>
      </c>
      <c r="P1738" s="214" t="str">
        <f t="shared" si="83"/>
        <v>-</v>
      </c>
      <c r="Q1738" s="214"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4" t="str">
        <f t="shared" si="82"/>
        <v>-</v>
      </c>
      <c r="P1739" s="214" t="str">
        <f t="shared" si="83"/>
        <v>-</v>
      </c>
      <c r="Q1739" s="214"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4" t="str">
        <f t="shared" si="82"/>
        <v>-</v>
      </c>
      <c r="P1740" s="214" t="str">
        <f t="shared" si="83"/>
        <v>-</v>
      </c>
      <c r="Q1740" s="214"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4" t="str">
        <f t="shared" si="82"/>
        <v>-</v>
      </c>
      <c r="P1741" s="214" t="str">
        <f t="shared" si="83"/>
        <v>-</v>
      </c>
      <c r="Q1741" s="214"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4" t="str">
        <f t="shared" si="82"/>
        <v>-</v>
      </c>
      <c r="P1742" s="214" t="str">
        <f t="shared" si="83"/>
        <v>-</v>
      </c>
      <c r="Q1742" s="214"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4" t="str">
        <f t="shared" si="82"/>
        <v>-</v>
      </c>
      <c r="P1743" s="214" t="str">
        <f t="shared" si="83"/>
        <v>-</v>
      </c>
      <c r="Q1743" s="214"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4" t="str">
        <f t="shared" si="82"/>
        <v>-</v>
      </c>
      <c r="P1744" s="214" t="str">
        <f t="shared" si="83"/>
        <v>-</v>
      </c>
      <c r="Q1744" s="214"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4" t="str">
        <f t="shared" si="82"/>
        <v>-</v>
      </c>
      <c r="P1745" s="214" t="str">
        <f t="shared" si="83"/>
        <v>-</v>
      </c>
      <c r="Q1745" s="214"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4" t="str">
        <f t="shared" si="82"/>
        <v>-</v>
      </c>
      <c r="P1746" s="214" t="str">
        <f t="shared" si="83"/>
        <v>-</v>
      </c>
      <c r="Q1746" s="214"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4" t="str">
        <f t="shared" si="82"/>
        <v>-</v>
      </c>
      <c r="P1747" s="214" t="str">
        <f t="shared" si="83"/>
        <v>-</v>
      </c>
      <c r="Q1747" s="214"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4" t="str">
        <f t="shared" si="82"/>
        <v>-</v>
      </c>
      <c r="P1748" s="214" t="str">
        <f t="shared" si="83"/>
        <v>-</v>
      </c>
      <c r="Q1748" s="214"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4" t="str">
        <f t="shared" si="82"/>
        <v>-</v>
      </c>
      <c r="P1749" s="214" t="str">
        <f t="shared" si="83"/>
        <v>-</v>
      </c>
      <c r="Q1749" s="214"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4" t="str">
        <f t="shared" ref="O1750:O1813" si="85">IF(N1750="","-",L1750*N1750)</f>
        <v>-</v>
      </c>
      <c r="P1750" s="214" t="str">
        <f t="shared" ref="P1750:P1813" si="86">IF(O1750="-","-",IF(OR(E1750&lt;$E$15,E1750&gt;$E$16),0,O1750*J1750))</f>
        <v>-</v>
      </c>
      <c r="Q1750" s="214"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4" t="str">
        <f t="shared" si="85"/>
        <v>-</v>
      </c>
      <c r="P1751" s="214" t="str">
        <f t="shared" si="86"/>
        <v>-</v>
      </c>
      <c r="Q1751" s="214"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4" t="str">
        <f t="shared" si="85"/>
        <v>-</v>
      </c>
      <c r="P1752" s="214" t="str">
        <f t="shared" si="86"/>
        <v>-</v>
      </c>
      <c r="Q1752" s="214"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4" t="str">
        <f t="shared" si="85"/>
        <v>-</v>
      </c>
      <c r="P1753" s="214" t="str">
        <f t="shared" si="86"/>
        <v>-</v>
      </c>
      <c r="Q1753" s="214"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4" t="str">
        <f t="shared" si="85"/>
        <v>-</v>
      </c>
      <c r="P1754" s="214" t="str">
        <f t="shared" si="86"/>
        <v>-</v>
      </c>
      <c r="Q1754" s="214"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4" t="str">
        <f t="shared" si="85"/>
        <v>-</v>
      </c>
      <c r="P1755" s="214" t="str">
        <f t="shared" si="86"/>
        <v>-</v>
      </c>
      <c r="Q1755" s="214"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4" t="str">
        <f t="shared" si="85"/>
        <v>-</v>
      </c>
      <c r="P1756" s="214" t="str">
        <f t="shared" si="86"/>
        <v>-</v>
      </c>
      <c r="Q1756" s="214"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4" t="str">
        <f t="shared" si="85"/>
        <v>-</v>
      </c>
      <c r="P1757" s="214" t="str">
        <f t="shared" si="86"/>
        <v>-</v>
      </c>
      <c r="Q1757" s="214"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4" t="str">
        <f t="shared" si="85"/>
        <v>-</v>
      </c>
      <c r="P1758" s="214" t="str">
        <f t="shared" si="86"/>
        <v>-</v>
      </c>
      <c r="Q1758" s="214"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4" t="str">
        <f t="shared" si="85"/>
        <v>-</v>
      </c>
      <c r="P1759" s="214" t="str">
        <f t="shared" si="86"/>
        <v>-</v>
      </c>
      <c r="Q1759" s="214"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4" t="str">
        <f t="shared" si="85"/>
        <v>-</v>
      </c>
      <c r="P1760" s="214" t="str">
        <f t="shared" si="86"/>
        <v>-</v>
      </c>
      <c r="Q1760" s="214"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4" t="str">
        <f t="shared" si="85"/>
        <v>-</v>
      </c>
      <c r="P1761" s="214" t="str">
        <f t="shared" si="86"/>
        <v>-</v>
      </c>
      <c r="Q1761" s="214"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4" t="str">
        <f t="shared" si="85"/>
        <v>-</v>
      </c>
      <c r="P1762" s="214" t="str">
        <f t="shared" si="86"/>
        <v>-</v>
      </c>
      <c r="Q1762" s="214"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4" t="str">
        <f t="shared" si="85"/>
        <v>-</v>
      </c>
      <c r="P1763" s="214" t="str">
        <f t="shared" si="86"/>
        <v>-</v>
      </c>
      <c r="Q1763" s="214"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4" t="str">
        <f t="shared" si="85"/>
        <v>-</v>
      </c>
      <c r="P1764" s="214" t="str">
        <f t="shared" si="86"/>
        <v>-</v>
      </c>
      <c r="Q1764" s="214"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4" t="str">
        <f t="shared" si="85"/>
        <v>-</v>
      </c>
      <c r="P1765" s="214" t="str">
        <f t="shared" si="86"/>
        <v>-</v>
      </c>
      <c r="Q1765" s="214"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4" t="str">
        <f t="shared" si="85"/>
        <v>-</v>
      </c>
      <c r="P1766" s="214" t="str">
        <f t="shared" si="86"/>
        <v>-</v>
      </c>
      <c r="Q1766" s="214"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4" t="str">
        <f t="shared" si="85"/>
        <v>-</v>
      </c>
      <c r="P1767" s="214" t="str">
        <f t="shared" si="86"/>
        <v>-</v>
      </c>
      <c r="Q1767" s="214"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4" t="str">
        <f t="shared" si="85"/>
        <v>-</v>
      </c>
      <c r="P1768" s="214" t="str">
        <f t="shared" si="86"/>
        <v>-</v>
      </c>
      <c r="Q1768" s="214"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4" t="str">
        <f t="shared" si="85"/>
        <v>-</v>
      </c>
      <c r="P1769" s="214" t="str">
        <f t="shared" si="86"/>
        <v>-</v>
      </c>
      <c r="Q1769" s="214"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4" t="str">
        <f t="shared" si="85"/>
        <v>-</v>
      </c>
      <c r="P1770" s="214" t="str">
        <f t="shared" si="86"/>
        <v>-</v>
      </c>
      <c r="Q1770" s="214"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4" t="str">
        <f t="shared" si="85"/>
        <v>-</v>
      </c>
      <c r="P1771" s="214" t="str">
        <f t="shared" si="86"/>
        <v>-</v>
      </c>
      <c r="Q1771" s="214"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4" t="str">
        <f t="shared" si="85"/>
        <v>-</v>
      </c>
      <c r="P1772" s="214" t="str">
        <f t="shared" si="86"/>
        <v>-</v>
      </c>
      <c r="Q1772" s="214"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4" t="str">
        <f t="shared" si="85"/>
        <v>-</v>
      </c>
      <c r="P1773" s="214" t="str">
        <f t="shared" si="86"/>
        <v>-</v>
      </c>
      <c r="Q1773" s="214"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4" t="str">
        <f t="shared" si="85"/>
        <v>-</v>
      </c>
      <c r="P1774" s="214" t="str">
        <f t="shared" si="86"/>
        <v>-</v>
      </c>
      <c r="Q1774" s="214"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4" t="str">
        <f t="shared" si="85"/>
        <v>-</v>
      </c>
      <c r="P1775" s="214" t="str">
        <f t="shared" si="86"/>
        <v>-</v>
      </c>
      <c r="Q1775" s="214"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4" t="str">
        <f t="shared" si="85"/>
        <v>-</v>
      </c>
      <c r="P1776" s="214" t="str">
        <f t="shared" si="86"/>
        <v>-</v>
      </c>
      <c r="Q1776" s="214"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4" t="str">
        <f t="shared" si="85"/>
        <v>-</v>
      </c>
      <c r="P1777" s="214" t="str">
        <f t="shared" si="86"/>
        <v>-</v>
      </c>
      <c r="Q1777" s="214"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4" t="str">
        <f t="shared" si="85"/>
        <v>-</v>
      </c>
      <c r="P1778" s="214" t="str">
        <f t="shared" si="86"/>
        <v>-</v>
      </c>
      <c r="Q1778" s="214"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4" t="str">
        <f t="shared" si="85"/>
        <v>-</v>
      </c>
      <c r="P1779" s="214" t="str">
        <f t="shared" si="86"/>
        <v>-</v>
      </c>
      <c r="Q1779" s="214"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4" t="str">
        <f t="shared" si="85"/>
        <v>-</v>
      </c>
      <c r="P1780" s="214" t="str">
        <f t="shared" si="86"/>
        <v>-</v>
      </c>
      <c r="Q1780" s="214"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4" t="str">
        <f t="shared" si="85"/>
        <v>-</v>
      </c>
      <c r="P1781" s="214" t="str">
        <f t="shared" si="86"/>
        <v>-</v>
      </c>
      <c r="Q1781" s="214"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4" t="str">
        <f t="shared" si="85"/>
        <v>-</v>
      </c>
      <c r="P1782" s="214" t="str">
        <f t="shared" si="86"/>
        <v>-</v>
      </c>
      <c r="Q1782" s="214"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4" t="str">
        <f t="shared" si="85"/>
        <v>-</v>
      </c>
      <c r="P1783" s="214" t="str">
        <f t="shared" si="86"/>
        <v>-</v>
      </c>
      <c r="Q1783" s="214"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4" t="str">
        <f t="shared" si="85"/>
        <v>-</v>
      </c>
      <c r="P1784" s="214" t="str">
        <f t="shared" si="86"/>
        <v>-</v>
      </c>
      <c r="Q1784" s="214"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4" t="str">
        <f t="shared" si="85"/>
        <v>-</v>
      </c>
      <c r="P1785" s="214" t="str">
        <f t="shared" si="86"/>
        <v>-</v>
      </c>
      <c r="Q1785" s="214"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4" t="str">
        <f t="shared" si="85"/>
        <v>-</v>
      </c>
      <c r="P1786" s="214" t="str">
        <f t="shared" si="86"/>
        <v>-</v>
      </c>
      <c r="Q1786" s="214"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4" t="str">
        <f t="shared" si="85"/>
        <v>-</v>
      </c>
      <c r="P1787" s="214" t="str">
        <f t="shared" si="86"/>
        <v>-</v>
      </c>
      <c r="Q1787" s="214"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4" t="str">
        <f t="shared" si="85"/>
        <v>-</v>
      </c>
      <c r="P1788" s="214" t="str">
        <f t="shared" si="86"/>
        <v>-</v>
      </c>
      <c r="Q1788" s="214"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4" t="str">
        <f t="shared" si="85"/>
        <v>-</v>
      </c>
      <c r="P1789" s="214" t="str">
        <f t="shared" si="86"/>
        <v>-</v>
      </c>
      <c r="Q1789" s="214"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4" t="str">
        <f t="shared" si="85"/>
        <v>-</v>
      </c>
      <c r="P1790" s="214" t="str">
        <f t="shared" si="86"/>
        <v>-</v>
      </c>
      <c r="Q1790" s="214"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4" t="str">
        <f t="shared" si="85"/>
        <v>-</v>
      </c>
      <c r="P1791" s="214" t="str">
        <f t="shared" si="86"/>
        <v>-</v>
      </c>
      <c r="Q1791" s="214"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4" t="str">
        <f t="shared" si="85"/>
        <v>-</v>
      </c>
      <c r="P1792" s="214" t="str">
        <f t="shared" si="86"/>
        <v>-</v>
      </c>
      <c r="Q1792" s="214"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4" t="str">
        <f t="shared" si="85"/>
        <v>-</v>
      </c>
      <c r="P1793" s="214" t="str">
        <f t="shared" si="86"/>
        <v>-</v>
      </c>
      <c r="Q1793" s="214"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4" t="str">
        <f t="shared" si="85"/>
        <v>-</v>
      </c>
      <c r="P1794" s="214" t="str">
        <f t="shared" si="86"/>
        <v>-</v>
      </c>
      <c r="Q1794" s="214"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4" t="str">
        <f t="shared" si="85"/>
        <v>-</v>
      </c>
      <c r="P1795" s="214" t="str">
        <f t="shared" si="86"/>
        <v>-</v>
      </c>
      <c r="Q1795" s="214"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4" t="str">
        <f t="shared" si="85"/>
        <v>-</v>
      </c>
      <c r="P1796" s="214" t="str">
        <f t="shared" si="86"/>
        <v>-</v>
      </c>
      <c r="Q1796" s="214"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4" t="str">
        <f t="shared" si="85"/>
        <v>-</v>
      </c>
      <c r="P1797" s="214" t="str">
        <f t="shared" si="86"/>
        <v>-</v>
      </c>
      <c r="Q1797" s="214"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4" t="str">
        <f t="shared" si="85"/>
        <v>-</v>
      </c>
      <c r="P1798" s="214" t="str">
        <f t="shared" si="86"/>
        <v>-</v>
      </c>
      <c r="Q1798" s="214"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4" t="str">
        <f t="shared" si="85"/>
        <v>-</v>
      </c>
      <c r="P1799" s="214" t="str">
        <f t="shared" si="86"/>
        <v>-</v>
      </c>
      <c r="Q1799" s="214"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4" t="str">
        <f t="shared" si="85"/>
        <v>-</v>
      </c>
      <c r="P1800" s="214" t="str">
        <f t="shared" si="86"/>
        <v>-</v>
      </c>
      <c r="Q1800" s="214"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4" t="str">
        <f t="shared" si="85"/>
        <v>-</v>
      </c>
      <c r="P1801" s="214" t="str">
        <f t="shared" si="86"/>
        <v>-</v>
      </c>
      <c r="Q1801" s="214"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4" t="str">
        <f t="shared" si="85"/>
        <v>-</v>
      </c>
      <c r="P1802" s="214" t="str">
        <f t="shared" si="86"/>
        <v>-</v>
      </c>
      <c r="Q1802" s="214"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4" t="str">
        <f t="shared" si="85"/>
        <v>-</v>
      </c>
      <c r="P1803" s="214" t="str">
        <f t="shared" si="86"/>
        <v>-</v>
      </c>
      <c r="Q1803" s="214"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4" t="str">
        <f t="shared" si="85"/>
        <v>-</v>
      </c>
      <c r="P1804" s="214" t="str">
        <f t="shared" si="86"/>
        <v>-</v>
      </c>
      <c r="Q1804" s="214"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4" t="str">
        <f t="shared" si="85"/>
        <v>-</v>
      </c>
      <c r="P1805" s="214" t="str">
        <f t="shared" si="86"/>
        <v>-</v>
      </c>
      <c r="Q1805" s="214"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4" t="str">
        <f t="shared" si="85"/>
        <v>-</v>
      </c>
      <c r="P1806" s="214" t="str">
        <f t="shared" si="86"/>
        <v>-</v>
      </c>
      <c r="Q1806" s="214"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4" t="str">
        <f t="shared" si="85"/>
        <v>-</v>
      </c>
      <c r="P1807" s="214" t="str">
        <f t="shared" si="86"/>
        <v>-</v>
      </c>
      <c r="Q1807" s="214"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4" t="str">
        <f t="shared" si="85"/>
        <v>-</v>
      </c>
      <c r="P1808" s="214" t="str">
        <f t="shared" si="86"/>
        <v>-</v>
      </c>
      <c r="Q1808" s="214"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4" t="str">
        <f t="shared" si="85"/>
        <v>-</v>
      </c>
      <c r="P1809" s="214" t="str">
        <f t="shared" si="86"/>
        <v>-</v>
      </c>
      <c r="Q1809" s="214"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4" t="str">
        <f t="shared" si="85"/>
        <v>-</v>
      </c>
      <c r="P1810" s="214" t="str">
        <f t="shared" si="86"/>
        <v>-</v>
      </c>
      <c r="Q1810" s="214"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4" t="str">
        <f t="shared" si="85"/>
        <v>-</v>
      </c>
      <c r="P1811" s="214" t="str">
        <f t="shared" si="86"/>
        <v>-</v>
      </c>
      <c r="Q1811" s="214"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4" t="str">
        <f t="shared" si="85"/>
        <v>-</v>
      </c>
      <c r="P1812" s="214" t="str">
        <f t="shared" si="86"/>
        <v>-</v>
      </c>
      <c r="Q1812" s="214"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4" t="str">
        <f t="shared" si="85"/>
        <v>-</v>
      </c>
      <c r="P1813" s="214" t="str">
        <f t="shared" si="86"/>
        <v>-</v>
      </c>
      <c r="Q1813" s="214"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4" t="str">
        <f t="shared" ref="O1814:O1877" si="88">IF(N1814="","-",L1814*N1814)</f>
        <v>-</v>
      </c>
      <c r="P1814" s="214" t="str">
        <f t="shared" ref="P1814:P1877" si="89">IF(O1814="-","-",IF(OR(E1814&lt;$E$15,E1814&gt;$E$16),0,O1814*J1814))</f>
        <v>-</v>
      </c>
      <c r="Q1814" s="214"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4" t="str">
        <f t="shared" si="88"/>
        <v>-</v>
      </c>
      <c r="P1815" s="214" t="str">
        <f t="shared" si="89"/>
        <v>-</v>
      </c>
      <c r="Q1815" s="214"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4" t="str">
        <f t="shared" si="88"/>
        <v>-</v>
      </c>
      <c r="P1816" s="214" t="str">
        <f t="shared" si="89"/>
        <v>-</v>
      </c>
      <c r="Q1816" s="214"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4" t="str">
        <f t="shared" si="88"/>
        <v>-</v>
      </c>
      <c r="P1817" s="214" t="str">
        <f t="shared" si="89"/>
        <v>-</v>
      </c>
      <c r="Q1817" s="214"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4" t="str">
        <f t="shared" si="88"/>
        <v>-</v>
      </c>
      <c r="P1818" s="214" t="str">
        <f t="shared" si="89"/>
        <v>-</v>
      </c>
      <c r="Q1818" s="214"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4" t="str">
        <f t="shared" si="88"/>
        <v>-</v>
      </c>
      <c r="P1819" s="214" t="str">
        <f t="shared" si="89"/>
        <v>-</v>
      </c>
      <c r="Q1819" s="214"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4" t="str">
        <f t="shared" si="88"/>
        <v>-</v>
      </c>
      <c r="P1820" s="214" t="str">
        <f t="shared" si="89"/>
        <v>-</v>
      </c>
      <c r="Q1820" s="214"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4" t="str">
        <f t="shared" si="88"/>
        <v>-</v>
      </c>
      <c r="P1821" s="214" t="str">
        <f t="shared" si="89"/>
        <v>-</v>
      </c>
      <c r="Q1821" s="214"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4" t="str">
        <f t="shared" si="88"/>
        <v>-</v>
      </c>
      <c r="P1822" s="214" t="str">
        <f t="shared" si="89"/>
        <v>-</v>
      </c>
      <c r="Q1822" s="214"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4" t="str">
        <f t="shared" si="88"/>
        <v>-</v>
      </c>
      <c r="P1823" s="214" t="str">
        <f t="shared" si="89"/>
        <v>-</v>
      </c>
      <c r="Q1823" s="214"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4" t="str">
        <f t="shared" si="88"/>
        <v>-</v>
      </c>
      <c r="P1824" s="214" t="str">
        <f t="shared" si="89"/>
        <v>-</v>
      </c>
      <c r="Q1824" s="214"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4" t="str">
        <f t="shared" si="88"/>
        <v>-</v>
      </c>
      <c r="P1825" s="214" t="str">
        <f t="shared" si="89"/>
        <v>-</v>
      </c>
      <c r="Q1825" s="214"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4" t="str">
        <f t="shared" si="88"/>
        <v>-</v>
      </c>
      <c r="P1826" s="214" t="str">
        <f t="shared" si="89"/>
        <v>-</v>
      </c>
      <c r="Q1826" s="214"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4" t="str">
        <f t="shared" si="88"/>
        <v>-</v>
      </c>
      <c r="P1827" s="214" t="str">
        <f t="shared" si="89"/>
        <v>-</v>
      </c>
      <c r="Q1827" s="214"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4" t="str">
        <f t="shared" si="88"/>
        <v>-</v>
      </c>
      <c r="P1828" s="214" t="str">
        <f t="shared" si="89"/>
        <v>-</v>
      </c>
      <c r="Q1828" s="214"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4" t="str">
        <f t="shared" si="88"/>
        <v>-</v>
      </c>
      <c r="P1829" s="214" t="str">
        <f t="shared" si="89"/>
        <v>-</v>
      </c>
      <c r="Q1829" s="214"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4" t="str">
        <f t="shared" si="88"/>
        <v>-</v>
      </c>
      <c r="P1830" s="214" t="str">
        <f t="shared" si="89"/>
        <v>-</v>
      </c>
      <c r="Q1830" s="214"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4" t="str">
        <f t="shared" si="88"/>
        <v>-</v>
      </c>
      <c r="P1831" s="214" t="str">
        <f t="shared" si="89"/>
        <v>-</v>
      </c>
      <c r="Q1831" s="214"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4" t="str">
        <f t="shared" si="88"/>
        <v>-</v>
      </c>
      <c r="P1832" s="214" t="str">
        <f t="shared" si="89"/>
        <v>-</v>
      </c>
      <c r="Q1832" s="214"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4" t="str">
        <f t="shared" si="88"/>
        <v>-</v>
      </c>
      <c r="P1833" s="214" t="str">
        <f t="shared" si="89"/>
        <v>-</v>
      </c>
      <c r="Q1833" s="214"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4" t="str">
        <f t="shared" si="88"/>
        <v>-</v>
      </c>
      <c r="P1834" s="214" t="str">
        <f t="shared" si="89"/>
        <v>-</v>
      </c>
      <c r="Q1834" s="214"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4" t="str">
        <f t="shared" si="88"/>
        <v>-</v>
      </c>
      <c r="P1835" s="214" t="str">
        <f t="shared" si="89"/>
        <v>-</v>
      </c>
      <c r="Q1835" s="214"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4" t="str">
        <f t="shared" si="88"/>
        <v>-</v>
      </c>
      <c r="P1836" s="214" t="str">
        <f t="shared" si="89"/>
        <v>-</v>
      </c>
      <c r="Q1836" s="214"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4" t="str">
        <f t="shared" si="88"/>
        <v>-</v>
      </c>
      <c r="P1837" s="214" t="str">
        <f t="shared" si="89"/>
        <v>-</v>
      </c>
      <c r="Q1837" s="214"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4" t="str">
        <f t="shared" si="88"/>
        <v>-</v>
      </c>
      <c r="P1838" s="214" t="str">
        <f t="shared" si="89"/>
        <v>-</v>
      </c>
      <c r="Q1838" s="214"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4" t="str">
        <f t="shared" si="88"/>
        <v>-</v>
      </c>
      <c r="P1839" s="214" t="str">
        <f t="shared" si="89"/>
        <v>-</v>
      </c>
      <c r="Q1839" s="214"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4" t="str">
        <f t="shared" si="88"/>
        <v>-</v>
      </c>
      <c r="P1840" s="214" t="str">
        <f t="shared" si="89"/>
        <v>-</v>
      </c>
      <c r="Q1840" s="214"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4" t="str">
        <f t="shared" si="88"/>
        <v>-</v>
      </c>
      <c r="P1841" s="214" t="str">
        <f t="shared" si="89"/>
        <v>-</v>
      </c>
      <c r="Q1841" s="214"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4" t="str">
        <f t="shared" si="88"/>
        <v>-</v>
      </c>
      <c r="P1842" s="214" t="str">
        <f t="shared" si="89"/>
        <v>-</v>
      </c>
      <c r="Q1842" s="214"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4" t="str">
        <f t="shared" si="88"/>
        <v>-</v>
      </c>
      <c r="P1843" s="214" t="str">
        <f t="shared" si="89"/>
        <v>-</v>
      </c>
      <c r="Q1843" s="214"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4" t="str">
        <f t="shared" si="88"/>
        <v>-</v>
      </c>
      <c r="P1844" s="214" t="str">
        <f t="shared" si="89"/>
        <v>-</v>
      </c>
      <c r="Q1844" s="214"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4" t="str">
        <f t="shared" si="88"/>
        <v>-</v>
      </c>
      <c r="P1845" s="214" t="str">
        <f t="shared" si="89"/>
        <v>-</v>
      </c>
      <c r="Q1845" s="214"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4" t="str">
        <f t="shared" si="88"/>
        <v>-</v>
      </c>
      <c r="P1846" s="214" t="str">
        <f t="shared" si="89"/>
        <v>-</v>
      </c>
      <c r="Q1846" s="214"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4" t="str">
        <f t="shared" si="88"/>
        <v>-</v>
      </c>
      <c r="P1847" s="214" t="str">
        <f t="shared" si="89"/>
        <v>-</v>
      </c>
      <c r="Q1847" s="214"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4" t="str">
        <f t="shared" si="88"/>
        <v>-</v>
      </c>
      <c r="P1848" s="214" t="str">
        <f t="shared" si="89"/>
        <v>-</v>
      </c>
      <c r="Q1848" s="214"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4" t="str">
        <f t="shared" si="88"/>
        <v>-</v>
      </c>
      <c r="P1849" s="214" t="str">
        <f t="shared" si="89"/>
        <v>-</v>
      </c>
      <c r="Q1849" s="214"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4" t="str">
        <f t="shared" si="88"/>
        <v>-</v>
      </c>
      <c r="P1850" s="214" t="str">
        <f t="shared" si="89"/>
        <v>-</v>
      </c>
      <c r="Q1850" s="214"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4" t="str">
        <f t="shared" si="88"/>
        <v>-</v>
      </c>
      <c r="P1851" s="214" t="str">
        <f t="shared" si="89"/>
        <v>-</v>
      </c>
      <c r="Q1851" s="214"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4" t="str">
        <f t="shared" si="88"/>
        <v>-</v>
      </c>
      <c r="P1852" s="214" t="str">
        <f t="shared" si="89"/>
        <v>-</v>
      </c>
      <c r="Q1852" s="214"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4" t="str">
        <f t="shared" si="88"/>
        <v>-</v>
      </c>
      <c r="P1853" s="214" t="str">
        <f t="shared" si="89"/>
        <v>-</v>
      </c>
      <c r="Q1853" s="214"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4" t="str">
        <f t="shared" si="88"/>
        <v>-</v>
      </c>
      <c r="P1854" s="214" t="str">
        <f t="shared" si="89"/>
        <v>-</v>
      </c>
      <c r="Q1854" s="214"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4" t="str">
        <f t="shared" si="88"/>
        <v>-</v>
      </c>
      <c r="P1855" s="214" t="str">
        <f t="shared" si="89"/>
        <v>-</v>
      </c>
      <c r="Q1855" s="214"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4" t="str">
        <f t="shared" si="88"/>
        <v>-</v>
      </c>
      <c r="P1856" s="214" t="str">
        <f t="shared" si="89"/>
        <v>-</v>
      </c>
      <c r="Q1856" s="214"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4" t="str">
        <f t="shared" si="88"/>
        <v>-</v>
      </c>
      <c r="P1857" s="214" t="str">
        <f t="shared" si="89"/>
        <v>-</v>
      </c>
      <c r="Q1857" s="214"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4" t="str">
        <f t="shared" si="88"/>
        <v>-</v>
      </c>
      <c r="P1858" s="214" t="str">
        <f t="shared" si="89"/>
        <v>-</v>
      </c>
      <c r="Q1858" s="214"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4" t="str">
        <f t="shared" si="88"/>
        <v>-</v>
      </c>
      <c r="P1859" s="214" t="str">
        <f t="shared" si="89"/>
        <v>-</v>
      </c>
      <c r="Q1859" s="214"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4" t="str">
        <f t="shared" si="88"/>
        <v>-</v>
      </c>
      <c r="P1860" s="214" t="str">
        <f t="shared" si="89"/>
        <v>-</v>
      </c>
      <c r="Q1860" s="214"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4" t="str">
        <f t="shared" si="88"/>
        <v>-</v>
      </c>
      <c r="P1861" s="214" t="str">
        <f t="shared" si="89"/>
        <v>-</v>
      </c>
      <c r="Q1861" s="214"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4" t="str">
        <f t="shared" si="88"/>
        <v>-</v>
      </c>
      <c r="P1862" s="214" t="str">
        <f t="shared" si="89"/>
        <v>-</v>
      </c>
      <c r="Q1862" s="214"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4" t="str">
        <f t="shared" si="88"/>
        <v>-</v>
      </c>
      <c r="P1863" s="214" t="str">
        <f t="shared" si="89"/>
        <v>-</v>
      </c>
      <c r="Q1863" s="214"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4" t="str">
        <f t="shared" si="88"/>
        <v>-</v>
      </c>
      <c r="P1864" s="214" t="str">
        <f t="shared" si="89"/>
        <v>-</v>
      </c>
      <c r="Q1864" s="214"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4" t="str">
        <f t="shared" si="88"/>
        <v>-</v>
      </c>
      <c r="P1865" s="214" t="str">
        <f t="shared" si="89"/>
        <v>-</v>
      </c>
      <c r="Q1865" s="214"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4" t="str">
        <f t="shared" si="88"/>
        <v>-</v>
      </c>
      <c r="P1866" s="214" t="str">
        <f t="shared" si="89"/>
        <v>-</v>
      </c>
      <c r="Q1866" s="214"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4" t="str">
        <f t="shared" si="88"/>
        <v>-</v>
      </c>
      <c r="P1867" s="214" t="str">
        <f t="shared" si="89"/>
        <v>-</v>
      </c>
      <c r="Q1867" s="214"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4" t="str">
        <f t="shared" si="88"/>
        <v>-</v>
      </c>
      <c r="P1868" s="214" t="str">
        <f t="shared" si="89"/>
        <v>-</v>
      </c>
      <c r="Q1868" s="214"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4" t="str">
        <f t="shared" si="88"/>
        <v>-</v>
      </c>
      <c r="P1869" s="214" t="str">
        <f t="shared" si="89"/>
        <v>-</v>
      </c>
      <c r="Q1869" s="214"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4" t="str">
        <f t="shared" si="88"/>
        <v>-</v>
      </c>
      <c r="P1870" s="214" t="str">
        <f t="shared" si="89"/>
        <v>-</v>
      </c>
      <c r="Q1870" s="214"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4" t="str">
        <f t="shared" si="88"/>
        <v>-</v>
      </c>
      <c r="P1871" s="214" t="str">
        <f t="shared" si="89"/>
        <v>-</v>
      </c>
      <c r="Q1871" s="214"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4" t="str">
        <f t="shared" si="88"/>
        <v>-</v>
      </c>
      <c r="P1872" s="214" t="str">
        <f t="shared" si="89"/>
        <v>-</v>
      </c>
      <c r="Q1872" s="214"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4" t="str">
        <f t="shared" si="88"/>
        <v>-</v>
      </c>
      <c r="P1873" s="214" t="str">
        <f t="shared" si="89"/>
        <v>-</v>
      </c>
      <c r="Q1873" s="214"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4" t="str">
        <f t="shared" si="88"/>
        <v>-</v>
      </c>
      <c r="P1874" s="214" t="str">
        <f t="shared" si="89"/>
        <v>-</v>
      </c>
      <c r="Q1874" s="214"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4" t="str">
        <f t="shared" si="88"/>
        <v>-</v>
      </c>
      <c r="P1875" s="214" t="str">
        <f t="shared" si="89"/>
        <v>-</v>
      </c>
      <c r="Q1875" s="214"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4" t="str">
        <f t="shared" si="88"/>
        <v>-</v>
      </c>
      <c r="P1876" s="214" t="str">
        <f t="shared" si="89"/>
        <v>-</v>
      </c>
      <c r="Q1876" s="214"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4" t="str">
        <f t="shared" si="88"/>
        <v>-</v>
      </c>
      <c r="P1877" s="214" t="str">
        <f t="shared" si="89"/>
        <v>-</v>
      </c>
      <c r="Q1877" s="214"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4" t="str">
        <f t="shared" ref="O1878:O1941" si="91">IF(N1878="","-",L1878*N1878)</f>
        <v>-</v>
      </c>
      <c r="P1878" s="214" t="str">
        <f t="shared" ref="P1878:P1941" si="92">IF(O1878="-","-",IF(OR(E1878&lt;$E$15,E1878&gt;$E$16),0,O1878*J1878))</f>
        <v>-</v>
      </c>
      <c r="Q1878" s="214"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4" t="str">
        <f t="shared" si="91"/>
        <v>-</v>
      </c>
      <c r="P1879" s="214" t="str">
        <f t="shared" si="92"/>
        <v>-</v>
      </c>
      <c r="Q1879" s="214"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4" t="str">
        <f t="shared" si="91"/>
        <v>-</v>
      </c>
      <c r="P1880" s="214" t="str">
        <f t="shared" si="92"/>
        <v>-</v>
      </c>
      <c r="Q1880" s="214"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4" t="str">
        <f t="shared" si="91"/>
        <v>-</v>
      </c>
      <c r="P1881" s="214" t="str">
        <f t="shared" si="92"/>
        <v>-</v>
      </c>
      <c r="Q1881" s="214"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4" t="str">
        <f t="shared" si="91"/>
        <v>-</v>
      </c>
      <c r="P1882" s="214" t="str">
        <f t="shared" si="92"/>
        <v>-</v>
      </c>
      <c r="Q1882" s="214"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4" t="str">
        <f t="shared" si="91"/>
        <v>-</v>
      </c>
      <c r="P1883" s="214" t="str">
        <f t="shared" si="92"/>
        <v>-</v>
      </c>
      <c r="Q1883" s="214"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4" t="str">
        <f t="shared" si="91"/>
        <v>-</v>
      </c>
      <c r="P1884" s="214" t="str">
        <f t="shared" si="92"/>
        <v>-</v>
      </c>
      <c r="Q1884" s="214"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4" t="str">
        <f t="shared" si="91"/>
        <v>-</v>
      </c>
      <c r="P1885" s="214" t="str">
        <f t="shared" si="92"/>
        <v>-</v>
      </c>
      <c r="Q1885" s="214"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4" t="str">
        <f t="shared" si="91"/>
        <v>-</v>
      </c>
      <c r="P1886" s="214" t="str">
        <f t="shared" si="92"/>
        <v>-</v>
      </c>
      <c r="Q1886" s="214"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4" t="str">
        <f t="shared" si="91"/>
        <v>-</v>
      </c>
      <c r="P1887" s="214" t="str">
        <f t="shared" si="92"/>
        <v>-</v>
      </c>
      <c r="Q1887" s="214"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4" t="str">
        <f t="shared" si="91"/>
        <v>-</v>
      </c>
      <c r="P1888" s="214" t="str">
        <f t="shared" si="92"/>
        <v>-</v>
      </c>
      <c r="Q1888" s="214"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4" t="str">
        <f t="shared" si="91"/>
        <v>-</v>
      </c>
      <c r="P1889" s="214" t="str">
        <f t="shared" si="92"/>
        <v>-</v>
      </c>
      <c r="Q1889" s="214"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4" t="str">
        <f t="shared" si="91"/>
        <v>-</v>
      </c>
      <c r="P1890" s="214" t="str">
        <f t="shared" si="92"/>
        <v>-</v>
      </c>
      <c r="Q1890" s="214"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4" t="str">
        <f t="shared" si="91"/>
        <v>-</v>
      </c>
      <c r="P1891" s="214" t="str">
        <f t="shared" si="92"/>
        <v>-</v>
      </c>
      <c r="Q1891" s="214"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4" t="str">
        <f t="shared" si="91"/>
        <v>-</v>
      </c>
      <c r="P1892" s="214" t="str">
        <f t="shared" si="92"/>
        <v>-</v>
      </c>
      <c r="Q1892" s="214"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4" t="str">
        <f t="shared" si="91"/>
        <v>-</v>
      </c>
      <c r="P1893" s="214" t="str">
        <f t="shared" si="92"/>
        <v>-</v>
      </c>
      <c r="Q1893" s="214"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4" t="str">
        <f t="shared" si="91"/>
        <v>-</v>
      </c>
      <c r="P1894" s="214" t="str">
        <f t="shared" si="92"/>
        <v>-</v>
      </c>
      <c r="Q1894" s="214"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4" t="str">
        <f t="shared" si="91"/>
        <v>-</v>
      </c>
      <c r="P1895" s="214" t="str">
        <f t="shared" si="92"/>
        <v>-</v>
      </c>
      <c r="Q1895" s="214"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4" t="str">
        <f t="shared" si="91"/>
        <v>-</v>
      </c>
      <c r="P1896" s="214" t="str">
        <f t="shared" si="92"/>
        <v>-</v>
      </c>
      <c r="Q1896" s="214"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4" t="str">
        <f t="shared" si="91"/>
        <v>-</v>
      </c>
      <c r="P1897" s="214" t="str">
        <f t="shared" si="92"/>
        <v>-</v>
      </c>
      <c r="Q1897" s="214"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4" t="str">
        <f t="shared" si="91"/>
        <v>-</v>
      </c>
      <c r="P1898" s="214" t="str">
        <f t="shared" si="92"/>
        <v>-</v>
      </c>
      <c r="Q1898" s="214"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4" t="str">
        <f t="shared" si="91"/>
        <v>-</v>
      </c>
      <c r="P1899" s="214" t="str">
        <f t="shared" si="92"/>
        <v>-</v>
      </c>
      <c r="Q1899" s="214"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4" t="str">
        <f t="shared" si="91"/>
        <v>-</v>
      </c>
      <c r="P1900" s="214" t="str">
        <f t="shared" si="92"/>
        <v>-</v>
      </c>
      <c r="Q1900" s="214"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4" t="str">
        <f t="shared" si="91"/>
        <v>-</v>
      </c>
      <c r="P1901" s="214" t="str">
        <f t="shared" si="92"/>
        <v>-</v>
      </c>
      <c r="Q1901" s="214"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4" t="str">
        <f t="shared" si="91"/>
        <v>-</v>
      </c>
      <c r="P1902" s="214" t="str">
        <f t="shared" si="92"/>
        <v>-</v>
      </c>
      <c r="Q1902" s="214"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4" t="str">
        <f t="shared" si="91"/>
        <v>-</v>
      </c>
      <c r="P1903" s="214" t="str">
        <f t="shared" si="92"/>
        <v>-</v>
      </c>
      <c r="Q1903" s="214"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4" t="str">
        <f t="shared" si="91"/>
        <v>-</v>
      </c>
      <c r="P1904" s="214" t="str">
        <f t="shared" si="92"/>
        <v>-</v>
      </c>
      <c r="Q1904" s="214"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4" t="str">
        <f t="shared" si="91"/>
        <v>-</v>
      </c>
      <c r="P1905" s="214" t="str">
        <f t="shared" si="92"/>
        <v>-</v>
      </c>
      <c r="Q1905" s="214"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4" t="str">
        <f t="shared" si="91"/>
        <v>-</v>
      </c>
      <c r="P1906" s="214" t="str">
        <f t="shared" si="92"/>
        <v>-</v>
      </c>
      <c r="Q1906" s="214"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4" t="str">
        <f t="shared" si="91"/>
        <v>-</v>
      </c>
      <c r="P1907" s="214" t="str">
        <f t="shared" si="92"/>
        <v>-</v>
      </c>
      <c r="Q1907" s="214"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4" t="str">
        <f t="shared" si="91"/>
        <v>-</v>
      </c>
      <c r="P1908" s="214" t="str">
        <f t="shared" si="92"/>
        <v>-</v>
      </c>
      <c r="Q1908" s="214"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4" t="str">
        <f t="shared" si="91"/>
        <v>-</v>
      </c>
      <c r="P1909" s="214" t="str">
        <f t="shared" si="92"/>
        <v>-</v>
      </c>
      <c r="Q1909" s="214"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4" t="str">
        <f t="shared" si="91"/>
        <v>-</v>
      </c>
      <c r="P1910" s="214" t="str">
        <f t="shared" si="92"/>
        <v>-</v>
      </c>
      <c r="Q1910" s="214"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4" t="str">
        <f t="shared" si="91"/>
        <v>-</v>
      </c>
      <c r="P1911" s="214" t="str">
        <f t="shared" si="92"/>
        <v>-</v>
      </c>
      <c r="Q1911" s="214"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4" t="str">
        <f t="shared" si="91"/>
        <v>-</v>
      </c>
      <c r="P1912" s="214" t="str">
        <f t="shared" si="92"/>
        <v>-</v>
      </c>
      <c r="Q1912" s="214"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4" t="str">
        <f t="shared" si="91"/>
        <v>-</v>
      </c>
      <c r="P1913" s="214" t="str">
        <f t="shared" si="92"/>
        <v>-</v>
      </c>
      <c r="Q1913" s="214"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4" t="str">
        <f t="shared" si="91"/>
        <v>-</v>
      </c>
      <c r="P1914" s="214" t="str">
        <f t="shared" si="92"/>
        <v>-</v>
      </c>
      <c r="Q1914" s="214"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4" t="str">
        <f t="shared" si="91"/>
        <v>-</v>
      </c>
      <c r="P1915" s="214" t="str">
        <f t="shared" si="92"/>
        <v>-</v>
      </c>
      <c r="Q1915" s="214"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4" t="str">
        <f t="shared" si="91"/>
        <v>-</v>
      </c>
      <c r="P1916" s="214" t="str">
        <f t="shared" si="92"/>
        <v>-</v>
      </c>
      <c r="Q1916" s="214"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4" t="str">
        <f t="shared" si="91"/>
        <v>-</v>
      </c>
      <c r="P1917" s="214" t="str">
        <f t="shared" si="92"/>
        <v>-</v>
      </c>
      <c r="Q1917" s="214"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4" t="str">
        <f t="shared" si="91"/>
        <v>-</v>
      </c>
      <c r="P1918" s="214" t="str">
        <f t="shared" si="92"/>
        <v>-</v>
      </c>
      <c r="Q1918" s="214"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4" t="str">
        <f t="shared" si="91"/>
        <v>-</v>
      </c>
      <c r="P1919" s="214" t="str">
        <f t="shared" si="92"/>
        <v>-</v>
      </c>
      <c r="Q1919" s="214"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4" t="str">
        <f t="shared" si="91"/>
        <v>-</v>
      </c>
      <c r="P1920" s="214" t="str">
        <f t="shared" si="92"/>
        <v>-</v>
      </c>
      <c r="Q1920" s="214"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4" t="str">
        <f t="shared" si="91"/>
        <v>-</v>
      </c>
      <c r="P1921" s="214" t="str">
        <f t="shared" si="92"/>
        <v>-</v>
      </c>
      <c r="Q1921" s="214"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4" t="str">
        <f t="shared" si="91"/>
        <v>-</v>
      </c>
      <c r="P1922" s="214" t="str">
        <f t="shared" si="92"/>
        <v>-</v>
      </c>
      <c r="Q1922" s="214"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4" t="str">
        <f t="shared" si="91"/>
        <v>-</v>
      </c>
      <c r="P1923" s="214" t="str">
        <f t="shared" si="92"/>
        <v>-</v>
      </c>
      <c r="Q1923" s="214"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4" t="str">
        <f t="shared" si="91"/>
        <v>-</v>
      </c>
      <c r="P1924" s="214" t="str">
        <f t="shared" si="92"/>
        <v>-</v>
      </c>
      <c r="Q1924" s="214"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4" t="str">
        <f t="shared" si="91"/>
        <v>-</v>
      </c>
      <c r="P1925" s="214" t="str">
        <f t="shared" si="92"/>
        <v>-</v>
      </c>
      <c r="Q1925" s="214"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4" t="str">
        <f t="shared" si="91"/>
        <v>-</v>
      </c>
      <c r="P1926" s="214" t="str">
        <f t="shared" si="92"/>
        <v>-</v>
      </c>
      <c r="Q1926" s="214"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4" t="str">
        <f t="shared" si="91"/>
        <v>-</v>
      </c>
      <c r="P1927" s="214" t="str">
        <f t="shared" si="92"/>
        <v>-</v>
      </c>
      <c r="Q1927" s="214"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4" t="str">
        <f t="shared" si="91"/>
        <v>-</v>
      </c>
      <c r="P1928" s="214" t="str">
        <f t="shared" si="92"/>
        <v>-</v>
      </c>
      <c r="Q1928" s="214"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4" t="str">
        <f t="shared" si="91"/>
        <v>-</v>
      </c>
      <c r="P1929" s="214" t="str">
        <f t="shared" si="92"/>
        <v>-</v>
      </c>
      <c r="Q1929" s="214"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4" t="str">
        <f t="shared" si="91"/>
        <v>-</v>
      </c>
      <c r="P1930" s="214" t="str">
        <f t="shared" si="92"/>
        <v>-</v>
      </c>
      <c r="Q1930" s="214"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4" t="str">
        <f t="shared" si="91"/>
        <v>-</v>
      </c>
      <c r="P1931" s="214" t="str">
        <f t="shared" si="92"/>
        <v>-</v>
      </c>
      <c r="Q1931" s="214"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4" t="str">
        <f t="shared" si="91"/>
        <v>-</v>
      </c>
      <c r="P1932" s="214" t="str">
        <f t="shared" si="92"/>
        <v>-</v>
      </c>
      <c r="Q1932" s="214"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4" t="str">
        <f t="shared" si="91"/>
        <v>-</v>
      </c>
      <c r="P1933" s="214" t="str">
        <f t="shared" si="92"/>
        <v>-</v>
      </c>
      <c r="Q1933" s="214"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4" t="str">
        <f t="shared" si="91"/>
        <v>-</v>
      </c>
      <c r="P1934" s="214" t="str">
        <f t="shared" si="92"/>
        <v>-</v>
      </c>
      <c r="Q1934" s="214"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4" t="str">
        <f t="shared" si="91"/>
        <v>-</v>
      </c>
      <c r="P1935" s="214" t="str">
        <f t="shared" si="92"/>
        <v>-</v>
      </c>
      <c r="Q1935" s="214"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4" t="str">
        <f t="shared" si="91"/>
        <v>-</v>
      </c>
      <c r="P1936" s="214" t="str">
        <f t="shared" si="92"/>
        <v>-</v>
      </c>
      <c r="Q1936" s="214"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4" t="str">
        <f t="shared" si="91"/>
        <v>-</v>
      </c>
      <c r="P1937" s="214" t="str">
        <f t="shared" si="92"/>
        <v>-</v>
      </c>
      <c r="Q1937" s="214"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4" t="str">
        <f t="shared" si="91"/>
        <v>-</v>
      </c>
      <c r="P1938" s="214" t="str">
        <f t="shared" si="92"/>
        <v>-</v>
      </c>
      <c r="Q1938" s="214"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4" t="str">
        <f t="shared" si="91"/>
        <v>-</v>
      </c>
      <c r="P1939" s="214" t="str">
        <f t="shared" si="92"/>
        <v>-</v>
      </c>
      <c r="Q1939" s="214"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4" t="str">
        <f t="shared" si="91"/>
        <v>-</v>
      </c>
      <c r="P1940" s="214" t="str">
        <f t="shared" si="92"/>
        <v>-</v>
      </c>
      <c r="Q1940" s="214"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4" t="str">
        <f t="shared" si="91"/>
        <v>-</v>
      </c>
      <c r="P1941" s="214" t="str">
        <f t="shared" si="92"/>
        <v>-</v>
      </c>
      <c r="Q1941" s="214"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4" t="str">
        <f t="shared" ref="O1942:O2005" si="94">IF(N1942="","-",L1942*N1942)</f>
        <v>-</v>
      </c>
      <c r="P1942" s="214" t="str">
        <f t="shared" ref="P1942:P2005" si="95">IF(O1942="-","-",IF(OR(E1942&lt;$E$15,E1942&gt;$E$16),0,O1942*J1942))</f>
        <v>-</v>
      </c>
      <c r="Q1942" s="214"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4" t="str">
        <f t="shared" si="94"/>
        <v>-</v>
      </c>
      <c r="P1943" s="214" t="str">
        <f t="shared" si="95"/>
        <v>-</v>
      </c>
      <c r="Q1943" s="214"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4" t="str">
        <f t="shared" si="94"/>
        <v>-</v>
      </c>
      <c r="P1944" s="214" t="str">
        <f t="shared" si="95"/>
        <v>-</v>
      </c>
      <c r="Q1944" s="214"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4" t="str">
        <f t="shared" si="94"/>
        <v>-</v>
      </c>
      <c r="P1945" s="214" t="str">
        <f t="shared" si="95"/>
        <v>-</v>
      </c>
      <c r="Q1945" s="214"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4" t="str">
        <f t="shared" si="94"/>
        <v>-</v>
      </c>
      <c r="P1946" s="214" t="str">
        <f t="shared" si="95"/>
        <v>-</v>
      </c>
      <c r="Q1946" s="214"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4" t="str">
        <f t="shared" si="94"/>
        <v>-</v>
      </c>
      <c r="P1947" s="214" t="str">
        <f t="shared" si="95"/>
        <v>-</v>
      </c>
      <c r="Q1947" s="214"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4" t="str">
        <f t="shared" si="94"/>
        <v>-</v>
      </c>
      <c r="P1948" s="214" t="str">
        <f t="shared" si="95"/>
        <v>-</v>
      </c>
      <c r="Q1948" s="214"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4" t="str">
        <f t="shared" si="94"/>
        <v>-</v>
      </c>
      <c r="P1949" s="214" t="str">
        <f t="shared" si="95"/>
        <v>-</v>
      </c>
      <c r="Q1949" s="214"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4" t="str">
        <f t="shared" si="94"/>
        <v>-</v>
      </c>
      <c r="P1950" s="214" t="str">
        <f t="shared" si="95"/>
        <v>-</v>
      </c>
      <c r="Q1950" s="214"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4" t="str">
        <f t="shared" si="94"/>
        <v>-</v>
      </c>
      <c r="P1951" s="214" t="str">
        <f t="shared" si="95"/>
        <v>-</v>
      </c>
      <c r="Q1951" s="214"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4" t="str">
        <f t="shared" si="94"/>
        <v>-</v>
      </c>
      <c r="P1952" s="214" t="str">
        <f t="shared" si="95"/>
        <v>-</v>
      </c>
      <c r="Q1952" s="214"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4" t="str">
        <f t="shared" si="94"/>
        <v>-</v>
      </c>
      <c r="P1953" s="214" t="str">
        <f t="shared" si="95"/>
        <v>-</v>
      </c>
      <c r="Q1953" s="214"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4" t="str">
        <f t="shared" si="94"/>
        <v>-</v>
      </c>
      <c r="P1954" s="214" t="str">
        <f t="shared" si="95"/>
        <v>-</v>
      </c>
      <c r="Q1954" s="214"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4" t="str">
        <f t="shared" si="94"/>
        <v>-</v>
      </c>
      <c r="P1955" s="214" t="str">
        <f t="shared" si="95"/>
        <v>-</v>
      </c>
      <c r="Q1955" s="214"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4" t="str">
        <f t="shared" si="94"/>
        <v>-</v>
      </c>
      <c r="P1956" s="214" t="str">
        <f t="shared" si="95"/>
        <v>-</v>
      </c>
      <c r="Q1956" s="214"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4" t="str">
        <f t="shared" si="94"/>
        <v>-</v>
      </c>
      <c r="P1957" s="214" t="str">
        <f t="shared" si="95"/>
        <v>-</v>
      </c>
      <c r="Q1957" s="214"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4" t="str">
        <f t="shared" si="94"/>
        <v>-</v>
      </c>
      <c r="P1958" s="214" t="str">
        <f t="shared" si="95"/>
        <v>-</v>
      </c>
      <c r="Q1958" s="214"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4" t="str">
        <f t="shared" si="94"/>
        <v>-</v>
      </c>
      <c r="P1959" s="214" t="str">
        <f t="shared" si="95"/>
        <v>-</v>
      </c>
      <c r="Q1959" s="214"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4" t="str">
        <f t="shared" si="94"/>
        <v>-</v>
      </c>
      <c r="P1960" s="214" t="str">
        <f t="shared" si="95"/>
        <v>-</v>
      </c>
      <c r="Q1960" s="214"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4" t="str">
        <f t="shared" si="94"/>
        <v>-</v>
      </c>
      <c r="P1961" s="214" t="str">
        <f t="shared" si="95"/>
        <v>-</v>
      </c>
      <c r="Q1961" s="214"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4" t="str">
        <f t="shared" si="94"/>
        <v>-</v>
      </c>
      <c r="P1962" s="214" t="str">
        <f t="shared" si="95"/>
        <v>-</v>
      </c>
      <c r="Q1962" s="214"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4" t="str">
        <f t="shared" si="94"/>
        <v>-</v>
      </c>
      <c r="P1963" s="214" t="str">
        <f t="shared" si="95"/>
        <v>-</v>
      </c>
      <c r="Q1963" s="214"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4" t="str">
        <f t="shared" si="94"/>
        <v>-</v>
      </c>
      <c r="P1964" s="214" t="str">
        <f t="shared" si="95"/>
        <v>-</v>
      </c>
      <c r="Q1964" s="214"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4" t="str">
        <f t="shared" si="94"/>
        <v>-</v>
      </c>
      <c r="P1965" s="214" t="str">
        <f t="shared" si="95"/>
        <v>-</v>
      </c>
      <c r="Q1965" s="214"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4" t="str">
        <f t="shared" si="94"/>
        <v>-</v>
      </c>
      <c r="P1966" s="214" t="str">
        <f t="shared" si="95"/>
        <v>-</v>
      </c>
      <c r="Q1966" s="214"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4" t="str">
        <f t="shared" si="94"/>
        <v>-</v>
      </c>
      <c r="P1967" s="214" t="str">
        <f t="shared" si="95"/>
        <v>-</v>
      </c>
      <c r="Q1967" s="214"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4" t="str">
        <f t="shared" si="94"/>
        <v>-</v>
      </c>
      <c r="P1968" s="214" t="str">
        <f t="shared" si="95"/>
        <v>-</v>
      </c>
      <c r="Q1968" s="214"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4" t="str">
        <f t="shared" si="94"/>
        <v>-</v>
      </c>
      <c r="P1969" s="214" t="str">
        <f t="shared" si="95"/>
        <v>-</v>
      </c>
      <c r="Q1969" s="214"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4" t="str">
        <f t="shared" si="94"/>
        <v>-</v>
      </c>
      <c r="P1970" s="214" t="str">
        <f t="shared" si="95"/>
        <v>-</v>
      </c>
      <c r="Q1970" s="214"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4" t="str">
        <f t="shared" si="94"/>
        <v>-</v>
      </c>
      <c r="P1971" s="214" t="str">
        <f t="shared" si="95"/>
        <v>-</v>
      </c>
      <c r="Q1971" s="214"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4" t="str">
        <f t="shared" si="94"/>
        <v>-</v>
      </c>
      <c r="P1972" s="214" t="str">
        <f t="shared" si="95"/>
        <v>-</v>
      </c>
      <c r="Q1972" s="214"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4" t="str">
        <f t="shared" si="94"/>
        <v>-</v>
      </c>
      <c r="P1973" s="214" t="str">
        <f t="shared" si="95"/>
        <v>-</v>
      </c>
      <c r="Q1973" s="214"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4" t="str">
        <f t="shared" si="94"/>
        <v>-</v>
      </c>
      <c r="P1974" s="214" t="str">
        <f t="shared" si="95"/>
        <v>-</v>
      </c>
      <c r="Q1974" s="214"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4" t="str">
        <f t="shared" si="94"/>
        <v>-</v>
      </c>
      <c r="P1975" s="214" t="str">
        <f t="shared" si="95"/>
        <v>-</v>
      </c>
      <c r="Q1975" s="214"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4" t="str">
        <f t="shared" si="94"/>
        <v>-</v>
      </c>
      <c r="P1976" s="214" t="str">
        <f t="shared" si="95"/>
        <v>-</v>
      </c>
      <c r="Q1976" s="214"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4" t="str">
        <f t="shared" si="94"/>
        <v>-</v>
      </c>
      <c r="P1977" s="214" t="str">
        <f t="shared" si="95"/>
        <v>-</v>
      </c>
      <c r="Q1977" s="214"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4" t="str">
        <f t="shared" si="94"/>
        <v>-</v>
      </c>
      <c r="P1978" s="214" t="str">
        <f t="shared" si="95"/>
        <v>-</v>
      </c>
      <c r="Q1978" s="214"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4" t="str">
        <f t="shared" si="94"/>
        <v>-</v>
      </c>
      <c r="P1979" s="214" t="str">
        <f t="shared" si="95"/>
        <v>-</v>
      </c>
      <c r="Q1979" s="214"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4" t="str">
        <f t="shared" si="94"/>
        <v>-</v>
      </c>
      <c r="P1980" s="214" t="str">
        <f t="shared" si="95"/>
        <v>-</v>
      </c>
      <c r="Q1980" s="214"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4" t="str">
        <f t="shared" si="94"/>
        <v>-</v>
      </c>
      <c r="P1981" s="214" t="str">
        <f t="shared" si="95"/>
        <v>-</v>
      </c>
      <c r="Q1981" s="214"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4" t="str">
        <f t="shared" si="94"/>
        <v>-</v>
      </c>
      <c r="P1982" s="214" t="str">
        <f t="shared" si="95"/>
        <v>-</v>
      </c>
      <c r="Q1982" s="214"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4" t="str">
        <f t="shared" si="94"/>
        <v>-</v>
      </c>
      <c r="P1983" s="214" t="str">
        <f t="shared" si="95"/>
        <v>-</v>
      </c>
      <c r="Q1983" s="214"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4" t="str">
        <f t="shared" si="94"/>
        <v>-</v>
      </c>
      <c r="P1984" s="214" t="str">
        <f t="shared" si="95"/>
        <v>-</v>
      </c>
      <c r="Q1984" s="214"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4" t="str">
        <f t="shared" si="94"/>
        <v>-</v>
      </c>
      <c r="P1985" s="214" t="str">
        <f t="shared" si="95"/>
        <v>-</v>
      </c>
      <c r="Q1985" s="214"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4" t="str">
        <f t="shared" si="94"/>
        <v>-</v>
      </c>
      <c r="P1986" s="214" t="str">
        <f t="shared" si="95"/>
        <v>-</v>
      </c>
      <c r="Q1986" s="214"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4" t="str">
        <f t="shared" si="94"/>
        <v>-</v>
      </c>
      <c r="P1987" s="214" t="str">
        <f t="shared" si="95"/>
        <v>-</v>
      </c>
      <c r="Q1987" s="214"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4" t="str">
        <f t="shared" si="94"/>
        <v>-</v>
      </c>
      <c r="P1988" s="214" t="str">
        <f t="shared" si="95"/>
        <v>-</v>
      </c>
      <c r="Q1988" s="214"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4" t="str">
        <f t="shared" si="94"/>
        <v>-</v>
      </c>
      <c r="P1989" s="214" t="str">
        <f t="shared" si="95"/>
        <v>-</v>
      </c>
      <c r="Q1989" s="214"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4" t="str">
        <f t="shared" si="94"/>
        <v>-</v>
      </c>
      <c r="P1990" s="214" t="str">
        <f t="shared" si="95"/>
        <v>-</v>
      </c>
      <c r="Q1990" s="214"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4" t="str">
        <f t="shared" si="94"/>
        <v>-</v>
      </c>
      <c r="P1991" s="214" t="str">
        <f t="shared" si="95"/>
        <v>-</v>
      </c>
      <c r="Q1991" s="214"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4" t="str">
        <f t="shared" si="94"/>
        <v>-</v>
      </c>
      <c r="P1992" s="214" t="str">
        <f t="shared" si="95"/>
        <v>-</v>
      </c>
      <c r="Q1992" s="214"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4" t="str">
        <f t="shared" si="94"/>
        <v>-</v>
      </c>
      <c r="P1993" s="214" t="str">
        <f t="shared" si="95"/>
        <v>-</v>
      </c>
      <c r="Q1993" s="214"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4" t="str">
        <f t="shared" si="94"/>
        <v>-</v>
      </c>
      <c r="P1994" s="214" t="str">
        <f t="shared" si="95"/>
        <v>-</v>
      </c>
      <c r="Q1994" s="214"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4" t="str">
        <f t="shared" si="94"/>
        <v>-</v>
      </c>
      <c r="P1995" s="214" t="str">
        <f t="shared" si="95"/>
        <v>-</v>
      </c>
      <c r="Q1995" s="214"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4" t="str">
        <f t="shared" si="94"/>
        <v>-</v>
      </c>
      <c r="P1996" s="214" t="str">
        <f t="shared" si="95"/>
        <v>-</v>
      </c>
      <c r="Q1996" s="214"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4" t="str">
        <f t="shared" si="94"/>
        <v>-</v>
      </c>
      <c r="P1997" s="214" t="str">
        <f t="shared" si="95"/>
        <v>-</v>
      </c>
      <c r="Q1997" s="214"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4" t="str">
        <f t="shared" si="94"/>
        <v>-</v>
      </c>
      <c r="P1998" s="214" t="str">
        <f t="shared" si="95"/>
        <v>-</v>
      </c>
      <c r="Q1998" s="214"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4" t="str">
        <f t="shared" si="94"/>
        <v>-</v>
      </c>
      <c r="P1999" s="214" t="str">
        <f t="shared" si="95"/>
        <v>-</v>
      </c>
      <c r="Q1999" s="214"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4" t="str">
        <f t="shared" si="94"/>
        <v>-</v>
      </c>
      <c r="P2000" s="214" t="str">
        <f t="shared" si="95"/>
        <v>-</v>
      </c>
      <c r="Q2000" s="214"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4" t="str">
        <f t="shared" si="94"/>
        <v>-</v>
      </c>
      <c r="P2001" s="214" t="str">
        <f t="shared" si="95"/>
        <v>-</v>
      </c>
      <c r="Q2001" s="214"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4" t="str">
        <f t="shared" si="94"/>
        <v>-</v>
      </c>
      <c r="P2002" s="214" t="str">
        <f t="shared" si="95"/>
        <v>-</v>
      </c>
      <c r="Q2002" s="214"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4" t="str">
        <f t="shared" si="94"/>
        <v>-</v>
      </c>
      <c r="P2003" s="214" t="str">
        <f t="shared" si="95"/>
        <v>-</v>
      </c>
      <c r="Q2003" s="214"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4" t="str">
        <f t="shared" si="94"/>
        <v>-</v>
      </c>
      <c r="P2004" s="214" t="str">
        <f t="shared" si="95"/>
        <v>-</v>
      </c>
      <c r="Q2004" s="214"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4" t="str">
        <f t="shared" si="94"/>
        <v>-</v>
      </c>
      <c r="P2005" s="214" t="str">
        <f t="shared" si="95"/>
        <v>-</v>
      </c>
      <c r="Q2005" s="214"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4" t="str">
        <f t="shared" ref="O2006:O2069" si="97">IF(N2006="","-",L2006*N2006)</f>
        <v>-</v>
      </c>
      <c r="P2006" s="214" t="str">
        <f t="shared" ref="P2006:P2069" si="98">IF(O2006="-","-",IF(OR(E2006&lt;$E$15,E2006&gt;$E$16),0,O2006*J2006))</f>
        <v>-</v>
      </c>
      <c r="Q2006" s="214"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4" t="str">
        <f t="shared" si="97"/>
        <v>-</v>
      </c>
      <c r="P2007" s="214" t="str">
        <f t="shared" si="98"/>
        <v>-</v>
      </c>
      <c r="Q2007" s="214"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4" t="str">
        <f t="shared" si="97"/>
        <v>-</v>
      </c>
      <c r="P2008" s="214" t="str">
        <f t="shared" si="98"/>
        <v>-</v>
      </c>
      <c r="Q2008" s="214"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4" t="str">
        <f t="shared" si="97"/>
        <v>-</v>
      </c>
      <c r="P2009" s="214" t="str">
        <f t="shared" si="98"/>
        <v>-</v>
      </c>
      <c r="Q2009" s="214"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4" t="str">
        <f t="shared" si="97"/>
        <v>-</v>
      </c>
      <c r="P2010" s="214" t="str">
        <f t="shared" si="98"/>
        <v>-</v>
      </c>
      <c r="Q2010" s="214"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4" t="str">
        <f t="shared" si="97"/>
        <v>-</v>
      </c>
      <c r="P2011" s="214" t="str">
        <f t="shared" si="98"/>
        <v>-</v>
      </c>
      <c r="Q2011" s="214"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4" t="str">
        <f t="shared" si="97"/>
        <v>-</v>
      </c>
      <c r="P2012" s="214" t="str">
        <f t="shared" si="98"/>
        <v>-</v>
      </c>
      <c r="Q2012" s="214"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4" t="str">
        <f t="shared" si="97"/>
        <v>-</v>
      </c>
      <c r="P2013" s="214" t="str">
        <f t="shared" si="98"/>
        <v>-</v>
      </c>
      <c r="Q2013" s="214"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4" t="str">
        <f t="shared" si="97"/>
        <v>-</v>
      </c>
      <c r="P2014" s="214" t="str">
        <f t="shared" si="98"/>
        <v>-</v>
      </c>
      <c r="Q2014" s="214"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4" t="str">
        <f t="shared" si="97"/>
        <v>-</v>
      </c>
      <c r="P2015" s="214" t="str">
        <f t="shared" si="98"/>
        <v>-</v>
      </c>
      <c r="Q2015" s="214"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4" t="str">
        <f t="shared" si="97"/>
        <v>-</v>
      </c>
      <c r="P2016" s="214" t="str">
        <f t="shared" si="98"/>
        <v>-</v>
      </c>
      <c r="Q2016" s="214"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4" t="str">
        <f t="shared" si="97"/>
        <v>-</v>
      </c>
      <c r="P2017" s="214" t="str">
        <f t="shared" si="98"/>
        <v>-</v>
      </c>
      <c r="Q2017" s="214"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4" t="str">
        <f t="shared" si="97"/>
        <v>-</v>
      </c>
      <c r="P2018" s="214" t="str">
        <f t="shared" si="98"/>
        <v>-</v>
      </c>
      <c r="Q2018" s="214"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4" t="str">
        <f t="shared" si="97"/>
        <v>-</v>
      </c>
      <c r="P2019" s="214" t="str">
        <f t="shared" si="98"/>
        <v>-</v>
      </c>
      <c r="Q2019" s="214"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4" t="str">
        <f t="shared" si="97"/>
        <v>-</v>
      </c>
      <c r="P2020" s="214" t="str">
        <f t="shared" si="98"/>
        <v>-</v>
      </c>
      <c r="Q2020" s="214"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4" t="str">
        <f t="shared" si="97"/>
        <v>-</v>
      </c>
      <c r="P2021" s="214" t="str">
        <f t="shared" si="98"/>
        <v>-</v>
      </c>
      <c r="Q2021" s="214"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4" t="str">
        <f t="shared" si="97"/>
        <v>-</v>
      </c>
      <c r="P2022" s="214" t="str">
        <f t="shared" si="98"/>
        <v>-</v>
      </c>
      <c r="Q2022" s="214"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4" t="str">
        <f t="shared" si="97"/>
        <v>-</v>
      </c>
      <c r="P2023" s="214" t="str">
        <f t="shared" si="98"/>
        <v>-</v>
      </c>
      <c r="Q2023" s="214"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4" t="str">
        <f t="shared" si="97"/>
        <v>-</v>
      </c>
      <c r="P2024" s="214" t="str">
        <f t="shared" si="98"/>
        <v>-</v>
      </c>
      <c r="Q2024" s="214"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4" t="str">
        <f t="shared" si="97"/>
        <v>-</v>
      </c>
      <c r="P2025" s="214" t="str">
        <f t="shared" si="98"/>
        <v>-</v>
      </c>
      <c r="Q2025" s="214"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4" t="str">
        <f t="shared" si="97"/>
        <v>-</v>
      </c>
      <c r="P2026" s="214" t="str">
        <f t="shared" si="98"/>
        <v>-</v>
      </c>
      <c r="Q2026" s="214"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4" t="str">
        <f t="shared" si="97"/>
        <v>-</v>
      </c>
      <c r="P2027" s="214" t="str">
        <f t="shared" si="98"/>
        <v>-</v>
      </c>
      <c r="Q2027" s="214"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4" t="str">
        <f t="shared" si="97"/>
        <v>-</v>
      </c>
      <c r="P2028" s="214" t="str">
        <f t="shared" si="98"/>
        <v>-</v>
      </c>
      <c r="Q2028" s="214"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4" t="str">
        <f t="shared" si="97"/>
        <v>-</v>
      </c>
      <c r="P2029" s="214" t="str">
        <f t="shared" si="98"/>
        <v>-</v>
      </c>
      <c r="Q2029" s="214"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4" t="str">
        <f t="shared" si="97"/>
        <v>-</v>
      </c>
      <c r="P2030" s="214" t="str">
        <f t="shared" si="98"/>
        <v>-</v>
      </c>
      <c r="Q2030" s="214"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4" t="str">
        <f t="shared" si="97"/>
        <v>-</v>
      </c>
      <c r="P2031" s="214" t="str">
        <f t="shared" si="98"/>
        <v>-</v>
      </c>
      <c r="Q2031" s="214"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4" t="str">
        <f t="shared" si="97"/>
        <v>-</v>
      </c>
      <c r="P2032" s="214" t="str">
        <f t="shared" si="98"/>
        <v>-</v>
      </c>
      <c r="Q2032" s="214"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4" t="str">
        <f t="shared" si="97"/>
        <v>-</v>
      </c>
      <c r="P2033" s="214" t="str">
        <f t="shared" si="98"/>
        <v>-</v>
      </c>
      <c r="Q2033" s="214"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4" t="str">
        <f t="shared" si="97"/>
        <v>-</v>
      </c>
      <c r="P2034" s="214" t="str">
        <f t="shared" si="98"/>
        <v>-</v>
      </c>
      <c r="Q2034" s="214"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4" t="str">
        <f t="shared" si="97"/>
        <v>-</v>
      </c>
      <c r="P2035" s="214" t="str">
        <f t="shared" si="98"/>
        <v>-</v>
      </c>
      <c r="Q2035" s="214"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4" t="str">
        <f t="shared" si="97"/>
        <v>-</v>
      </c>
      <c r="P2036" s="214" t="str">
        <f t="shared" si="98"/>
        <v>-</v>
      </c>
      <c r="Q2036" s="214"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4" t="str">
        <f t="shared" si="97"/>
        <v>-</v>
      </c>
      <c r="P2037" s="214" t="str">
        <f t="shared" si="98"/>
        <v>-</v>
      </c>
      <c r="Q2037" s="214"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4" t="str">
        <f t="shared" si="97"/>
        <v>-</v>
      </c>
      <c r="P2038" s="214" t="str">
        <f t="shared" si="98"/>
        <v>-</v>
      </c>
      <c r="Q2038" s="214"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4" t="str">
        <f t="shared" si="97"/>
        <v>-</v>
      </c>
      <c r="P2039" s="214" t="str">
        <f t="shared" si="98"/>
        <v>-</v>
      </c>
      <c r="Q2039" s="214"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4" t="str">
        <f t="shared" si="97"/>
        <v>-</v>
      </c>
      <c r="P2040" s="214" t="str">
        <f t="shared" si="98"/>
        <v>-</v>
      </c>
      <c r="Q2040" s="214"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4" t="str">
        <f t="shared" si="97"/>
        <v>-</v>
      </c>
      <c r="P2041" s="214" t="str">
        <f t="shared" si="98"/>
        <v>-</v>
      </c>
      <c r="Q2041" s="214"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4" t="str">
        <f t="shared" si="97"/>
        <v>-</v>
      </c>
      <c r="P2042" s="214" t="str">
        <f t="shared" si="98"/>
        <v>-</v>
      </c>
      <c r="Q2042" s="214"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4" t="str">
        <f t="shared" si="97"/>
        <v>-</v>
      </c>
      <c r="P2043" s="214" t="str">
        <f t="shared" si="98"/>
        <v>-</v>
      </c>
      <c r="Q2043" s="214"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4" t="str">
        <f t="shared" si="97"/>
        <v>-</v>
      </c>
      <c r="P2044" s="214" t="str">
        <f t="shared" si="98"/>
        <v>-</v>
      </c>
      <c r="Q2044" s="214"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4" t="str">
        <f t="shared" si="97"/>
        <v>-</v>
      </c>
      <c r="P2045" s="214" t="str">
        <f t="shared" si="98"/>
        <v>-</v>
      </c>
      <c r="Q2045" s="214"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4" t="str">
        <f t="shared" si="97"/>
        <v>-</v>
      </c>
      <c r="P2046" s="214" t="str">
        <f t="shared" si="98"/>
        <v>-</v>
      </c>
      <c r="Q2046" s="214"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4" t="str">
        <f t="shared" si="97"/>
        <v>-</v>
      </c>
      <c r="P2047" s="214" t="str">
        <f t="shared" si="98"/>
        <v>-</v>
      </c>
      <c r="Q2047" s="214"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4" t="str">
        <f t="shared" si="97"/>
        <v>-</v>
      </c>
      <c r="P2048" s="214" t="str">
        <f t="shared" si="98"/>
        <v>-</v>
      </c>
      <c r="Q2048" s="214"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4" t="str">
        <f t="shared" si="97"/>
        <v>-</v>
      </c>
      <c r="P2049" s="214" t="str">
        <f t="shared" si="98"/>
        <v>-</v>
      </c>
      <c r="Q2049" s="214"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4" t="str">
        <f t="shared" si="97"/>
        <v>-</v>
      </c>
      <c r="P2050" s="214" t="str">
        <f t="shared" si="98"/>
        <v>-</v>
      </c>
      <c r="Q2050" s="214"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4" t="str">
        <f t="shared" si="97"/>
        <v>-</v>
      </c>
      <c r="P2051" s="214" t="str">
        <f t="shared" si="98"/>
        <v>-</v>
      </c>
      <c r="Q2051" s="214"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4" t="str">
        <f t="shared" si="97"/>
        <v>-</v>
      </c>
      <c r="P2052" s="214" t="str">
        <f t="shared" si="98"/>
        <v>-</v>
      </c>
      <c r="Q2052" s="214"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4" t="str">
        <f t="shared" si="97"/>
        <v>-</v>
      </c>
      <c r="P2053" s="214" t="str">
        <f t="shared" si="98"/>
        <v>-</v>
      </c>
      <c r="Q2053" s="214"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4" t="str">
        <f t="shared" si="97"/>
        <v>-</v>
      </c>
      <c r="P2054" s="214" t="str">
        <f t="shared" si="98"/>
        <v>-</v>
      </c>
      <c r="Q2054" s="214"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4" t="str">
        <f t="shared" si="97"/>
        <v>-</v>
      </c>
      <c r="P2055" s="214" t="str">
        <f t="shared" si="98"/>
        <v>-</v>
      </c>
      <c r="Q2055" s="214"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4" t="str">
        <f t="shared" si="97"/>
        <v>-</v>
      </c>
      <c r="P2056" s="214" t="str">
        <f t="shared" si="98"/>
        <v>-</v>
      </c>
      <c r="Q2056" s="214"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4" t="str">
        <f t="shared" si="97"/>
        <v>-</v>
      </c>
      <c r="P2057" s="214" t="str">
        <f t="shared" si="98"/>
        <v>-</v>
      </c>
      <c r="Q2057" s="214"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4" t="str">
        <f t="shared" si="97"/>
        <v>-</v>
      </c>
      <c r="P2058" s="214" t="str">
        <f t="shared" si="98"/>
        <v>-</v>
      </c>
      <c r="Q2058" s="214"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4" t="str">
        <f t="shared" si="97"/>
        <v>-</v>
      </c>
      <c r="P2059" s="214" t="str">
        <f t="shared" si="98"/>
        <v>-</v>
      </c>
      <c r="Q2059" s="214"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4" t="str">
        <f t="shared" si="97"/>
        <v>-</v>
      </c>
      <c r="P2060" s="214" t="str">
        <f t="shared" si="98"/>
        <v>-</v>
      </c>
      <c r="Q2060" s="214"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4" t="str">
        <f t="shared" si="97"/>
        <v>-</v>
      </c>
      <c r="P2061" s="214" t="str">
        <f t="shared" si="98"/>
        <v>-</v>
      </c>
      <c r="Q2061" s="214"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4" t="str">
        <f t="shared" si="97"/>
        <v>-</v>
      </c>
      <c r="P2062" s="214" t="str">
        <f t="shared" si="98"/>
        <v>-</v>
      </c>
      <c r="Q2062" s="214"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4" t="str">
        <f t="shared" si="97"/>
        <v>-</v>
      </c>
      <c r="P2063" s="214" t="str">
        <f t="shared" si="98"/>
        <v>-</v>
      </c>
      <c r="Q2063" s="214"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4" t="str">
        <f t="shared" si="97"/>
        <v>-</v>
      </c>
      <c r="P2064" s="214" t="str">
        <f t="shared" si="98"/>
        <v>-</v>
      </c>
      <c r="Q2064" s="214"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4" t="str">
        <f t="shared" si="97"/>
        <v>-</v>
      </c>
      <c r="P2065" s="214" t="str">
        <f t="shared" si="98"/>
        <v>-</v>
      </c>
      <c r="Q2065" s="214"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4" t="str">
        <f t="shared" si="97"/>
        <v>-</v>
      </c>
      <c r="P2066" s="214" t="str">
        <f t="shared" si="98"/>
        <v>-</v>
      </c>
      <c r="Q2066" s="214"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4" t="str">
        <f t="shared" si="97"/>
        <v>-</v>
      </c>
      <c r="P2067" s="214" t="str">
        <f t="shared" si="98"/>
        <v>-</v>
      </c>
      <c r="Q2067" s="214"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4" t="str">
        <f t="shared" si="97"/>
        <v>-</v>
      </c>
      <c r="P2068" s="214" t="str">
        <f t="shared" si="98"/>
        <v>-</v>
      </c>
      <c r="Q2068" s="214"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4" t="str">
        <f t="shared" si="97"/>
        <v>-</v>
      </c>
      <c r="P2069" s="214" t="str">
        <f t="shared" si="98"/>
        <v>-</v>
      </c>
      <c r="Q2069" s="214"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4" t="str">
        <f t="shared" ref="O2070:O2133" si="100">IF(N2070="","-",L2070*N2070)</f>
        <v>-</v>
      </c>
      <c r="P2070" s="214" t="str">
        <f t="shared" ref="P2070:P2133" si="101">IF(O2070="-","-",IF(OR(E2070&lt;$E$15,E2070&gt;$E$16),0,O2070*J2070))</f>
        <v>-</v>
      </c>
      <c r="Q2070" s="214"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4" t="str">
        <f t="shared" si="100"/>
        <v>-</v>
      </c>
      <c r="P2071" s="214" t="str">
        <f t="shared" si="101"/>
        <v>-</v>
      </c>
      <c r="Q2071" s="214"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4" t="str">
        <f t="shared" si="100"/>
        <v>-</v>
      </c>
      <c r="P2072" s="214" t="str">
        <f t="shared" si="101"/>
        <v>-</v>
      </c>
      <c r="Q2072" s="214"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4" t="str">
        <f t="shared" si="100"/>
        <v>-</v>
      </c>
      <c r="P2073" s="214" t="str">
        <f t="shared" si="101"/>
        <v>-</v>
      </c>
      <c r="Q2073" s="214"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4" t="str">
        <f t="shared" si="100"/>
        <v>-</v>
      </c>
      <c r="P2074" s="214" t="str">
        <f t="shared" si="101"/>
        <v>-</v>
      </c>
      <c r="Q2074" s="214"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4" t="str">
        <f t="shared" si="100"/>
        <v>-</v>
      </c>
      <c r="P2075" s="214" t="str">
        <f t="shared" si="101"/>
        <v>-</v>
      </c>
      <c r="Q2075" s="214"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4" t="str">
        <f t="shared" si="100"/>
        <v>-</v>
      </c>
      <c r="P2076" s="214" t="str">
        <f t="shared" si="101"/>
        <v>-</v>
      </c>
      <c r="Q2076" s="214"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4" t="str">
        <f t="shared" si="100"/>
        <v>-</v>
      </c>
      <c r="P2077" s="214" t="str">
        <f t="shared" si="101"/>
        <v>-</v>
      </c>
      <c r="Q2077" s="214"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4" t="str">
        <f t="shared" si="100"/>
        <v>-</v>
      </c>
      <c r="P2078" s="214" t="str">
        <f t="shared" si="101"/>
        <v>-</v>
      </c>
      <c r="Q2078" s="214"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4" t="str">
        <f t="shared" si="100"/>
        <v>-</v>
      </c>
      <c r="P2079" s="214" t="str">
        <f t="shared" si="101"/>
        <v>-</v>
      </c>
      <c r="Q2079" s="214"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4" t="str">
        <f t="shared" si="100"/>
        <v>-</v>
      </c>
      <c r="P2080" s="214" t="str">
        <f t="shared" si="101"/>
        <v>-</v>
      </c>
      <c r="Q2080" s="214"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4" t="str">
        <f t="shared" si="100"/>
        <v>-</v>
      </c>
      <c r="P2081" s="214" t="str">
        <f t="shared" si="101"/>
        <v>-</v>
      </c>
      <c r="Q2081" s="214"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4" t="str">
        <f t="shared" si="100"/>
        <v>-</v>
      </c>
      <c r="P2082" s="214" t="str">
        <f t="shared" si="101"/>
        <v>-</v>
      </c>
      <c r="Q2082" s="214"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4" t="str">
        <f t="shared" si="100"/>
        <v>-</v>
      </c>
      <c r="P2083" s="214" t="str">
        <f t="shared" si="101"/>
        <v>-</v>
      </c>
      <c r="Q2083" s="214"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4" t="str">
        <f t="shared" si="100"/>
        <v>-</v>
      </c>
      <c r="P2084" s="214" t="str">
        <f t="shared" si="101"/>
        <v>-</v>
      </c>
      <c r="Q2084" s="214"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4" t="str">
        <f t="shared" si="100"/>
        <v>-</v>
      </c>
      <c r="P2085" s="214" t="str">
        <f t="shared" si="101"/>
        <v>-</v>
      </c>
      <c r="Q2085" s="214"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4" t="str">
        <f t="shared" si="100"/>
        <v>-</v>
      </c>
      <c r="P2086" s="214" t="str">
        <f t="shared" si="101"/>
        <v>-</v>
      </c>
      <c r="Q2086" s="214"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4" t="str">
        <f t="shared" si="100"/>
        <v>-</v>
      </c>
      <c r="P2087" s="214" t="str">
        <f t="shared" si="101"/>
        <v>-</v>
      </c>
      <c r="Q2087" s="214"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4" t="str">
        <f t="shared" si="100"/>
        <v>-</v>
      </c>
      <c r="P2088" s="214" t="str">
        <f t="shared" si="101"/>
        <v>-</v>
      </c>
      <c r="Q2088" s="214"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4" t="str">
        <f t="shared" si="100"/>
        <v>-</v>
      </c>
      <c r="P2089" s="214" t="str">
        <f t="shared" si="101"/>
        <v>-</v>
      </c>
      <c r="Q2089" s="214"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4" t="str">
        <f t="shared" si="100"/>
        <v>-</v>
      </c>
      <c r="P2090" s="214" t="str">
        <f t="shared" si="101"/>
        <v>-</v>
      </c>
      <c r="Q2090" s="214"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4" t="str">
        <f t="shared" si="100"/>
        <v>-</v>
      </c>
      <c r="P2091" s="214" t="str">
        <f t="shared" si="101"/>
        <v>-</v>
      </c>
      <c r="Q2091" s="214"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4" t="str">
        <f t="shared" si="100"/>
        <v>-</v>
      </c>
      <c r="P2092" s="214" t="str">
        <f t="shared" si="101"/>
        <v>-</v>
      </c>
      <c r="Q2092" s="214"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4" t="str">
        <f t="shared" si="100"/>
        <v>-</v>
      </c>
      <c r="P2093" s="214" t="str">
        <f t="shared" si="101"/>
        <v>-</v>
      </c>
      <c r="Q2093" s="214"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4" t="str">
        <f t="shared" si="100"/>
        <v>-</v>
      </c>
      <c r="P2094" s="214" t="str">
        <f t="shared" si="101"/>
        <v>-</v>
      </c>
      <c r="Q2094" s="214"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4" t="str">
        <f t="shared" si="100"/>
        <v>-</v>
      </c>
      <c r="P2095" s="214" t="str">
        <f t="shared" si="101"/>
        <v>-</v>
      </c>
      <c r="Q2095" s="214"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4" t="str">
        <f t="shared" si="100"/>
        <v>-</v>
      </c>
      <c r="P2096" s="214" t="str">
        <f t="shared" si="101"/>
        <v>-</v>
      </c>
      <c r="Q2096" s="214"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4" t="str">
        <f t="shared" si="100"/>
        <v>-</v>
      </c>
      <c r="P2097" s="214" t="str">
        <f t="shared" si="101"/>
        <v>-</v>
      </c>
      <c r="Q2097" s="214"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4" t="str">
        <f t="shared" si="100"/>
        <v>-</v>
      </c>
      <c r="P2098" s="214" t="str">
        <f t="shared" si="101"/>
        <v>-</v>
      </c>
      <c r="Q2098" s="214"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4" t="str">
        <f t="shared" si="100"/>
        <v>-</v>
      </c>
      <c r="P2099" s="214" t="str">
        <f t="shared" si="101"/>
        <v>-</v>
      </c>
      <c r="Q2099" s="214"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4" t="str">
        <f t="shared" si="100"/>
        <v>-</v>
      </c>
      <c r="P2100" s="214" t="str">
        <f t="shared" si="101"/>
        <v>-</v>
      </c>
      <c r="Q2100" s="214"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4" t="str">
        <f t="shared" si="100"/>
        <v>-</v>
      </c>
      <c r="P2101" s="214" t="str">
        <f t="shared" si="101"/>
        <v>-</v>
      </c>
      <c r="Q2101" s="214"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4" t="str">
        <f t="shared" si="100"/>
        <v>-</v>
      </c>
      <c r="P2102" s="214" t="str">
        <f t="shared" si="101"/>
        <v>-</v>
      </c>
      <c r="Q2102" s="214"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4" t="str">
        <f t="shared" si="100"/>
        <v>-</v>
      </c>
      <c r="P2103" s="214" t="str">
        <f t="shared" si="101"/>
        <v>-</v>
      </c>
      <c r="Q2103" s="214"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4" t="str">
        <f t="shared" si="100"/>
        <v>-</v>
      </c>
      <c r="P2104" s="214" t="str">
        <f t="shared" si="101"/>
        <v>-</v>
      </c>
      <c r="Q2104" s="214"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4" t="str">
        <f t="shared" si="100"/>
        <v>-</v>
      </c>
      <c r="P2105" s="214" t="str">
        <f t="shared" si="101"/>
        <v>-</v>
      </c>
      <c r="Q2105" s="214"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4" t="str">
        <f t="shared" si="100"/>
        <v>-</v>
      </c>
      <c r="P2106" s="214" t="str">
        <f t="shared" si="101"/>
        <v>-</v>
      </c>
      <c r="Q2106" s="214"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4" t="str">
        <f t="shared" si="100"/>
        <v>-</v>
      </c>
      <c r="P2107" s="214" t="str">
        <f t="shared" si="101"/>
        <v>-</v>
      </c>
      <c r="Q2107" s="214"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4" t="str">
        <f t="shared" si="100"/>
        <v>-</v>
      </c>
      <c r="P2108" s="214" t="str">
        <f t="shared" si="101"/>
        <v>-</v>
      </c>
      <c r="Q2108" s="214"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4" t="str">
        <f t="shared" si="100"/>
        <v>-</v>
      </c>
      <c r="P2109" s="214" t="str">
        <f t="shared" si="101"/>
        <v>-</v>
      </c>
      <c r="Q2109" s="214"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4" t="str">
        <f t="shared" si="100"/>
        <v>-</v>
      </c>
      <c r="P2110" s="214" t="str">
        <f t="shared" si="101"/>
        <v>-</v>
      </c>
      <c r="Q2110" s="214"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4" t="str">
        <f t="shared" si="100"/>
        <v>-</v>
      </c>
      <c r="P2111" s="214" t="str">
        <f t="shared" si="101"/>
        <v>-</v>
      </c>
      <c r="Q2111" s="214"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4" t="str">
        <f t="shared" si="100"/>
        <v>-</v>
      </c>
      <c r="P2112" s="214" t="str">
        <f t="shared" si="101"/>
        <v>-</v>
      </c>
      <c r="Q2112" s="214"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4" t="str">
        <f t="shared" si="100"/>
        <v>-</v>
      </c>
      <c r="P2113" s="214" t="str">
        <f t="shared" si="101"/>
        <v>-</v>
      </c>
      <c r="Q2113" s="214"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4" t="str">
        <f t="shared" si="100"/>
        <v>-</v>
      </c>
      <c r="P2114" s="214" t="str">
        <f t="shared" si="101"/>
        <v>-</v>
      </c>
      <c r="Q2114" s="214"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4" t="str">
        <f t="shared" si="100"/>
        <v>-</v>
      </c>
      <c r="P2115" s="214" t="str">
        <f t="shared" si="101"/>
        <v>-</v>
      </c>
      <c r="Q2115" s="214"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4" t="str">
        <f t="shared" si="100"/>
        <v>-</v>
      </c>
      <c r="P2116" s="214" t="str">
        <f t="shared" si="101"/>
        <v>-</v>
      </c>
      <c r="Q2116" s="214"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4" t="str">
        <f t="shared" si="100"/>
        <v>-</v>
      </c>
      <c r="P2117" s="214" t="str">
        <f t="shared" si="101"/>
        <v>-</v>
      </c>
      <c r="Q2117" s="214"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4" t="str">
        <f t="shared" si="100"/>
        <v>-</v>
      </c>
      <c r="P2118" s="214" t="str">
        <f t="shared" si="101"/>
        <v>-</v>
      </c>
      <c r="Q2118" s="214"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4" t="str">
        <f t="shared" si="100"/>
        <v>-</v>
      </c>
      <c r="P2119" s="214" t="str">
        <f t="shared" si="101"/>
        <v>-</v>
      </c>
      <c r="Q2119" s="214"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4" t="str">
        <f t="shared" si="100"/>
        <v>-</v>
      </c>
      <c r="P2120" s="214" t="str">
        <f t="shared" si="101"/>
        <v>-</v>
      </c>
      <c r="Q2120" s="214"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4" t="str">
        <f t="shared" si="100"/>
        <v>-</v>
      </c>
      <c r="P2121" s="214" t="str">
        <f t="shared" si="101"/>
        <v>-</v>
      </c>
      <c r="Q2121" s="214"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4" t="str">
        <f t="shared" si="100"/>
        <v>-</v>
      </c>
      <c r="P2122" s="214" t="str">
        <f t="shared" si="101"/>
        <v>-</v>
      </c>
      <c r="Q2122" s="214"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4" t="str">
        <f t="shared" si="100"/>
        <v>-</v>
      </c>
      <c r="P2123" s="214" t="str">
        <f t="shared" si="101"/>
        <v>-</v>
      </c>
      <c r="Q2123" s="214"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4" t="str">
        <f t="shared" si="100"/>
        <v>-</v>
      </c>
      <c r="P2124" s="214" t="str">
        <f t="shared" si="101"/>
        <v>-</v>
      </c>
      <c r="Q2124" s="214"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4" t="str">
        <f t="shared" si="100"/>
        <v>-</v>
      </c>
      <c r="P2125" s="214" t="str">
        <f t="shared" si="101"/>
        <v>-</v>
      </c>
      <c r="Q2125" s="214"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4" t="str">
        <f t="shared" si="100"/>
        <v>-</v>
      </c>
      <c r="P2126" s="214" t="str">
        <f t="shared" si="101"/>
        <v>-</v>
      </c>
      <c r="Q2126" s="214"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4" t="str">
        <f t="shared" si="100"/>
        <v>-</v>
      </c>
      <c r="P2127" s="214" t="str">
        <f t="shared" si="101"/>
        <v>-</v>
      </c>
      <c r="Q2127" s="214"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4" t="str">
        <f t="shared" si="100"/>
        <v>-</v>
      </c>
      <c r="P2128" s="214" t="str">
        <f t="shared" si="101"/>
        <v>-</v>
      </c>
      <c r="Q2128" s="214"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4" t="str">
        <f t="shared" si="100"/>
        <v>-</v>
      </c>
      <c r="P2129" s="214" t="str">
        <f t="shared" si="101"/>
        <v>-</v>
      </c>
      <c r="Q2129" s="214"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4" t="str">
        <f t="shared" si="100"/>
        <v>-</v>
      </c>
      <c r="P2130" s="214" t="str">
        <f t="shared" si="101"/>
        <v>-</v>
      </c>
      <c r="Q2130" s="214"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4" t="str">
        <f t="shared" si="100"/>
        <v>-</v>
      </c>
      <c r="P2131" s="214" t="str">
        <f t="shared" si="101"/>
        <v>-</v>
      </c>
      <c r="Q2131" s="214"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4" t="str">
        <f t="shared" si="100"/>
        <v>-</v>
      </c>
      <c r="P2132" s="214" t="str">
        <f t="shared" si="101"/>
        <v>-</v>
      </c>
      <c r="Q2132" s="214"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4" t="str">
        <f t="shared" si="100"/>
        <v>-</v>
      </c>
      <c r="P2133" s="214" t="str">
        <f t="shared" si="101"/>
        <v>-</v>
      </c>
      <c r="Q2133" s="214"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4" t="str">
        <f t="shared" ref="O2134:O2197" si="103">IF(N2134="","-",L2134*N2134)</f>
        <v>-</v>
      </c>
      <c r="P2134" s="214" t="str">
        <f t="shared" ref="P2134:P2197" si="104">IF(O2134="-","-",IF(OR(E2134&lt;$E$15,E2134&gt;$E$16),0,O2134*J2134))</f>
        <v>-</v>
      </c>
      <c r="Q2134" s="214"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4" t="str">
        <f t="shared" si="103"/>
        <v>-</v>
      </c>
      <c r="P2135" s="214" t="str">
        <f t="shared" si="104"/>
        <v>-</v>
      </c>
      <c r="Q2135" s="214"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4" t="str">
        <f t="shared" si="103"/>
        <v>-</v>
      </c>
      <c r="P2136" s="214" t="str">
        <f t="shared" si="104"/>
        <v>-</v>
      </c>
      <c r="Q2136" s="214"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4" t="str">
        <f t="shared" si="103"/>
        <v>-</v>
      </c>
      <c r="P2137" s="214" t="str">
        <f t="shared" si="104"/>
        <v>-</v>
      </c>
      <c r="Q2137" s="214"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4" t="str">
        <f t="shared" si="103"/>
        <v>-</v>
      </c>
      <c r="P2138" s="214" t="str">
        <f t="shared" si="104"/>
        <v>-</v>
      </c>
      <c r="Q2138" s="214"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4" t="str">
        <f t="shared" si="103"/>
        <v>-</v>
      </c>
      <c r="P2139" s="214" t="str">
        <f t="shared" si="104"/>
        <v>-</v>
      </c>
      <c r="Q2139" s="214"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4" t="str">
        <f t="shared" si="103"/>
        <v>-</v>
      </c>
      <c r="P2140" s="214" t="str">
        <f t="shared" si="104"/>
        <v>-</v>
      </c>
      <c r="Q2140" s="214"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4" t="str">
        <f t="shared" si="103"/>
        <v>-</v>
      </c>
      <c r="P2141" s="214" t="str">
        <f t="shared" si="104"/>
        <v>-</v>
      </c>
      <c r="Q2141" s="214"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4" t="str">
        <f t="shared" si="103"/>
        <v>-</v>
      </c>
      <c r="P2142" s="214" t="str">
        <f t="shared" si="104"/>
        <v>-</v>
      </c>
      <c r="Q2142" s="214"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4" t="str">
        <f t="shared" si="103"/>
        <v>-</v>
      </c>
      <c r="P2143" s="214" t="str">
        <f t="shared" si="104"/>
        <v>-</v>
      </c>
      <c r="Q2143" s="214"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4" t="str">
        <f t="shared" si="103"/>
        <v>-</v>
      </c>
      <c r="P2144" s="214" t="str">
        <f t="shared" si="104"/>
        <v>-</v>
      </c>
      <c r="Q2144" s="214"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4" t="str">
        <f t="shared" si="103"/>
        <v>-</v>
      </c>
      <c r="P2145" s="214" t="str">
        <f t="shared" si="104"/>
        <v>-</v>
      </c>
      <c r="Q2145" s="214"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4" t="str">
        <f t="shared" si="103"/>
        <v>-</v>
      </c>
      <c r="P2146" s="214" t="str">
        <f t="shared" si="104"/>
        <v>-</v>
      </c>
      <c r="Q2146" s="214"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4" t="str">
        <f t="shared" si="103"/>
        <v>-</v>
      </c>
      <c r="P2147" s="214" t="str">
        <f t="shared" si="104"/>
        <v>-</v>
      </c>
      <c r="Q2147" s="214"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4" t="str">
        <f t="shared" si="103"/>
        <v>-</v>
      </c>
      <c r="P2148" s="214" t="str">
        <f t="shared" si="104"/>
        <v>-</v>
      </c>
      <c r="Q2148" s="214"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4" t="str">
        <f t="shared" si="103"/>
        <v>-</v>
      </c>
      <c r="P2149" s="214" t="str">
        <f t="shared" si="104"/>
        <v>-</v>
      </c>
      <c r="Q2149" s="214"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4" t="str">
        <f t="shared" si="103"/>
        <v>-</v>
      </c>
      <c r="P2150" s="214" t="str">
        <f t="shared" si="104"/>
        <v>-</v>
      </c>
      <c r="Q2150" s="214"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4" t="str">
        <f t="shared" si="103"/>
        <v>-</v>
      </c>
      <c r="P2151" s="214" t="str">
        <f t="shared" si="104"/>
        <v>-</v>
      </c>
      <c r="Q2151" s="214"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4" t="str">
        <f t="shared" si="103"/>
        <v>-</v>
      </c>
      <c r="P2152" s="214" t="str">
        <f t="shared" si="104"/>
        <v>-</v>
      </c>
      <c r="Q2152" s="214"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4" t="str">
        <f t="shared" si="103"/>
        <v>-</v>
      </c>
      <c r="P2153" s="214" t="str">
        <f t="shared" si="104"/>
        <v>-</v>
      </c>
      <c r="Q2153" s="214"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4" t="str">
        <f t="shared" si="103"/>
        <v>-</v>
      </c>
      <c r="P2154" s="214" t="str">
        <f t="shared" si="104"/>
        <v>-</v>
      </c>
      <c r="Q2154" s="214"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4" t="str">
        <f t="shared" si="103"/>
        <v>-</v>
      </c>
      <c r="P2155" s="214" t="str">
        <f t="shared" si="104"/>
        <v>-</v>
      </c>
      <c r="Q2155" s="214"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4" t="str">
        <f t="shared" si="103"/>
        <v>-</v>
      </c>
      <c r="P2156" s="214" t="str">
        <f t="shared" si="104"/>
        <v>-</v>
      </c>
      <c r="Q2156" s="214"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4" t="str">
        <f t="shared" si="103"/>
        <v>-</v>
      </c>
      <c r="P2157" s="214" t="str">
        <f t="shared" si="104"/>
        <v>-</v>
      </c>
      <c r="Q2157" s="214"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4" t="str">
        <f t="shared" si="103"/>
        <v>-</v>
      </c>
      <c r="P2158" s="214" t="str">
        <f t="shared" si="104"/>
        <v>-</v>
      </c>
      <c r="Q2158" s="214"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4" t="str">
        <f t="shared" si="103"/>
        <v>-</v>
      </c>
      <c r="P2159" s="214" t="str">
        <f t="shared" si="104"/>
        <v>-</v>
      </c>
      <c r="Q2159" s="214"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4" t="str">
        <f t="shared" si="103"/>
        <v>-</v>
      </c>
      <c r="P2160" s="214" t="str">
        <f t="shared" si="104"/>
        <v>-</v>
      </c>
      <c r="Q2160" s="214"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4" t="str">
        <f t="shared" si="103"/>
        <v>-</v>
      </c>
      <c r="P2161" s="214" t="str">
        <f t="shared" si="104"/>
        <v>-</v>
      </c>
      <c r="Q2161" s="214"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4" t="str">
        <f t="shared" si="103"/>
        <v>-</v>
      </c>
      <c r="P2162" s="214" t="str">
        <f t="shared" si="104"/>
        <v>-</v>
      </c>
      <c r="Q2162" s="214"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4" t="str">
        <f t="shared" si="103"/>
        <v>-</v>
      </c>
      <c r="P2163" s="214" t="str">
        <f t="shared" si="104"/>
        <v>-</v>
      </c>
      <c r="Q2163" s="214"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4" t="str">
        <f t="shared" si="103"/>
        <v>-</v>
      </c>
      <c r="P2164" s="214" t="str">
        <f t="shared" si="104"/>
        <v>-</v>
      </c>
      <c r="Q2164" s="214"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4" t="str">
        <f t="shared" si="103"/>
        <v>-</v>
      </c>
      <c r="P2165" s="214" t="str">
        <f t="shared" si="104"/>
        <v>-</v>
      </c>
      <c r="Q2165" s="214"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4" t="str">
        <f t="shared" si="103"/>
        <v>-</v>
      </c>
      <c r="P2166" s="214" t="str">
        <f t="shared" si="104"/>
        <v>-</v>
      </c>
      <c r="Q2166" s="214"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4" t="str">
        <f t="shared" si="103"/>
        <v>-</v>
      </c>
      <c r="P2167" s="214" t="str">
        <f t="shared" si="104"/>
        <v>-</v>
      </c>
      <c r="Q2167" s="214"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4" t="str">
        <f t="shared" si="103"/>
        <v>-</v>
      </c>
      <c r="P2168" s="214" t="str">
        <f t="shared" si="104"/>
        <v>-</v>
      </c>
      <c r="Q2168" s="214"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4" t="str">
        <f t="shared" si="103"/>
        <v>-</v>
      </c>
      <c r="P2169" s="214" t="str">
        <f t="shared" si="104"/>
        <v>-</v>
      </c>
      <c r="Q2169" s="214"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4" t="str">
        <f t="shared" si="103"/>
        <v>-</v>
      </c>
      <c r="P2170" s="214" t="str">
        <f t="shared" si="104"/>
        <v>-</v>
      </c>
      <c r="Q2170" s="214"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4" t="str">
        <f t="shared" si="103"/>
        <v>-</v>
      </c>
      <c r="P2171" s="214" t="str">
        <f t="shared" si="104"/>
        <v>-</v>
      </c>
      <c r="Q2171" s="214"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4" t="str">
        <f t="shared" si="103"/>
        <v>-</v>
      </c>
      <c r="P2172" s="214" t="str">
        <f t="shared" si="104"/>
        <v>-</v>
      </c>
      <c r="Q2172" s="214"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4" t="str">
        <f t="shared" si="103"/>
        <v>-</v>
      </c>
      <c r="P2173" s="214" t="str">
        <f t="shared" si="104"/>
        <v>-</v>
      </c>
      <c r="Q2173" s="214"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4" t="str">
        <f t="shared" si="103"/>
        <v>-</v>
      </c>
      <c r="P2174" s="214" t="str">
        <f t="shared" si="104"/>
        <v>-</v>
      </c>
      <c r="Q2174" s="214"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4" t="str">
        <f t="shared" si="103"/>
        <v>-</v>
      </c>
      <c r="P2175" s="214" t="str">
        <f t="shared" si="104"/>
        <v>-</v>
      </c>
      <c r="Q2175" s="214"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4" t="str">
        <f t="shared" si="103"/>
        <v>-</v>
      </c>
      <c r="P2176" s="214" t="str">
        <f t="shared" si="104"/>
        <v>-</v>
      </c>
      <c r="Q2176" s="214"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4" t="str">
        <f t="shared" si="103"/>
        <v>-</v>
      </c>
      <c r="P2177" s="214" t="str">
        <f t="shared" si="104"/>
        <v>-</v>
      </c>
      <c r="Q2177" s="214"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4" t="str">
        <f t="shared" si="103"/>
        <v>-</v>
      </c>
      <c r="P2178" s="214" t="str">
        <f t="shared" si="104"/>
        <v>-</v>
      </c>
      <c r="Q2178" s="214"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4" t="str">
        <f t="shared" si="103"/>
        <v>-</v>
      </c>
      <c r="P2179" s="214" t="str">
        <f t="shared" si="104"/>
        <v>-</v>
      </c>
      <c r="Q2179" s="214"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4" t="str">
        <f t="shared" si="103"/>
        <v>-</v>
      </c>
      <c r="P2180" s="214" t="str">
        <f t="shared" si="104"/>
        <v>-</v>
      </c>
      <c r="Q2180" s="214"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4" t="str">
        <f t="shared" si="103"/>
        <v>-</v>
      </c>
      <c r="P2181" s="214" t="str">
        <f t="shared" si="104"/>
        <v>-</v>
      </c>
      <c r="Q2181" s="214"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4" t="str">
        <f t="shared" si="103"/>
        <v>-</v>
      </c>
      <c r="P2182" s="214" t="str">
        <f t="shared" si="104"/>
        <v>-</v>
      </c>
      <c r="Q2182" s="214"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4" t="str">
        <f t="shared" si="103"/>
        <v>-</v>
      </c>
      <c r="P2183" s="214" t="str">
        <f t="shared" si="104"/>
        <v>-</v>
      </c>
      <c r="Q2183" s="214"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4" t="str">
        <f t="shared" si="103"/>
        <v>-</v>
      </c>
      <c r="P2184" s="214" t="str">
        <f t="shared" si="104"/>
        <v>-</v>
      </c>
      <c r="Q2184" s="214"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4" t="str">
        <f t="shared" si="103"/>
        <v>-</v>
      </c>
      <c r="P2185" s="214" t="str">
        <f t="shared" si="104"/>
        <v>-</v>
      </c>
      <c r="Q2185" s="214"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4" t="str">
        <f t="shared" si="103"/>
        <v>-</v>
      </c>
      <c r="P2186" s="214" t="str">
        <f t="shared" si="104"/>
        <v>-</v>
      </c>
      <c r="Q2186" s="214"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4" t="str">
        <f t="shared" si="103"/>
        <v>-</v>
      </c>
      <c r="P2187" s="214" t="str">
        <f t="shared" si="104"/>
        <v>-</v>
      </c>
      <c r="Q2187" s="214"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4" t="str">
        <f t="shared" si="103"/>
        <v>-</v>
      </c>
      <c r="P2188" s="214" t="str">
        <f t="shared" si="104"/>
        <v>-</v>
      </c>
      <c r="Q2188" s="214"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4" t="str">
        <f t="shared" si="103"/>
        <v>-</v>
      </c>
      <c r="P2189" s="214" t="str">
        <f t="shared" si="104"/>
        <v>-</v>
      </c>
      <c r="Q2189" s="214"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4" t="str">
        <f t="shared" si="103"/>
        <v>-</v>
      </c>
      <c r="P2190" s="214" t="str">
        <f t="shared" si="104"/>
        <v>-</v>
      </c>
      <c r="Q2190" s="214"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4" t="str">
        <f t="shared" si="103"/>
        <v>-</v>
      </c>
      <c r="P2191" s="214" t="str">
        <f t="shared" si="104"/>
        <v>-</v>
      </c>
      <c r="Q2191" s="214"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4" t="str">
        <f t="shared" si="103"/>
        <v>-</v>
      </c>
      <c r="P2192" s="214" t="str">
        <f t="shared" si="104"/>
        <v>-</v>
      </c>
      <c r="Q2192" s="214"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4" t="str">
        <f t="shared" si="103"/>
        <v>-</v>
      </c>
      <c r="P2193" s="214" t="str">
        <f t="shared" si="104"/>
        <v>-</v>
      </c>
      <c r="Q2193" s="214"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4" t="str">
        <f t="shared" si="103"/>
        <v>-</v>
      </c>
      <c r="P2194" s="214" t="str">
        <f t="shared" si="104"/>
        <v>-</v>
      </c>
      <c r="Q2194" s="214"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4" t="str">
        <f t="shared" si="103"/>
        <v>-</v>
      </c>
      <c r="P2195" s="214" t="str">
        <f t="shared" si="104"/>
        <v>-</v>
      </c>
      <c r="Q2195" s="214"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4" t="str">
        <f t="shared" si="103"/>
        <v>-</v>
      </c>
      <c r="P2196" s="214" t="str">
        <f t="shared" si="104"/>
        <v>-</v>
      </c>
      <c r="Q2196" s="214"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4" t="str">
        <f t="shared" si="103"/>
        <v>-</v>
      </c>
      <c r="P2197" s="214" t="str">
        <f t="shared" si="104"/>
        <v>-</v>
      </c>
      <c r="Q2197" s="214"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4" t="str">
        <f t="shared" ref="O2198:O2261" si="106">IF(N2198="","-",L2198*N2198)</f>
        <v>-</v>
      </c>
      <c r="P2198" s="214" t="str">
        <f t="shared" ref="P2198:P2261" si="107">IF(O2198="-","-",IF(OR(E2198&lt;$E$15,E2198&gt;$E$16),0,O2198*J2198))</f>
        <v>-</v>
      </c>
      <c r="Q2198" s="214"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4" t="str">
        <f t="shared" si="106"/>
        <v>-</v>
      </c>
      <c r="P2199" s="214" t="str">
        <f t="shared" si="107"/>
        <v>-</v>
      </c>
      <c r="Q2199" s="214"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4" t="str">
        <f t="shared" si="106"/>
        <v>-</v>
      </c>
      <c r="P2200" s="214" t="str">
        <f t="shared" si="107"/>
        <v>-</v>
      </c>
      <c r="Q2200" s="214"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4" t="str">
        <f t="shared" si="106"/>
        <v>-</v>
      </c>
      <c r="P2201" s="214" t="str">
        <f t="shared" si="107"/>
        <v>-</v>
      </c>
      <c r="Q2201" s="214"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4" t="str">
        <f t="shared" si="106"/>
        <v>-</v>
      </c>
      <c r="P2202" s="214" t="str">
        <f t="shared" si="107"/>
        <v>-</v>
      </c>
      <c r="Q2202" s="214"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4" t="str">
        <f t="shared" si="106"/>
        <v>-</v>
      </c>
      <c r="P2203" s="214" t="str">
        <f t="shared" si="107"/>
        <v>-</v>
      </c>
      <c r="Q2203" s="214"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4" t="str">
        <f t="shared" si="106"/>
        <v>-</v>
      </c>
      <c r="P2204" s="214" t="str">
        <f t="shared" si="107"/>
        <v>-</v>
      </c>
      <c r="Q2204" s="214"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4" t="str">
        <f t="shared" si="106"/>
        <v>-</v>
      </c>
      <c r="P2205" s="214" t="str">
        <f t="shared" si="107"/>
        <v>-</v>
      </c>
      <c r="Q2205" s="214"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4" t="str">
        <f t="shared" si="106"/>
        <v>-</v>
      </c>
      <c r="P2206" s="214" t="str">
        <f t="shared" si="107"/>
        <v>-</v>
      </c>
      <c r="Q2206" s="214"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4" t="str">
        <f t="shared" si="106"/>
        <v>-</v>
      </c>
      <c r="P2207" s="214" t="str">
        <f t="shared" si="107"/>
        <v>-</v>
      </c>
      <c r="Q2207" s="214"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4" t="str">
        <f t="shared" si="106"/>
        <v>-</v>
      </c>
      <c r="P2208" s="214" t="str">
        <f t="shared" si="107"/>
        <v>-</v>
      </c>
      <c r="Q2208" s="214"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4" t="str">
        <f t="shared" si="106"/>
        <v>-</v>
      </c>
      <c r="P2209" s="214" t="str">
        <f t="shared" si="107"/>
        <v>-</v>
      </c>
      <c r="Q2209" s="214"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4" t="str">
        <f t="shared" si="106"/>
        <v>-</v>
      </c>
      <c r="P2210" s="214" t="str">
        <f t="shared" si="107"/>
        <v>-</v>
      </c>
      <c r="Q2210" s="214"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4" t="str">
        <f t="shared" si="106"/>
        <v>-</v>
      </c>
      <c r="P2211" s="214" t="str">
        <f t="shared" si="107"/>
        <v>-</v>
      </c>
      <c r="Q2211" s="214"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4" t="str">
        <f t="shared" si="106"/>
        <v>-</v>
      </c>
      <c r="P2212" s="214" t="str">
        <f t="shared" si="107"/>
        <v>-</v>
      </c>
      <c r="Q2212" s="214"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4" t="str">
        <f t="shared" si="106"/>
        <v>-</v>
      </c>
      <c r="P2213" s="214" t="str">
        <f t="shared" si="107"/>
        <v>-</v>
      </c>
      <c r="Q2213" s="214"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4" t="str">
        <f t="shared" si="106"/>
        <v>-</v>
      </c>
      <c r="P2214" s="214" t="str">
        <f t="shared" si="107"/>
        <v>-</v>
      </c>
      <c r="Q2214" s="214"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4" t="str">
        <f t="shared" si="106"/>
        <v>-</v>
      </c>
      <c r="P2215" s="214" t="str">
        <f t="shared" si="107"/>
        <v>-</v>
      </c>
      <c r="Q2215" s="214"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4" t="str">
        <f t="shared" si="106"/>
        <v>-</v>
      </c>
      <c r="P2216" s="214" t="str">
        <f t="shared" si="107"/>
        <v>-</v>
      </c>
      <c r="Q2216" s="214"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4" t="str">
        <f t="shared" si="106"/>
        <v>-</v>
      </c>
      <c r="P2217" s="214" t="str">
        <f t="shared" si="107"/>
        <v>-</v>
      </c>
      <c r="Q2217" s="214"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4" t="str">
        <f t="shared" si="106"/>
        <v>-</v>
      </c>
      <c r="P2218" s="214" t="str">
        <f t="shared" si="107"/>
        <v>-</v>
      </c>
      <c r="Q2218" s="214"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4" t="str">
        <f t="shared" si="106"/>
        <v>-</v>
      </c>
      <c r="P2219" s="214" t="str">
        <f t="shared" si="107"/>
        <v>-</v>
      </c>
      <c r="Q2219" s="214"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4" t="str">
        <f t="shared" si="106"/>
        <v>-</v>
      </c>
      <c r="P2220" s="214" t="str">
        <f t="shared" si="107"/>
        <v>-</v>
      </c>
      <c r="Q2220" s="214"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4" t="str">
        <f t="shared" si="106"/>
        <v>-</v>
      </c>
      <c r="P2221" s="214" t="str">
        <f t="shared" si="107"/>
        <v>-</v>
      </c>
      <c r="Q2221" s="214"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4" t="str">
        <f t="shared" si="106"/>
        <v>-</v>
      </c>
      <c r="P2222" s="214" t="str">
        <f t="shared" si="107"/>
        <v>-</v>
      </c>
      <c r="Q2222" s="214"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4" t="str">
        <f t="shared" si="106"/>
        <v>-</v>
      </c>
      <c r="P2223" s="214" t="str">
        <f t="shared" si="107"/>
        <v>-</v>
      </c>
      <c r="Q2223" s="214"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4" t="str">
        <f t="shared" si="106"/>
        <v>-</v>
      </c>
      <c r="P2224" s="214" t="str">
        <f t="shared" si="107"/>
        <v>-</v>
      </c>
      <c r="Q2224" s="214"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4" t="str">
        <f t="shared" si="106"/>
        <v>-</v>
      </c>
      <c r="P2225" s="214" t="str">
        <f t="shared" si="107"/>
        <v>-</v>
      </c>
      <c r="Q2225" s="214"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4" t="str">
        <f t="shared" si="106"/>
        <v>-</v>
      </c>
      <c r="P2226" s="214" t="str">
        <f t="shared" si="107"/>
        <v>-</v>
      </c>
      <c r="Q2226" s="214"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4" t="str">
        <f t="shared" si="106"/>
        <v>-</v>
      </c>
      <c r="P2227" s="214" t="str">
        <f t="shared" si="107"/>
        <v>-</v>
      </c>
      <c r="Q2227" s="214"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4" t="str">
        <f t="shared" si="106"/>
        <v>-</v>
      </c>
      <c r="P2228" s="214" t="str">
        <f t="shared" si="107"/>
        <v>-</v>
      </c>
      <c r="Q2228" s="214"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4" t="str">
        <f t="shared" si="106"/>
        <v>-</v>
      </c>
      <c r="P2229" s="214" t="str">
        <f t="shared" si="107"/>
        <v>-</v>
      </c>
      <c r="Q2229" s="214"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4" t="str">
        <f t="shared" si="106"/>
        <v>-</v>
      </c>
      <c r="P2230" s="214" t="str">
        <f t="shared" si="107"/>
        <v>-</v>
      </c>
      <c r="Q2230" s="214"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4" t="str">
        <f t="shared" si="106"/>
        <v>-</v>
      </c>
      <c r="P2231" s="214" t="str">
        <f t="shared" si="107"/>
        <v>-</v>
      </c>
      <c r="Q2231" s="214"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4" t="str">
        <f t="shared" si="106"/>
        <v>-</v>
      </c>
      <c r="P2232" s="214" t="str">
        <f t="shared" si="107"/>
        <v>-</v>
      </c>
      <c r="Q2232" s="214"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4" t="str">
        <f t="shared" si="106"/>
        <v>-</v>
      </c>
      <c r="P2233" s="214" t="str">
        <f t="shared" si="107"/>
        <v>-</v>
      </c>
      <c r="Q2233" s="214"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4" t="str">
        <f t="shared" si="106"/>
        <v>-</v>
      </c>
      <c r="P2234" s="214" t="str">
        <f t="shared" si="107"/>
        <v>-</v>
      </c>
      <c r="Q2234" s="214"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4" t="str">
        <f t="shared" si="106"/>
        <v>-</v>
      </c>
      <c r="P2235" s="214" t="str">
        <f t="shared" si="107"/>
        <v>-</v>
      </c>
      <c r="Q2235" s="214"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4" t="str">
        <f t="shared" si="106"/>
        <v>-</v>
      </c>
      <c r="P2236" s="214" t="str">
        <f t="shared" si="107"/>
        <v>-</v>
      </c>
      <c r="Q2236" s="214"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4" t="str">
        <f t="shared" si="106"/>
        <v>-</v>
      </c>
      <c r="P2237" s="214" t="str">
        <f t="shared" si="107"/>
        <v>-</v>
      </c>
      <c r="Q2237" s="214"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4" t="str">
        <f t="shared" si="106"/>
        <v>-</v>
      </c>
      <c r="P2238" s="214" t="str">
        <f t="shared" si="107"/>
        <v>-</v>
      </c>
      <c r="Q2238" s="214"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4" t="str">
        <f t="shared" si="106"/>
        <v>-</v>
      </c>
      <c r="P2239" s="214" t="str">
        <f t="shared" si="107"/>
        <v>-</v>
      </c>
      <c r="Q2239" s="214"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4" t="str">
        <f t="shared" si="106"/>
        <v>-</v>
      </c>
      <c r="P2240" s="214" t="str">
        <f t="shared" si="107"/>
        <v>-</v>
      </c>
      <c r="Q2240" s="214"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4" t="str">
        <f t="shared" si="106"/>
        <v>-</v>
      </c>
      <c r="P2241" s="214" t="str">
        <f t="shared" si="107"/>
        <v>-</v>
      </c>
      <c r="Q2241" s="214"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4" t="str">
        <f t="shared" si="106"/>
        <v>-</v>
      </c>
      <c r="P2242" s="214" t="str">
        <f t="shared" si="107"/>
        <v>-</v>
      </c>
      <c r="Q2242" s="214"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4" t="str">
        <f t="shared" si="106"/>
        <v>-</v>
      </c>
      <c r="P2243" s="214" t="str">
        <f t="shared" si="107"/>
        <v>-</v>
      </c>
      <c r="Q2243" s="214"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4" t="str">
        <f t="shared" si="106"/>
        <v>-</v>
      </c>
      <c r="P2244" s="214" t="str">
        <f t="shared" si="107"/>
        <v>-</v>
      </c>
      <c r="Q2244" s="214"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4" t="str">
        <f t="shared" si="106"/>
        <v>-</v>
      </c>
      <c r="P2245" s="214" t="str">
        <f t="shared" si="107"/>
        <v>-</v>
      </c>
      <c r="Q2245" s="214"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4" t="str">
        <f t="shared" si="106"/>
        <v>-</v>
      </c>
      <c r="P2246" s="214" t="str">
        <f t="shared" si="107"/>
        <v>-</v>
      </c>
      <c r="Q2246" s="214"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4" t="str">
        <f t="shared" si="106"/>
        <v>-</v>
      </c>
      <c r="P2247" s="214" t="str">
        <f t="shared" si="107"/>
        <v>-</v>
      </c>
      <c r="Q2247" s="214"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4" t="str">
        <f t="shared" si="106"/>
        <v>-</v>
      </c>
      <c r="P2248" s="214" t="str">
        <f t="shared" si="107"/>
        <v>-</v>
      </c>
      <c r="Q2248" s="214"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4" t="str">
        <f t="shared" si="106"/>
        <v>-</v>
      </c>
      <c r="P2249" s="214" t="str">
        <f t="shared" si="107"/>
        <v>-</v>
      </c>
      <c r="Q2249" s="214"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4" t="str">
        <f t="shared" si="106"/>
        <v>-</v>
      </c>
      <c r="P2250" s="214" t="str">
        <f t="shared" si="107"/>
        <v>-</v>
      </c>
      <c r="Q2250" s="214"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4" t="str">
        <f t="shared" si="106"/>
        <v>-</v>
      </c>
      <c r="P2251" s="214" t="str">
        <f t="shared" si="107"/>
        <v>-</v>
      </c>
      <c r="Q2251" s="214"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4" t="str">
        <f t="shared" si="106"/>
        <v>-</v>
      </c>
      <c r="P2252" s="214" t="str">
        <f t="shared" si="107"/>
        <v>-</v>
      </c>
      <c r="Q2252" s="214"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4" t="str">
        <f t="shared" si="106"/>
        <v>-</v>
      </c>
      <c r="P2253" s="214" t="str">
        <f t="shared" si="107"/>
        <v>-</v>
      </c>
      <c r="Q2253" s="214"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4" t="str">
        <f t="shared" si="106"/>
        <v>-</v>
      </c>
      <c r="P2254" s="214" t="str">
        <f t="shared" si="107"/>
        <v>-</v>
      </c>
      <c r="Q2254" s="214"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4" t="str">
        <f t="shared" si="106"/>
        <v>-</v>
      </c>
      <c r="P2255" s="214" t="str">
        <f t="shared" si="107"/>
        <v>-</v>
      </c>
      <c r="Q2255" s="214"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4" t="str">
        <f t="shared" si="106"/>
        <v>-</v>
      </c>
      <c r="P2256" s="214" t="str">
        <f t="shared" si="107"/>
        <v>-</v>
      </c>
      <c r="Q2256" s="214"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4" t="str">
        <f t="shared" si="106"/>
        <v>-</v>
      </c>
      <c r="P2257" s="214" t="str">
        <f t="shared" si="107"/>
        <v>-</v>
      </c>
      <c r="Q2257" s="214"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4" t="str">
        <f t="shared" si="106"/>
        <v>-</v>
      </c>
      <c r="P2258" s="214" t="str">
        <f t="shared" si="107"/>
        <v>-</v>
      </c>
      <c r="Q2258" s="214"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4" t="str">
        <f t="shared" si="106"/>
        <v>-</v>
      </c>
      <c r="P2259" s="214" t="str">
        <f t="shared" si="107"/>
        <v>-</v>
      </c>
      <c r="Q2259" s="214"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4" t="str">
        <f t="shared" si="106"/>
        <v>-</v>
      </c>
      <c r="P2260" s="214" t="str">
        <f t="shared" si="107"/>
        <v>-</v>
      </c>
      <c r="Q2260" s="214"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4" t="str">
        <f t="shared" si="106"/>
        <v>-</v>
      </c>
      <c r="P2261" s="214" t="str">
        <f t="shared" si="107"/>
        <v>-</v>
      </c>
      <c r="Q2261" s="214"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4" t="str">
        <f t="shared" ref="O2262:O2325" si="109">IF(N2262="","-",L2262*N2262)</f>
        <v>-</v>
      </c>
      <c r="P2262" s="214" t="str">
        <f t="shared" ref="P2262:P2325" si="110">IF(O2262="-","-",IF(OR(E2262&lt;$E$15,E2262&gt;$E$16),0,O2262*J2262))</f>
        <v>-</v>
      </c>
      <c r="Q2262" s="214"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4" t="str">
        <f t="shared" si="109"/>
        <v>-</v>
      </c>
      <c r="P2263" s="214" t="str">
        <f t="shared" si="110"/>
        <v>-</v>
      </c>
      <c r="Q2263" s="214"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4" t="str">
        <f t="shared" si="109"/>
        <v>-</v>
      </c>
      <c r="P2264" s="214" t="str">
        <f t="shared" si="110"/>
        <v>-</v>
      </c>
      <c r="Q2264" s="214"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4" t="str">
        <f t="shared" si="109"/>
        <v>-</v>
      </c>
      <c r="P2265" s="214" t="str">
        <f t="shared" si="110"/>
        <v>-</v>
      </c>
      <c r="Q2265" s="214"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4" t="str">
        <f t="shared" si="109"/>
        <v>-</v>
      </c>
      <c r="P2266" s="214" t="str">
        <f t="shared" si="110"/>
        <v>-</v>
      </c>
      <c r="Q2266" s="214"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4" t="str">
        <f t="shared" si="109"/>
        <v>-</v>
      </c>
      <c r="P2267" s="214" t="str">
        <f t="shared" si="110"/>
        <v>-</v>
      </c>
      <c r="Q2267" s="214"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4" t="str">
        <f t="shared" si="109"/>
        <v>-</v>
      </c>
      <c r="P2268" s="214" t="str">
        <f t="shared" si="110"/>
        <v>-</v>
      </c>
      <c r="Q2268" s="214"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4" t="str">
        <f t="shared" si="109"/>
        <v>-</v>
      </c>
      <c r="P2269" s="214" t="str">
        <f t="shared" si="110"/>
        <v>-</v>
      </c>
      <c r="Q2269" s="214"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4" t="str">
        <f t="shared" si="109"/>
        <v>-</v>
      </c>
      <c r="P2270" s="214" t="str">
        <f t="shared" si="110"/>
        <v>-</v>
      </c>
      <c r="Q2270" s="214"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4" t="str">
        <f t="shared" si="109"/>
        <v>-</v>
      </c>
      <c r="P2271" s="214" t="str">
        <f t="shared" si="110"/>
        <v>-</v>
      </c>
      <c r="Q2271" s="214"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4" t="str">
        <f t="shared" si="109"/>
        <v>-</v>
      </c>
      <c r="P2272" s="214" t="str">
        <f t="shared" si="110"/>
        <v>-</v>
      </c>
      <c r="Q2272" s="214"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4" t="str">
        <f t="shared" si="109"/>
        <v>-</v>
      </c>
      <c r="P2273" s="214" t="str">
        <f t="shared" si="110"/>
        <v>-</v>
      </c>
      <c r="Q2273" s="214"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4" t="str">
        <f t="shared" si="109"/>
        <v>-</v>
      </c>
      <c r="P2274" s="214" t="str">
        <f t="shared" si="110"/>
        <v>-</v>
      </c>
      <c r="Q2274" s="214"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4" t="str">
        <f t="shared" si="109"/>
        <v>-</v>
      </c>
      <c r="P2275" s="214" t="str">
        <f t="shared" si="110"/>
        <v>-</v>
      </c>
      <c r="Q2275" s="214"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4" t="str">
        <f t="shared" si="109"/>
        <v>-</v>
      </c>
      <c r="P2276" s="214" t="str">
        <f t="shared" si="110"/>
        <v>-</v>
      </c>
      <c r="Q2276" s="214"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4" t="str">
        <f t="shared" si="109"/>
        <v>-</v>
      </c>
      <c r="P2277" s="214" t="str">
        <f t="shared" si="110"/>
        <v>-</v>
      </c>
      <c r="Q2277" s="214"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4" t="str">
        <f t="shared" si="109"/>
        <v>-</v>
      </c>
      <c r="P2278" s="214" t="str">
        <f t="shared" si="110"/>
        <v>-</v>
      </c>
      <c r="Q2278" s="214"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4" t="str">
        <f t="shared" si="109"/>
        <v>-</v>
      </c>
      <c r="P2279" s="214" t="str">
        <f t="shared" si="110"/>
        <v>-</v>
      </c>
      <c r="Q2279" s="214"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4" t="str">
        <f t="shared" si="109"/>
        <v>-</v>
      </c>
      <c r="P2280" s="214" t="str">
        <f t="shared" si="110"/>
        <v>-</v>
      </c>
      <c r="Q2280" s="214"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4" t="str">
        <f t="shared" si="109"/>
        <v>-</v>
      </c>
      <c r="P2281" s="214" t="str">
        <f t="shared" si="110"/>
        <v>-</v>
      </c>
      <c r="Q2281" s="214"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4" t="str">
        <f t="shared" si="109"/>
        <v>-</v>
      </c>
      <c r="P2282" s="214" t="str">
        <f t="shared" si="110"/>
        <v>-</v>
      </c>
      <c r="Q2282" s="214"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4" t="str">
        <f t="shared" si="109"/>
        <v>-</v>
      </c>
      <c r="P2283" s="214" t="str">
        <f t="shared" si="110"/>
        <v>-</v>
      </c>
      <c r="Q2283" s="214"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4" t="str">
        <f t="shared" si="109"/>
        <v>-</v>
      </c>
      <c r="P2284" s="214" t="str">
        <f t="shared" si="110"/>
        <v>-</v>
      </c>
      <c r="Q2284" s="214"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4" t="str">
        <f t="shared" si="109"/>
        <v>-</v>
      </c>
      <c r="P2285" s="214" t="str">
        <f t="shared" si="110"/>
        <v>-</v>
      </c>
      <c r="Q2285" s="214"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4" t="str">
        <f t="shared" si="109"/>
        <v>-</v>
      </c>
      <c r="P2286" s="214" t="str">
        <f t="shared" si="110"/>
        <v>-</v>
      </c>
      <c r="Q2286" s="214"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4" t="str">
        <f t="shared" si="109"/>
        <v>-</v>
      </c>
      <c r="P2287" s="214" t="str">
        <f t="shared" si="110"/>
        <v>-</v>
      </c>
      <c r="Q2287" s="214"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4" t="str">
        <f t="shared" si="109"/>
        <v>-</v>
      </c>
      <c r="P2288" s="214" t="str">
        <f t="shared" si="110"/>
        <v>-</v>
      </c>
      <c r="Q2288" s="214"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4" t="str">
        <f t="shared" si="109"/>
        <v>-</v>
      </c>
      <c r="P2289" s="214" t="str">
        <f t="shared" si="110"/>
        <v>-</v>
      </c>
      <c r="Q2289" s="214"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4" t="str">
        <f t="shared" si="109"/>
        <v>-</v>
      </c>
      <c r="P2290" s="214" t="str">
        <f t="shared" si="110"/>
        <v>-</v>
      </c>
      <c r="Q2290" s="214"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4" t="str">
        <f t="shared" si="109"/>
        <v>-</v>
      </c>
      <c r="P2291" s="214" t="str">
        <f t="shared" si="110"/>
        <v>-</v>
      </c>
      <c r="Q2291" s="214"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4" t="str">
        <f t="shared" si="109"/>
        <v>-</v>
      </c>
      <c r="P2292" s="214" t="str">
        <f t="shared" si="110"/>
        <v>-</v>
      </c>
      <c r="Q2292" s="214"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4" t="str">
        <f t="shared" si="109"/>
        <v>-</v>
      </c>
      <c r="P2293" s="214" t="str">
        <f t="shared" si="110"/>
        <v>-</v>
      </c>
      <c r="Q2293" s="214"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4" t="str">
        <f t="shared" si="109"/>
        <v>-</v>
      </c>
      <c r="P2294" s="214" t="str">
        <f t="shared" si="110"/>
        <v>-</v>
      </c>
      <c r="Q2294" s="214"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4" t="str">
        <f t="shared" si="109"/>
        <v>-</v>
      </c>
      <c r="P2295" s="214" t="str">
        <f t="shared" si="110"/>
        <v>-</v>
      </c>
      <c r="Q2295" s="214"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4" t="str">
        <f t="shared" si="109"/>
        <v>-</v>
      </c>
      <c r="P2296" s="214" t="str">
        <f t="shared" si="110"/>
        <v>-</v>
      </c>
      <c r="Q2296" s="214"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4" t="str">
        <f t="shared" si="109"/>
        <v>-</v>
      </c>
      <c r="P2297" s="214" t="str">
        <f t="shared" si="110"/>
        <v>-</v>
      </c>
      <c r="Q2297" s="214"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4" t="str">
        <f t="shared" si="109"/>
        <v>-</v>
      </c>
      <c r="P2298" s="214" t="str">
        <f t="shared" si="110"/>
        <v>-</v>
      </c>
      <c r="Q2298" s="214"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4" t="str">
        <f t="shared" si="109"/>
        <v>-</v>
      </c>
      <c r="P2299" s="214" t="str">
        <f t="shared" si="110"/>
        <v>-</v>
      </c>
      <c r="Q2299" s="214"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4" t="str">
        <f t="shared" si="109"/>
        <v>-</v>
      </c>
      <c r="P2300" s="214" t="str">
        <f t="shared" si="110"/>
        <v>-</v>
      </c>
      <c r="Q2300" s="214"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4" t="str">
        <f t="shared" si="109"/>
        <v>-</v>
      </c>
      <c r="P2301" s="214" t="str">
        <f t="shared" si="110"/>
        <v>-</v>
      </c>
      <c r="Q2301" s="214"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4" t="str">
        <f t="shared" si="109"/>
        <v>-</v>
      </c>
      <c r="P2302" s="214" t="str">
        <f t="shared" si="110"/>
        <v>-</v>
      </c>
      <c r="Q2302" s="214"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4" t="str">
        <f t="shared" si="109"/>
        <v>-</v>
      </c>
      <c r="P2303" s="214" t="str">
        <f t="shared" si="110"/>
        <v>-</v>
      </c>
      <c r="Q2303" s="214"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4" t="str">
        <f t="shared" si="109"/>
        <v>-</v>
      </c>
      <c r="P2304" s="214" t="str">
        <f t="shared" si="110"/>
        <v>-</v>
      </c>
      <c r="Q2304" s="214"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4" t="str">
        <f t="shared" si="109"/>
        <v>-</v>
      </c>
      <c r="P2305" s="214" t="str">
        <f t="shared" si="110"/>
        <v>-</v>
      </c>
      <c r="Q2305" s="214"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4" t="str">
        <f t="shared" si="109"/>
        <v>-</v>
      </c>
      <c r="P2306" s="214" t="str">
        <f t="shared" si="110"/>
        <v>-</v>
      </c>
      <c r="Q2306" s="214"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4" t="str">
        <f t="shared" si="109"/>
        <v>-</v>
      </c>
      <c r="P2307" s="214" t="str">
        <f t="shared" si="110"/>
        <v>-</v>
      </c>
      <c r="Q2307" s="214"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4" t="str">
        <f t="shared" si="109"/>
        <v>-</v>
      </c>
      <c r="P2308" s="214" t="str">
        <f t="shared" si="110"/>
        <v>-</v>
      </c>
      <c r="Q2308" s="214"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4" t="str">
        <f t="shared" si="109"/>
        <v>-</v>
      </c>
      <c r="P2309" s="214" t="str">
        <f t="shared" si="110"/>
        <v>-</v>
      </c>
      <c r="Q2309" s="214"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4" t="str">
        <f t="shared" si="109"/>
        <v>-</v>
      </c>
      <c r="P2310" s="214" t="str">
        <f t="shared" si="110"/>
        <v>-</v>
      </c>
      <c r="Q2310" s="214"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4" t="str">
        <f t="shared" si="109"/>
        <v>-</v>
      </c>
      <c r="P2311" s="214" t="str">
        <f t="shared" si="110"/>
        <v>-</v>
      </c>
      <c r="Q2311" s="214"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4" t="str">
        <f t="shared" si="109"/>
        <v>-</v>
      </c>
      <c r="P2312" s="214" t="str">
        <f t="shared" si="110"/>
        <v>-</v>
      </c>
      <c r="Q2312" s="214"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4" t="str">
        <f t="shared" si="109"/>
        <v>-</v>
      </c>
      <c r="P2313" s="214" t="str">
        <f t="shared" si="110"/>
        <v>-</v>
      </c>
      <c r="Q2313" s="214"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4" t="str">
        <f t="shared" si="109"/>
        <v>-</v>
      </c>
      <c r="P2314" s="214" t="str">
        <f t="shared" si="110"/>
        <v>-</v>
      </c>
      <c r="Q2314" s="214"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4" t="str">
        <f t="shared" si="109"/>
        <v>-</v>
      </c>
      <c r="P2315" s="214" t="str">
        <f t="shared" si="110"/>
        <v>-</v>
      </c>
      <c r="Q2315" s="214"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4" t="str">
        <f t="shared" si="109"/>
        <v>-</v>
      </c>
      <c r="P2316" s="214" t="str">
        <f t="shared" si="110"/>
        <v>-</v>
      </c>
      <c r="Q2316" s="214"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4" t="str">
        <f t="shared" si="109"/>
        <v>-</v>
      </c>
      <c r="P2317" s="214" t="str">
        <f t="shared" si="110"/>
        <v>-</v>
      </c>
      <c r="Q2317" s="214"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4" t="str">
        <f t="shared" si="109"/>
        <v>-</v>
      </c>
      <c r="P2318" s="214" t="str">
        <f t="shared" si="110"/>
        <v>-</v>
      </c>
      <c r="Q2318" s="214"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4" t="str">
        <f t="shared" si="109"/>
        <v>-</v>
      </c>
      <c r="P2319" s="214" t="str">
        <f t="shared" si="110"/>
        <v>-</v>
      </c>
      <c r="Q2319" s="214"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4" t="str">
        <f t="shared" si="109"/>
        <v>-</v>
      </c>
      <c r="P2320" s="214" t="str">
        <f t="shared" si="110"/>
        <v>-</v>
      </c>
      <c r="Q2320" s="214"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4" t="str">
        <f t="shared" si="109"/>
        <v>-</v>
      </c>
      <c r="P2321" s="214" t="str">
        <f t="shared" si="110"/>
        <v>-</v>
      </c>
      <c r="Q2321" s="214"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4" t="str">
        <f t="shared" si="109"/>
        <v>-</v>
      </c>
      <c r="P2322" s="214" t="str">
        <f t="shared" si="110"/>
        <v>-</v>
      </c>
      <c r="Q2322" s="214"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4" t="str">
        <f t="shared" si="109"/>
        <v>-</v>
      </c>
      <c r="P2323" s="214" t="str">
        <f t="shared" si="110"/>
        <v>-</v>
      </c>
      <c r="Q2323" s="214"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4" t="str">
        <f t="shared" si="109"/>
        <v>-</v>
      </c>
      <c r="P2324" s="214" t="str">
        <f t="shared" si="110"/>
        <v>-</v>
      </c>
      <c r="Q2324" s="214"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4" t="str">
        <f t="shared" si="109"/>
        <v>-</v>
      </c>
      <c r="P2325" s="214" t="str">
        <f t="shared" si="110"/>
        <v>-</v>
      </c>
      <c r="Q2325" s="214"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4" t="str">
        <f t="shared" ref="O2326:O2389" si="112">IF(N2326="","-",L2326*N2326)</f>
        <v>-</v>
      </c>
      <c r="P2326" s="214" t="str">
        <f t="shared" ref="P2326:P2389" si="113">IF(O2326="-","-",IF(OR(E2326&lt;$E$15,E2326&gt;$E$16),0,O2326*J2326))</f>
        <v>-</v>
      </c>
      <c r="Q2326" s="214"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4" t="str">
        <f t="shared" si="112"/>
        <v>-</v>
      </c>
      <c r="P2327" s="214" t="str">
        <f t="shared" si="113"/>
        <v>-</v>
      </c>
      <c r="Q2327" s="214"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4" t="str">
        <f t="shared" si="112"/>
        <v>-</v>
      </c>
      <c r="P2328" s="214" t="str">
        <f t="shared" si="113"/>
        <v>-</v>
      </c>
      <c r="Q2328" s="214"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4" t="str">
        <f t="shared" si="112"/>
        <v>-</v>
      </c>
      <c r="P2329" s="214" t="str">
        <f t="shared" si="113"/>
        <v>-</v>
      </c>
      <c r="Q2329" s="214"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4" t="str">
        <f t="shared" si="112"/>
        <v>-</v>
      </c>
      <c r="P2330" s="214" t="str">
        <f t="shared" si="113"/>
        <v>-</v>
      </c>
      <c r="Q2330" s="214"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4" t="str">
        <f t="shared" si="112"/>
        <v>-</v>
      </c>
      <c r="P2331" s="214" t="str">
        <f t="shared" si="113"/>
        <v>-</v>
      </c>
      <c r="Q2331" s="214"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4" t="str">
        <f t="shared" si="112"/>
        <v>-</v>
      </c>
      <c r="P2332" s="214" t="str">
        <f t="shared" si="113"/>
        <v>-</v>
      </c>
      <c r="Q2332" s="214"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4" t="str">
        <f t="shared" si="112"/>
        <v>-</v>
      </c>
      <c r="P2333" s="214" t="str">
        <f t="shared" si="113"/>
        <v>-</v>
      </c>
      <c r="Q2333" s="214"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4" t="str">
        <f t="shared" si="112"/>
        <v>-</v>
      </c>
      <c r="P2334" s="214" t="str">
        <f t="shared" si="113"/>
        <v>-</v>
      </c>
      <c r="Q2334" s="214"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4" t="str">
        <f t="shared" si="112"/>
        <v>-</v>
      </c>
      <c r="P2335" s="214" t="str">
        <f t="shared" si="113"/>
        <v>-</v>
      </c>
      <c r="Q2335" s="214"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4" t="str">
        <f t="shared" si="112"/>
        <v>-</v>
      </c>
      <c r="P2336" s="214" t="str">
        <f t="shared" si="113"/>
        <v>-</v>
      </c>
      <c r="Q2336" s="214"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4" t="str">
        <f t="shared" si="112"/>
        <v>-</v>
      </c>
      <c r="P2337" s="214" t="str">
        <f t="shared" si="113"/>
        <v>-</v>
      </c>
      <c r="Q2337" s="214"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4" t="str">
        <f t="shared" si="112"/>
        <v>-</v>
      </c>
      <c r="P2338" s="214" t="str">
        <f t="shared" si="113"/>
        <v>-</v>
      </c>
      <c r="Q2338" s="214"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4" t="str">
        <f t="shared" si="112"/>
        <v>-</v>
      </c>
      <c r="P2339" s="214" t="str">
        <f t="shared" si="113"/>
        <v>-</v>
      </c>
      <c r="Q2339" s="214"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4" t="str">
        <f t="shared" si="112"/>
        <v>-</v>
      </c>
      <c r="P2340" s="214" t="str">
        <f t="shared" si="113"/>
        <v>-</v>
      </c>
      <c r="Q2340" s="214"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4" t="str">
        <f t="shared" si="112"/>
        <v>-</v>
      </c>
      <c r="P2341" s="214" t="str">
        <f t="shared" si="113"/>
        <v>-</v>
      </c>
      <c r="Q2341" s="214"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4" t="str">
        <f t="shared" si="112"/>
        <v>-</v>
      </c>
      <c r="P2342" s="214" t="str">
        <f t="shared" si="113"/>
        <v>-</v>
      </c>
      <c r="Q2342" s="214"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4" t="str">
        <f t="shared" si="112"/>
        <v>-</v>
      </c>
      <c r="P2343" s="214" t="str">
        <f t="shared" si="113"/>
        <v>-</v>
      </c>
      <c r="Q2343" s="214"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4" t="str">
        <f t="shared" si="112"/>
        <v>-</v>
      </c>
      <c r="P2344" s="214" t="str">
        <f t="shared" si="113"/>
        <v>-</v>
      </c>
      <c r="Q2344" s="214"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4" t="str">
        <f t="shared" si="112"/>
        <v>-</v>
      </c>
      <c r="P2345" s="214" t="str">
        <f t="shared" si="113"/>
        <v>-</v>
      </c>
      <c r="Q2345" s="214"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4" t="str">
        <f t="shared" si="112"/>
        <v>-</v>
      </c>
      <c r="P2346" s="214" t="str">
        <f t="shared" si="113"/>
        <v>-</v>
      </c>
      <c r="Q2346" s="214"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4" t="str">
        <f t="shared" si="112"/>
        <v>-</v>
      </c>
      <c r="P2347" s="214" t="str">
        <f t="shared" si="113"/>
        <v>-</v>
      </c>
      <c r="Q2347" s="214"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4" t="str">
        <f t="shared" si="112"/>
        <v>-</v>
      </c>
      <c r="P2348" s="214" t="str">
        <f t="shared" si="113"/>
        <v>-</v>
      </c>
      <c r="Q2348" s="214"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4" t="str">
        <f t="shared" si="112"/>
        <v>-</v>
      </c>
      <c r="P2349" s="214" t="str">
        <f t="shared" si="113"/>
        <v>-</v>
      </c>
      <c r="Q2349" s="214"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4" t="str">
        <f t="shared" si="112"/>
        <v>-</v>
      </c>
      <c r="P2350" s="214" t="str">
        <f t="shared" si="113"/>
        <v>-</v>
      </c>
      <c r="Q2350" s="214"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4" t="str">
        <f t="shared" si="112"/>
        <v>-</v>
      </c>
      <c r="P2351" s="214" t="str">
        <f t="shared" si="113"/>
        <v>-</v>
      </c>
      <c r="Q2351" s="214"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4" t="str">
        <f t="shared" si="112"/>
        <v>-</v>
      </c>
      <c r="P2352" s="214" t="str">
        <f t="shared" si="113"/>
        <v>-</v>
      </c>
      <c r="Q2352" s="214"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4" t="str">
        <f t="shared" si="112"/>
        <v>-</v>
      </c>
      <c r="P2353" s="214" t="str">
        <f t="shared" si="113"/>
        <v>-</v>
      </c>
      <c r="Q2353" s="214"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4" t="str">
        <f t="shared" si="112"/>
        <v>-</v>
      </c>
      <c r="P2354" s="214" t="str">
        <f t="shared" si="113"/>
        <v>-</v>
      </c>
      <c r="Q2354" s="214"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4" t="str">
        <f t="shared" si="112"/>
        <v>-</v>
      </c>
      <c r="P2355" s="214" t="str">
        <f t="shared" si="113"/>
        <v>-</v>
      </c>
      <c r="Q2355" s="214"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4" t="str">
        <f t="shared" si="112"/>
        <v>-</v>
      </c>
      <c r="P2356" s="214" t="str">
        <f t="shared" si="113"/>
        <v>-</v>
      </c>
      <c r="Q2356" s="214"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4" t="str">
        <f t="shared" si="112"/>
        <v>-</v>
      </c>
      <c r="P2357" s="214" t="str">
        <f t="shared" si="113"/>
        <v>-</v>
      </c>
      <c r="Q2357" s="214"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4" t="str">
        <f t="shared" si="112"/>
        <v>-</v>
      </c>
      <c r="P2358" s="214" t="str">
        <f t="shared" si="113"/>
        <v>-</v>
      </c>
      <c r="Q2358" s="214"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4" t="str">
        <f t="shared" si="112"/>
        <v>-</v>
      </c>
      <c r="P2359" s="214" t="str">
        <f t="shared" si="113"/>
        <v>-</v>
      </c>
      <c r="Q2359" s="214"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4" t="str">
        <f t="shared" si="112"/>
        <v>-</v>
      </c>
      <c r="P2360" s="214" t="str">
        <f t="shared" si="113"/>
        <v>-</v>
      </c>
      <c r="Q2360" s="214"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4" t="str">
        <f t="shared" si="112"/>
        <v>-</v>
      </c>
      <c r="P2361" s="214" t="str">
        <f t="shared" si="113"/>
        <v>-</v>
      </c>
      <c r="Q2361" s="214"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4" t="str">
        <f t="shared" si="112"/>
        <v>-</v>
      </c>
      <c r="P2362" s="214" t="str">
        <f t="shared" si="113"/>
        <v>-</v>
      </c>
      <c r="Q2362" s="214"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4" t="str">
        <f t="shared" si="112"/>
        <v>-</v>
      </c>
      <c r="P2363" s="214" t="str">
        <f t="shared" si="113"/>
        <v>-</v>
      </c>
      <c r="Q2363" s="214"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4" t="str">
        <f t="shared" si="112"/>
        <v>-</v>
      </c>
      <c r="P2364" s="214" t="str">
        <f t="shared" si="113"/>
        <v>-</v>
      </c>
      <c r="Q2364" s="214"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4" t="str">
        <f t="shared" si="112"/>
        <v>-</v>
      </c>
      <c r="P2365" s="214" t="str">
        <f t="shared" si="113"/>
        <v>-</v>
      </c>
      <c r="Q2365" s="214"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4" t="str">
        <f t="shared" si="112"/>
        <v>-</v>
      </c>
      <c r="P2366" s="214" t="str">
        <f t="shared" si="113"/>
        <v>-</v>
      </c>
      <c r="Q2366" s="214"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4" t="str">
        <f t="shared" si="112"/>
        <v>-</v>
      </c>
      <c r="P2367" s="214" t="str">
        <f t="shared" si="113"/>
        <v>-</v>
      </c>
      <c r="Q2367" s="214"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4" t="str">
        <f t="shared" si="112"/>
        <v>-</v>
      </c>
      <c r="P2368" s="214" t="str">
        <f t="shared" si="113"/>
        <v>-</v>
      </c>
      <c r="Q2368" s="214"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4" t="str">
        <f t="shared" si="112"/>
        <v>-</v>
      </c>
      <c r="P2369" s="214" t="str">
        <f t="shared" si="113"/>
        <v>-</v>
      </c>
      <c r="Q2369" s="214"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4" t="str">
        <f t="shared" si="112"/>
        <v>-</v>
      </c>
      <c r="P2370" s="214" t="str">
        <f t="shared" si="113"/>
        <v>-</v>
      </c>
      <c r="Q2370" s="214"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4" t="str">
        <f t="shared" si="112"/>
        <v>-</v>
      </c>
      <c r="P2371" s="214" t="str">
        <f t="shared" si="113"/>
        <v>-</v>
      </c>
      <c r="Q2371" s="214"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4" t="str">
        <f t="shared" si="112"/>
        <v>-</v>
      </c>
      <c r="P2372" s="214" t="str">
        <f t="shared" si="113"/>
        <v>-</v>
      </c>
      <c r="Q2372" s="214"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4" t="str">
        <f t="shared" si="112"/>
        <v>-</v>
      </c>
      <c r="P2373" s="214" t="str">
        <f t="shared" si="113"/>
        <v>-</v>
      </c>
      <c r="Q2373" s="214"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4" t="str">
        <f t="shared" si="112"/>
        <v>-</v>
      </c>
      <c r="P2374" s="214" t="str">
        <f t="shared" si="113"/>
        <v>-</v>
      </c>
      <c r="Q2374" s="214"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4" t="str">
        <f t="shared" si="112"/>
        <v>-</v>
      </c>
      <c r="P2375" s="214" t="str">
        <f t="shared" si="113"/>
        <v>-</v>
      </c>
      <c r="Q2375" s="214"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4" t="str">
        <f t="shared" si="112"/>
        <v>-</v>
      </c>
      <c r="P2376" s="214" t="str">
        <f t="shared" si="113"/>
        <v>-</v>
      </c>
      <c r="Q2376" s="214"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4" t="str">
        <f t="shared" si="112"/>
        <v>-</v>
      </c>
      <c r="P2377" s="214" t="str">
        <f t="shared" si="113"/>
        <v>-</v>
      </c>
      <c r="Q2377" s="214"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4" t="str">
        <f t="shared" si="112"/>
        <v>-</v>
      </c>
      <c r="P2378" s="214" t="str">
        <f t="shared" si="113"/>
        <v>-</v>
      </c>
      <c r="Q2378" s="214"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4" t="str">
        <f t="shared" si="112"/>
        <v>-</v>
      </c>
      <c r="P2379" s="214" t="str">
        <f t="shared" si="113"/>
        <v>-</v>
      </c>
      <c r="Q2379" s="214"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4" t="str">
        <f t="shared" si="112"/>
        <v>-</v>
      </c>
      <c r="P2380" s="214" t="str">
        <f t="shared" si="113"/>
        <v>-</v>
      </c>
      <c r="Q2380" s="214"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4" t="str">
        <f t="shared" si="112"/>
        <v>-</v>
      </c>
      <c r="P2381" s="214" t="str">
        <f t="shared" si="113"/>
        <v>-</v>
      </c>
      <c r="Q2381" s="214"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4" t="str">
        <f t="shared" si="112"/>
        <v>-</v>
      </c>
      <c r="P2382" s="214" t="str">
        <f t="shared" si="113"/>
        <v>-</v>
      </c>
      <c r="Q2382" s="214"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4" t="str">
        <f t="shared" si="112"/>
        <v>-</v>
      </c>
      <c r="P2383" s="214" t="str">
        <f t="shared" si="113"/>
        <v>-</v>
      </c>
      <c r="Q2383" s="214"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4" t="str">
        <f t="shared" si="112"/>
        <v>-</v>
      </c>
      <c r="P2384" s="214" t="str">
        <f t="shared" si="113"/>
        <v>-</v>
      </c>
      <c r="Q2384" s="214"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4" t="str">
        <f t="shared" si="112"/>
        <v>-</v>
      </c>
      <c r="P2385" s="214" t="str">
        <f t="shared" si="113"/>
        <v>-</v>
      </c>
      <c r="Q2385" s="214"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4" t="str">
        <f t="shared" si="112"/>
        <v>-</v>
      </c>
      <c r="P2386" s="214" t="str">
        <f t="shared" si="113"/>
        <v>-</v>
      </c>
      <c r="Q2386" s="214"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4" t="str">
        <f t="shared" si="112"/>
        <v>-</v>
      </c>
      <c r="P2387" s="214" t="str">
        <f t="shared" si="113"/>
        <v>-</v>
      </c>
      <c r="Q2387" s="214"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4" t="str">
        <f t="shared" si="112"/>
        <v>-</v>
      </c>
      <c r="P2388" s="214" t="str">
        <f t="shared" si="113"/>
        <v>-</v>
      </c>
      <c r="Q2388" s="214"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4" t="str">
        <f t="shared" si="112"/>
        <v>-</v>
      </c>
      <c r="P2389" s="214" t="str">
        <f t="shared" si="113"/>
        <v>-</v>
      </c>
      <c r="Q2389" s="214"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4" t="str">
        <f t="shared" ref="O2390:O2453" si="115">IF(N2390="","-",L2390*N2390)</f>
        <v>-</v>
      </c>
      <c r="P2390" s="214" t="str">
        <f t="shared" ref="P2390:P2453" si="116">IF(O2390="-","-",IF(OR(E2390&lt;$E$15,E2390&gt;$E$16),0,O2390*J2390))</f>
        <v>-</v>
      </c>
      <c r="Q2390" s="214"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4" t="str">
        <f t="shared" si="115"/>
        <v>-</v>
      </c>
      <c r="P2391" s="214" t="str">
        <f t="shared" si="116"/>
        <v>-</v>
      </c>
      <c r="Q2391" s="214"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4" t="str">
        <f t="shared" si="115"/>
        <v>-</v>
      </c>
      <c r="P2392" s="214" t="str">
        <f t="shared" si="116"/>
        <v>-</v>
      </c>
      <c r="Q2392" s="214"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4" t="str">
        <f t="shared" si="115"/>
        <v>-</v>
      </c>
      <c r="P2393" s="214" t="str">
        <f t="shared" si="116"/>
        <v>-</v>
      </c>
      <c r="Q2393" s="214"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4" t="str">
        <f t="shared" si="115"/>
        <v>-</v>
      </c>
      <c r="P2394" s="214" t="str">
        <f t="shared" si="116"/>
        <v>-</v>
      </c>
      <c r="Q2394" s="214"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4" t="str">
        <f t="shared" si="115"/>
        <v>-</v>
      </c>
      <c r="P2395" s="214" t="str">
        <f t="shared" si="116"/>
        <v>-</v>
      </c>
      <c r="Q2395" s="214"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4" t="str">
        <f t="shared" si="115"/>
        <v>-</v>
      </c>
      <c r="P2396" s="214" t="str">
        <f t="shared" si="116"/>
        <v>-</v>
      </c>
      <c r="Q2396" s="214"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4" t="str">
        <f t="shared" si="115"/>
        <v>-</v>
      </c>
      <c r="P2397" s="214" t="str">
        <f t="shared" si="116"/>
        <v>-</v>
      </c>
      <c r="Q2397" s="214"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4" t="str">
        <f t="shared" si="115"/>
        <v>-</v>
      </c>
      <c r="P2398" s="214" t="str">
        <f t="shared" si="116"/>
        <v>-</v>
      </c>
      <c r="Q2398" s="214"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4" t="str">
        <f t="shared" si="115"/>
        <v>-</v>
      </c>
      <c r="P2399" s="214" t="str">
        <f t="shared" si="116"/>
        <v>-</v>
      </c>
      <c r="Q2399" s="214"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4" t="str">
        <f t="shared" si="115"/>
        <v>-</v>
      </c>
      <c r="P2400" s="214" t="str">
        <f t="shared" si="116"/>
        <v>-</v>
      </c>
      <c r="Q2400" s="214"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4" t="str">
        <f t="shared" si="115"/>
        <v>-</v>
      </c>
      <c r="P2401" s="214" t="str">
        <f t="shared" si="116"/>
        <v>-</v>
      </c>
      <c r="Q2401" s="214"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4" t="str">
        <f t="shared" si="115"/>
        <v>-</v>
      </c>
      <c r="P2402" s="214" t="str">
        <f t="shared" si="116"/>
        <v>-</v>
      </c>
      <c r="Q2402" s="214"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4" t="str">
        <f t="shared" si="115"/>
        <v>-</v>
      </c>
      <c r="P2403" s="214" t="str">
        <f t="shared" si="116"/>
        <v>-</v>
      </c>
      <c r="Q2403" s="214"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4" t="str">
        <f t="shared" si="115"/>
        <v>-</v>
      </c>
      <c r="P2404" s="214" t="str">
        <f t="shared" si="116"/>
        <v>-</v>
      </c>
      <c r="Q2404" s="214"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4" t="str">
        <f t="shared" si="115"/>
        <v>-</v>
      </c>
      <c r="P2405" s="214" t="str">
        <f t="shared" si="116"/>
        <v>-</v>
      </c>
      <c r="Q2405" s="214"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4" t="str">
        <f t="shared" si="115"/>
        <v>-</v>
      </c>
      <c r="P2406" s="214" t="str">
        <f t="shared" si="116"/>
        <v>-</v>
      </c>
      <c r="Q2406" s="214"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4" t="str">
        <f t="shared" si="115"/>
        <v>-</v>
      </c>
      <c r="P2407" s="214" t="str">
        <f t="shared" si="116"/>
        <v>-</v>
      </c>
      <c r="Q2407" s="214"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4" t="str">
        <f t="shared" si="115"/>
        <v>-</v>
      </c>
      <c r="P2408" s="214" t="str">
        <f t="shared" si="116"/>
        <v>-</v>
      </c>
      <c r="Q2408" s="214"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4" t="str">
        <f t="shared" si="115"/>
        <v>-</v>
      </c>
      <c r="P2409" s="214" t="str">
        <f t="shared" si="116"/>
        <v>-</v>
      </c>
      <c r="Q2409" s="214"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4" t="str">
        <f t="shared" si="115"/>
        <v>-</v>
      </c>
      <c r="P2410" s="214" t="str">
        <f t="shared" si="116"/>
        <v>-</v>
      </c>
      <c r="Q2410" s="214"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4" t="str">
        <f t="shared" si="115"/>
        <v>-</v>
      </c>
      <c r="P2411" s="214" t="str">
        <f t="shared" si="116"/>
        <v>-</v>
      </c>
      <c r="Q2411" s="214"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4" t="str">
        <f t="shared" si="115"/>
        <v>-</v>
      </c>
      <c r="P2412" s="214" t="str">
        <f t="shared" si="116"/>
        <v>-</v>
      </c>
      <c r="Q2412" s="214"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4" t="str">
        <f t="shared" si="115"/>
        <v>-</v>
      </c>
      <c r="P2413" s="214" t="str">
        <f t="shared" si="116"/>
        <v>-</v>
      </c>
      <c r="Q2413" s="214"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4" t="str">
        <f t="shared" si="115"/>
        <v>-</v>
      </c>
      <c r="P2414" s="214" t="str">
        <f t="shared" si="116"/>
        <v>-</v>
      </c>
      <c r="Q2414" s="214"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4" t="str">
        <f t="shared" si="115"/>
        <v>-</v>
      </c>
      <c r="P2415" s="214" t="str">
        <f t="shared" si="116"/>
        <v>-</v>
      </c>
      <c r="Q2415" s="214"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4" t="str">
        <f t="shared" si="115"/>
        <v>-</v>
      </c>
      <c r="P2416" s="214" t="str">
        <f t="shared" si="116"/>
        <v>-</v>
      </c>
      <c r="Q2416" s="214"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4" t="str">
        <f t="shared" si="115"/>
        <v>-</v>
      </c>
      <c r="P2417" s="214" t="str">
        <f t="shared" si="116"/>
        <v>-</v>
      </c>
      <c r="Q2417" s="214"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4" t="str">
        <f t="shared" si="115"/>
        <v>-</v>
      </c>
      <c r="P2418" s="214" t="str">
        <f t="shared" si="116"/>
        <v>-</v>
      </c>
      <c r="Q2418" s="214"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4" t="str">
        <f t="shared" si="115"/>
        <v>-</v>
      </c>
      <c r="P2419" s="214" t="str">
        <f t="shared" si="116"/>
        <v>-</v>
      </c>
      <c r="Q2419" s="214"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4" t="str">
        <f t="shared" si="115"/>
        <v>-</v>
      </c>
      <c r="P2420" s="214" t="str">
        <f t="shared" si="116"/>
        <v>-</v>
      </c>
      <c r="Q2420" s="214"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4" t="str">
        <f t="shared" si="115"/>
        <v>-</v>
      </c>
      <c r="P2421" s="214" t="str">
        <f t="shared" si="116"/>
        <v>-</v>
      </c>
      <c r="Q2421" s="214"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4" t="str">
        <f t="shared" si="115"/>
        <v>-</v>
      </c>
      <c r="P2422" s="214" t="str">
        <f t="shared" si="116"/>
        <v>-</v>
      </c>
      <c r="Q2422" s="214"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4" t="str">
        <f t="shared" si="115"/>
        <v>-</v>
      </c>
      <c r="P2423" s="214" t="str">
        <f t="shared" si="116"/>
        <v>-</v>
      </c>
      <c r="Q2423" s="214"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4" t="str">
        <f t="shared" si="115"/>
        <v>-</v>
      </c>
      <c r="P2424" s="214" t="str">
        <f t="shared" si="116"/>
        <v>-</v>
      </c>
      <c r="Q2424" s="214"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4" t="str">
        <f t="shared" si="115"/>
        <v>-</v>
      </c>
      <c r="P2425" s="214" t="str">
        <f t="shared" si="116"/>
        <v>-</v>
      </c>
      <c r="Q2425" s="214"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4" t="str">
        <f t="shared" si="115"/>
        <v>-</v>
      </c>
      <c r="P2426" s="214" t="str">
        <f t="shared" si="116"/>
        <v>-</v>
      </c>
      <c r="Q2426" s="214"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4" t="str">
        <f t="shared" si="115"/>
        <v>-</v>
      </c>
      <c r="P2427" s="214" t="str">
        <f t="shared" si="116"/>
        <v>-</v>
      </c>
      <c r="Q2427" s="214"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4" t="str">
        <f t="shared" si="115"/>
        <v>-</v>
      </c>
      <c r="P2428" s="214" t="str">
        <f t="shared" si="116"/>
        <v>-</v>
      </c>
      <c r="Q2428" s="214"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4" t="str">
        <f t="shared" si="115"/>
        <v>-</v>
      </c>
      <c r="P2429" s="214" t="str">
        <f t="shared" si="116"/>
        <v>-</v>
      </c>
      <c r="Q2429" s="214"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4" t="str">
        <f t="shared" si="115"/>
        <v>-</v>
      </c>
      <c r="P2430" s="214" t="str">
        <f t="shared" si="116"/>
        <v>-</v>
      </c>
      <c r="Q2430" s="214"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4" t="str">
        <f t="shared" si="115"/>
        <v>-</v>
      </c>
      <c r="P2431" s="214" t="str">
        <f t="shared" si="116"/>
        <v>-</v>
      </c>
      <c r="Q2431" s="214"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4" t="str">
        <f t="shared" si="115"/>
        <v>-</v>
      </c>
      <c r="P2432" s="214" t="str">
        <f t="shared" si="116"/>
        <v>-</v>
      </c>
      <c r="Q2432" s="214"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4" t="str">
        <f t="shared" si="115"/>
        <v>-</v>
      </c>
      <c r="P2433" s="214" t="str">
        <f t="shared" si="116"/>
        <v>-</v>
      </c>
      <c r="Q2433" s="214"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4" t="str">
        <f t="shared" si="115"/>
        <v>-</v>
      </c>
      <c r="P2434" s="214" t="str">
        <f t="shared" si="116"/>
        <v>-</v>
      </c>
      <c r="Q2434" s="214"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4" t="str">
        <f t="shared" si="115"/>
        <v>-</v>
      </c>
      <c r="P2435" s="214" t="str">
        <f t="shared" si="116"/>
        <v>-</v>
      </c>
      <c r="Q2435" s="214"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4" t="str">
        <f t="shared" si="115"/>
        <v>-</v>
      </c>
      <c r="P2436" s="214" t="str">
        <f t="shared" si="116"/>
        <v>-</v>
      </c>
      <c r="Q2436" s="214"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4" t="str">
        <f t="shared" si="115"/>
        <v>-</v>
      </c>
      <c r="P2437" s="214" t="str">
        <f t="shared" si="116"/>
        <v>-</v>
      </c>
      <c r="Q2437" s="214"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4" t="str">
        <f t="shared" si="115"/>
        <v>-</v>
      </c>
      <c r="P2438" s="214" t="str">
        <f t="shared" si="116"/>
        <v>-</v>
      </c>
      <c r="Q2438" s="214"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4" t="str">
        <f t="shared" si="115"/>
        <v>-</v>
      </c>
      <c r="P2439" s="214" t="str">
        <f t="shared" si="116"/>
        <v>-</v>
      </c>
      <c r="Q2439" s="214"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4" t="str">
        <f t="shared" si="115"/>
        <v>-</v>
      </c>
      <c r="P2440" s="214" t="str">
        <f t="shared" si="116"/>
        <v>-</v>
      </c>
      <c r="Q2440" s="214"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4" t="str">
        <f t="shared" si="115"/>
        <v>-</v>
      </c>
      <c r="P2441" s="214" t="str">
        <f t="shared" si="116"/>
        <v>-</v>
      </c>
      <c r="Q2441" s="214"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4" t="str">
        <f t="shared" si="115"/>
        <v>-</v>
      </c>
      <c r="P2442" s="214" t="str">
        <f t="shared" si="116"/>
        <v>-</v>
      </c>
      <c r="Q2442" s="214"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4" t="str">
        <f t="shared" si="115"/>
        <v>-</v>
      </c>
      <c r="P2443" s="214" t="str">
        <f t="shared" si="116"/>
        <v>-</v>
      </c>
      <c r="Q2443" s="214"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4" t="str">
        <f t="shared" si="115"/>
        <v>-</v>
      </c>
      <c r="P2444" s="214" t="str">
        <f t="shared" si="116"/>
        <v>-</v>
      </c>
      <c r="Q2444" s="214"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4" t="str">
        <f t="shared" si="115"/>
        <v>-</v>
      </c>
      <c r="P2445" s="214" t="str">
        <f t="shared" si="116"/>
        <v>-</v>
      </c>
      <c r="Q2445" s="214"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4" t="str">
        <f t="shared" si="115"/>
        <v>-</v>
      </c>
      <c r="P2446" s="214" t="str">
        <f t="shared" si="116"/>
        <v>-</v>
      </c>
      <c r="Q2446" s="214"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4" t="str">
        <f t="shared" si="115"/>
        <v>-</v>
      </c>
      <c r="P2447" s="214" t="str">
        <f t="shared" si="116"/>
        <v>-</v>
      </c>
      <c r="Q2447" s="214"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4" t="str">
        <f t="shared" si="115"/>
        <v>-</v>
      </c>
      <c r="P2448" s="214" t="str">
        <f t="shared" si="116"/>
        <v>-</v>
      </c>
      <c r="Q2448" s="214"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4" t="str">
        <f t="shared" si="115"/>
        <v>-</v>
      </c>
      <c r="P2449" s="214" t="str">
        <f t="shared" si="116"/>
        <v>-</v>
      </c>
      <c r="Q2449" s="214"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4" t="str">
        <f t="shared" si="115"/>
        <v>-</v>
      </c>
      <c r="P2450" s="214" t="str">
        <f t="shared" si="116"/>
        <v>-</v>
      </c>
      <c r="Q2450" s="214"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4" t="str">
        <f t="shared" si="115"/>
        <v>-</v>
      </c>
      <c r="P2451" s="214" t="str">
        <f t="shared" si="116"/>
        <v>-</v>
      </c>
      <c r="Q2451" s="214"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4" t="str">
        <f t="shared" si="115"/>
        <v>-</v>
      </c>
      <c r="P2452" s="214" t="str">
        <f t="shared" si="116"/>
        <v>-</v>
      </c>
      <c r="Q2452" s="214"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4" t="str">
        <f t="shared" si="115"/>
        <v>-</v>
      </c>
      <c r="P2453" s="214" t="str">
        <f t="shared" si="116"/>
        <v>-</v>
      </c>
      <c r="Q2453" s="214"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4" t="str">
        <f t="shared" ref="O2454:O2517" si="118">IF(N2454="","-",L2454*N2454)</f>
        <v>-</v>
      </c>
      <c r="P2454" s="214" t="str">
        <f t="shared" ref="P2454:P2517" si="119">IF(O2454="-","-",IF(OR(E2454&lt;$E$15,E2454&gt;$E$16),0,O2454*J2454))</f>
        <v>-</v>
      </c>
      <c r="Q2454" s="214"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4" t="str">
        <f t="shared" si="118"/>
        <v>-</v>
      </c>
      <c r="P2455" s="214" t="str">
        <f t="shared" si="119"/>
        <v>-</v>
      </c>
      <c r="Q2455" s="214"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4" t="str">
        <f t="shared" si="118"/>
        <v>-</v>
      </c>
      <c r="P2456" s="214" t="str">
        <f t="shared" si="119"/>
        <v>-</v>
      </c>
      <c r="Q2456" s="214"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4" t="str">
        <f t="shared" si="118"/>
        <v>-</v>
      </c>
      <c r="P2457" s="214" t="str">
        <f t="shared" si="119"/>
        <v>-</v>
      </c>
      <c r="Q2457" s="214"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4" t="str">
        <f t="shared" si="118"/>
        <v>-</v>
      </c>
      <c r="P2458" s="214" t="str">
        <f t="shared" si="119"/>
        <v>-</v>
      </c>
      <c r="Q2458" s="214"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4" t="str">
        <f t="shared" si="118"/>
        <v>-</v>
      </c>
      <c r="P2459" s="214" t="str">
        <f t="shared" si="119"/>
        <v>-</v>
      </c>
      <c r="Q2459" s="214"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4" t="str">
        <f t="shared" si="118"/>
        <v>-</v>
      </c>
      <c r="P2460" s="214" t="str">
        <f t="shared" si="119"/>
        <v>-</v>
      </c>
      <c r="Q2460" s="214"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4" t="str">
        <f t="shared" si="118"/>
        <v>-</v>
      </c>
      <c r="P2461" s="214" t="str">
        <f t="shared" si="119"/>
        <v>-</v>
      </c>
      <c r="Q2461" s="214"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4" t="str">
        <f t="shared" si="118"/>
        <v>-</v>
      </c>
      <c r="P2462" s="214" t="str">
        <f t="shared" si="119"/>
        <v>-</v>
      </c>
      <c r="Q2462" s="214"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4" t="str">
        <f t="shared" si="118"/>
        <v>-</v>
      </c>
      <c r="P2463" s="214" t="str">
        <f t="shared" si="119"/>
        <v>-</v>
      </c>
      <c r="Q2463" s="214"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4" t="str">
        <f t="shared" si="118"/>
        <v>-</v>
      </c>
      <c r="P2464" s="214" t="str">
        <f t="shared" si="119"/>
        <v>-</v>
      </c>
      <c r="Q2464" s="214"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4" t="str">
        <f t="shared" si="118"/>
        <v>-</v>
      </c>
      <c r="P2465" s="214" t="str">
        <f t="shared" si="119"/>
        <v>-</v>
      </c>
      <c r="Q2465" s="214"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4" t="str">
        <f t="shared" si="118"/>
        <v>-</v>
      </c>
      <c r="P2466" s="214" t="str">
        <f t="shared" si="119"/>
        <v>-</v>
      </c>
      <c r="Q2466" s="214"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4" t="str">
        <f t="shared" si="118"/>
        <v>-</v>
      </c>
      <c r="P2467" s="214" t="str">
        <f t="shared" si="119"/>
        <v>-</v>
      </c>
      <c r="Q2467" s="214"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4" t="str">
        <f t="shared" si="118"/>
        <v>-</v>
      </c>
      <c r="P2468" s="214" t="str">
        <f t="shared" si="119"/>
        <v>-</v>
      </c>
      <c r="Q2468" s="214"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4" t="str">
        <f t="shared" si="118"/>
        <v>-</v>
      </c>
      <c r="P2469" s="214" t="str">
        <f t="shared" si="119"/>
        <v>-</v>
      </c>
      <c r="Q2469" s="214"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4" t="str">
        <f t="shared" si="118"/>
        <v>-</v>
      </c>
      <c r="P2470" s="214" t="str">
        <f t="shared" si="119"/>
        <v>-</v>
      </c>
      <c r="Q2470" s="214"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4" t="str">
        <f t="shared" si="118"/>
        <v>-</v>
      </c>
      <c r="P2471" s="214" t="str">
        <f t="shared" si="119"/>
        <v>-</v>
      </c>
      <c r="Q2471" s="214"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4" t="str">
        <f t="shared" si="118"/>
        <v>-</v>
      </c>
      <c r="P2472" s="214" t="str">
        <f t="shared" si="119"/>
        <v>-</v>
      </c>
      <c r="Q2472" s="214"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4" t="str">
        <f t="shared" si="118"/>
        <v>-</v>
      </c>
      <c r="P2473" s="214" t="str">
        <f t="shared" si="119"/>
        <v>-</v>
      </c>
      <c r="Q2473" s="214"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4" t="str">
        <f t="shared" si="118"/>
        <v>-</v>
      </c>
      <c r="P2474" s="214" t="str">
        <f t="shared" si="119"/>
        <v>-</v>
      </c>
      <c r="Q2474" s="214"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4" t="str">
        <f t="shared" si="118"/>
        <v>-</v>
      </c>
      <c r="P2475" s="214" t="str">
        <f t="shared" si="119"/>
        <v>-</v>
      </c>
      <c r="Q2475" s="214"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4" t="str">
        <f t="shared" si="118"/>
        <v>-</v>
      </c>
      <c r="P2476" s="214" t="str">
        <f t="shared" si="119"/>
        <v>-</v>
      </c>
      <c r="Q2476" s="214"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4" t="str">
        <f t="shared" si="118"/>
        <v>-</v>
      </c>
      <c r="P2477" s="214" t="str">
        <f t="shared" si="119"/>
        <v>-</v>
      </c>
      <c r="Q2477" s="214"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4" t="str">
        <f t="shared" si="118"/>
        <v>-</v>
      </c>
      <c r="P2478" s="214" t="str">
        <f t="shared" si="119"/>
        <v>-</v>
      </c>
      <c r="Q2478" s="214"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4" t="str">
        <f t="shared" si="118"/>
        <v>-</v>
      </c>
      <c r="P2479" s="214" t="str">
        <f t="shared" si="119"/>
        <v>-</v>
      </c>
      <c r="Q2479" s="214"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4" t="str">
        <f t="shared" si="118"/>
        <v>-</v>
      </c>
      <c r="P2480" s="214" t="str">
        <f t="shared" si="119"/>
        <v>-</v>
      </c>
      <c r="Q2480" s="214"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4" t="str">
        <f t="shared" si="118"/>
        <v>-</v>
      </c>
      <c r="P2481" s="214" t="str">
        <f t="shared" si="119"/>
        <v>-</v>
      </c>
      <c r="Q2481" s="214"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4" t="str">
        <f t="shared" si="118"/>
        <v>-</v>
      </c>
      <c r="P2482" s="214" t="str">
        <f t="shared" si="119"/>
        <v>-</v>
      </c>
      <c r="Q2482" s="214"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4" t="str">
        <f t="shared" si="118"/>
        <v>-</v>
      </c>
      <c r="P2483" s="214" t="str">
        <f t="shared" si="119"/>
        <v>-</v>
      </c>
      <c r="Q2483" s="214"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4" t="str">
        <f t="shared" si="118"/>
        <v>-</v>
      </c>
      <c r="P2484" s="214" t="str">
        <f t="shared" si="119"/>
        <v>-</v>
      </c>
      <c r="Q2484" s="214"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4" t="str">
        <f t="shared" si="118"/>
        <v>-</v>
      </c>
      <c r="P2485" s="214" t="str">
        <f t="shared" si="119"/>
        <v>-</v>
      </c>
      <c r="Q2485" s="214"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4" t="str">
        <f t="shared" si="118"/>
        <v>-</v>
      </c>
      <c r="P2486" s="214" t="str">
        <f t="shared" si="119"/>
        <v>-</v>
      </c>
      <c r="Q2486" s="214"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4" t="str">
        <f t="shared" si="118"/>
        <v>-</v>
      </c>
      <c r="P2487" s="214" t="str">
        <f t="shared" si="119"/>
        <v>-</v>
      </c>
      <c r="Q2487" s="214"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4" t="str">
        <f t="shared" si="118"/>
        <v>-</v>
      </c>
      <c r="P2488" s="214" t="str">
        <f t="shared" si="119"/>
        <v>-</v>
      </c>
      <c r="Q2488" s="214"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4" t="str">
        <f t="shared" si="118"/>
        <v>-</v>
      </c>
      <c r="P2489" s="214" t="str">
        <f t="shared" si="119"/>
        <v>-</v>
      </c>
      <c r="Q2489" s="214"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4" t="str">
        <f t="shared" si="118"/>
        <v>-</v>
      </c>
      <c r="P2490" s="214" t="str">
        <f t="shared" si="119"/>
        <v>-</v>
      </c>
      <c r="Q2490" s="214"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4" t="str">
        <f t="shared" si="118"/>
        <v>-</v>
      </c>
      <c r="P2491" s="214" t="str">
        <f t="shared" si="119"/>
        <v>-</v>
      </c>
      <c r="Q2491" s="214"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4" t="str">
        <f t="shared" si="118"/>
        <v>-</v>
      </c>
      <c r="P2492" s="214" t="str">
        <f t="shared" si="119"/>
        <v>-</v>
      </c>
      <c r="Q2492" s="214"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4" t="str">
        <f t="shared" si="118"/>
        <v>-</v>
      </c>
      <c r="P2493" s="214" t="str">
        <f t="shared" si="119"/>
        <v>-</v>
      </c>
      <c r="Q2493" s="214"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4" t="str">
        <f t="shared" si="118"/>
        <v>-</v>
      </c>
      <c r="P2494" s="214" t="str">
        <f t="shared" si="119"/>
        <v>-</v>
      </c>
      <c r="Q2494" s="214"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4" t="str">
        <f t="shared" si="118"/>
        <v>-</v>
      </c>
      <c r="P2495" s="214" t="str">
        <f t="shared" si="119"/>
        <v>-</v>
      </c>
      <c r="Q2495" s="214"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4" t="str">
        <f t="shared" si="118"/>
        <v>-</v>
      </c>
      <c r="P2496" s="214" t="str">
        <f t="shared" si="119"/>
        <v>-</v>
      </c>
      <c r="Q2496" s="214"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4" t="str">
        <f t="shared" si="118"/>
        <v>-</v>
      </c>
      <c r="P2497" s="214" t="str">
        <f t="shared" si="119"/>
        <v>-</v>
      </c>
      <c r="Q2497" s="214"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4" t="str">
        <f t="shared" si="118"/>
        <v>-</v>
      </c>
      <c r="P2498" s="214" t="str">
        <f t="shared" si="119"/>
        <v>-</v>
      </c>
      <c r="Q2498" s="214"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4" t="str">
        <f t="shared" si="118"/>
        <v>-</v>
      </c>
      <c r="P2499" s="214" t="str">
        <f t="shared" si="119"/>
        <v>-</v>
      </c>
      <c r="Q2499" s="214"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4" t="str">
        <f t="shared" si="118"/>
        <v>-</v>
      </c>
      <c r="P2500" s="214" t="str">
        <f t="shared" si="119"/>
        <v>-</v>
      </c>
      <c r="Q2500" s="214"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4" t="str">
        <f t="shared" si="118"/>
        <v>-</v>
      </c>
      <c r="P2501" s="214" t="str">
        <f t="shared" si="119"/>
        <v>-</v>
      </c>
      <c r="Q2501" s="214"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4" t="str">
        <f t="shared" si="118"/>
        <v>-</v>
      </c>
      <c r="P2502" s="214" t="str">
        <f t="shared" si="119"/>
        <v>-</v>
      </c>
      <c r="Q2502" s="214"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4" t="str">
        <f t="shared" si="118"/>
        <v>-</v>
      </c>
      <c r="P2503" s="214" t="str">
        <f t="shared" si="119"/>
        <v>-</v>
      </c>
      <c r="Q2503" s="214"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4" t="str">
        <f t="shared" si="118"/>
        <v>-</v>
      </c>
      <c r="P2504" s="214" t="str">
        <f t="shared" si="119"/>
        <v>-</v>
      </c>
      <c r="Q2504" s="214"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4" t="str">
        <f t="shared" si="118"/>
        <v>-</v>
      </c>
      <c r="P2505" s="214" t="str">
        <f t="shared" si="119"/>
        <v>-</v>
      </c>
      <c r="Q2505" s="214"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4" t="str">
        <f t="shared" si="118"/>
        <v>-</v>
      </c>
      <c r="P2506" s="214" t="str">
        <f t="shared" si="119"/>
        <v>-</v>
      </c>
      <c r="Q2506" s="214"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4" t="str">
        <f t="shared" si="118"/>
        <v>-</v>
      </c>
      <c r="P2507" s="214" t="str">
        <f t="shared" si="119"/>
        <v>-</v>
      </c>
      <c r="Q2507" s="214"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4" t="str">
        <f t="shared" si="118"/>
        <v>-</v>
      </c>
      <c r="P2508" s="214" t="str">
        <f t="shared" si="119"/>
        <v>-</v>
      </c>
      <c r="Q2508" s="214"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4" t="str">
        <f t="shared" si="118"/>
        <v>-</v>
      </c>
      <c r="P2509" s="214" t="str">
        <f t="shared" si="119"/>
        <v>-</v>
      </c>
      <c r="Q2509" s="214"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4" t="str">
        <f t="shared" si="118"/>
        <v>-</v>
      </c>
      <c r="P2510" s="214" t="str">
        <f t="shared" si="119"/>
        <v>-</v>
      </c>
      <c r="Q2510" s="214"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4" t="str">
        <f t="shared" si="118"/>
        <v>-</v>
      </c>
      <c r="P2511" s="214" t="str">
        <f t="shared" si="119"/>
        <v>-</v>
      </c>
      <c r="Q2511" s="214"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4" t="str">
        <f t="shared" si="118"/>
        <v>-</v>
      </c>
      <c r="P2512" s="214" t="str">
        <f t="shared" si="119"/>
        <v>-</v>
      </c>
      <c r="Q2512" s="214"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4" t="str">
        <f t="shared" si="118"/>
        <v>-</v>
      </c>
      <c r="P2513" s="214" t="str">
        <f t="shared" si="119"/>
        <v>-</v>
      </c>
      <c r="Q2513" s="214"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4" t="str">
        <f t="shared" si="118"/>
        <v>-</v>
      </c>
      <c r="P2514" s="214" t="str">
        <f t="shared" si="119"/>
        <v>-</v>
      </c>
      <c r="Q2514" s="214"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4" t="str">
        <f t="shared" si="118"/>
        <v>-</v>
      </c>
      <c r="P2515" s="214" t="str">
        <f t="shared" si="119"/>
        <v>-</v>
      </c>
      <c r="Q2515" s="214"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4" t="str">
        <f t="shared" si="118"/>
        <v>-</v>
      </c>
      <c r="P2516" s="214" t="str">
        <f t="shared" si="119"/>
        <v>-</v>
      </c>
      <c r="Q2516" s="214"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4" t="str">
        <f t="shared" si="118"/>
        <v>-</v>
      </c>
      <c r="P2517" s="214" t="str">
        <f t="shared" si="119"/>
        <v>-</v>
      </c>
      <c r="Q2517" s="214"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4" t="str">
        <f t="shared" ref="O2518:O2529" si="121">IF(N2518="","-",L2518*N2518)</f>
        <v>-</v>
      </c>
      <c r="P2518" s="214" t="str">
        <f t="shared" ref="P2518:P2529" si="122">IF(O2518="-","-",IF(OR(E2518&lt;$E$15,E2518&gt;$E$16),0,O2518*J2518))</f>
        <v>-</v>
      </c>
      <c r="Q2518" s="214"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4" t="str">
        <f t="shared" si="121"/>
        <v>-</v>
      </c>
      <c r="P2519" s="214" t="str">
        <f t="shared" si="122"/>
        <v>-</v>
      </c>
      <c r="Q2519" s="214"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4" t="str">
        <f t="shared" si="121"/>
        <v>-</v>
      </c>
      <c r="P2520" s="214" t="str">
        <f t="shared" si="122"/>
        <v>-</v>
      </c>
      <c r="Q2520" s="214"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4" t="str">
        <f t="shared" si="121"/>
        <v>-</v>
      </c>
      <c r="P2521" s="214" t="str">
        <f t="shared" si="122"/>
        <v>-</v>
      </c>
      <c r="Q2521" s="214"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4" t="str">
        <f t="shared" si="121"/>
        <v>-</v>
      </c>
      <c r="P2522" s="214" t="str">
        <f t="shared" si="122"/>
        <v>-</v>
      </c>
      <c r="Q2522" s="214"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4" t="str">
        <f t="shared" si="121"/>
        <v>-</v>
      </c>
      <c r="P2523" s="214" t="str">
        <f t="shared" si="122"/>
        <v>-</v>
      </c>
      <c r="Q2523" s="214"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4" t="str">
        <f t="shared" si="121"/>
        <v>-</v>
      </c>
      <c r="P2524" s="214" t="str">
        <f t="shared" si="122"/>
        <v>-</v>
      </c>
      <c r="Q2524" s="214"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4" t="str">
        <f t="shared" si="121"/>
        <v>-</v>
      </c>
      <c r="P2525" s="214" t="str">
        <f t="shared" si="122"/>
        <v>-</v>
      </c>
      <c r="Q2525" s="214"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4" t="str">
        <f t="shared" si="121"/>
        <v>-</v>
      </c>
      <c r="P2526" s="214" t="str">
        <f t="shared" si="122"/>
        <v>-</v>
      </c>
      <c r="Q2526" s="214"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4" t="str">
        <f t="shared" si="121"/>
        <v>-</v>
      </c>
      <c r="P2527" s="214" t="str">
        <f t="shared" si="122"/>
        <v>-</v>
      </c>
      <c r="Q2527" s="214"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4" t="str">
        <f t="shared" si="121"/>
        <v>-</v>
      </c>
      <c r="P2528" s="214" t="str">
        <f t="shared" si="122"/>
        <v>-</v>
      </c>
      <c r="Q2528" s="214" cm="1">
        <f t="array" ref="Q2528">IF(P2528="-",0,P2528/(1+'General inputs'!$H$32)^IFERROR(INDEX('MP Calculations'!$C$40:$C$130,MATCH(F2528,'MP Calculations'!$D$40:$D$130,0),0),-1))</f>
        <v>0</v>
      </c>
    </row>
    <row r="2529" spans="3:17" x14ac:dyDescent="0.2">
      <c r="C2529" s="160"/>
      <c r="D2529" s="210"/>
      <c r="E2529" s="202"/>
      <c r="F2529" s="222" t="str">
        <f t="shared" si="120"/>
        <v>-</v>
      </c>
      <c r="G2529" s="216"/>
      <c r="H2529" s="195"/>
      <c r="I2529" s="203"/>
      <c r="J2529" s="171" t="str">
        <f>IFERROR(MIN('MP Calculations'!$E$30/I2529,1),"-")</f>
        <v>-</v>
      </c>
      <c r="K2529" s="217"/>
      <c r="L2529" s="160"/>
      <c r="M2529" s="160"/>
      <c r="N2529" s="160"/>
      <c r="O2529" s="204" t="str">
        <f t="shared" si="121"/>
        <v>-</v>
      </c>
      <c r="P2529" s="215" t="str">
        <f t="shared" si="122"/>
        <v>-</v>
      </c>
      <c r="Q2529" s="214" cm="1">
        <f t="array" ref="Q2529">IF(P2529="-",0,P2529/(1+'General inputs'!$H$32)^IFERROR(INDEX('MP Calculations'!$C$40:$C$130,MATCH(F2529,'MP Calculations'!$D$40:$D$130,0),0),-1))</f>
        <v>0</v>
      </c>
    </row>
    <row r="2530" spans="3:17" x14ac:dyDescent="0.2">
      <c r="D2530" s="94"/>
      <c r="O2530" s="6" t="s">
        <v>19</v>
      </c>
      <c r="P2530" s="234">
        <f>SUM(P22:P2529)</f>
        <v>0</v>
      </c>
      <c r="Q2530" s="235">
        <f>SUM(Q22:Q2529)</f>
        <v>0</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N24" sqref="N24"/>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1">
        <f>'General inputs'!$H$18+1-365</f>
        <v>44378</v>
      </c>
      <c r="F15" s="57" t="s">
        <v>279</v>
      </c>
    </row>
    <row r="16" spans="3:6" x14ac:dyDescent="0.2">
      <c r="C16" s="57"/>
      <c r="F16" s="236" t="s">
        <v>280</v>
      </c>
    </row>
    <row r="17" spans="3:18" x14ac:dyDescent="0.2">
      <c r="F17" s="236" t="s">
        <v>281</v>
      </c>
    </row>
    <row r="18" spans="3:18" ht="15.75" x14ac:dyDescent="0.25">
      <c r="C18" s="2" t="s">
        <v>209</v>
      </c>
      <c r="I18" s="187"/>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329</v>
      </c>
      <c r="E22" s="161">
        <v>45473</v>
      </c>
      <c r="F22" s="164" t="str">
        <f>IF(E22="","-",IF(E22&lt;$E$15,"ERROR - date outside of range",IF(MONTH(E22)&gt;=7,YEAR(E22)&amp;"-"&amp;RIGHT(YEAR(E22),2)+1,YEAR(E22)-1&amp;"-"&amp;RIGHT(YEAR(E22),2))))</f>
        <v>2023-24</v>
      </c>
      <c r="G22" s="68"/>
      <c r="H22" s="167" t="s">
        <v>327</v>
      </c>
      <c r="I22" s="191"/>
      <c r="J22" s="188">
        <v>1</v>
      </c>
      <c r="K22" s="12"/>
      <c r="L22" s="242">
        <v>1</v>
      </c>
      <c r="M22" s="158" t="s">
        <v>328</v>
      </c>
      <c r="N22" s="173">
        <v>10000000</v>
      </c>
      <c r="O22" s="225">
        <f>IF(N22="","-",L22*N22)</f>
        <v>10000000</v>
      </c>
      <c r="P22" s="226">
        <f>IF(O22="-","-",IF(E22&lt;$E$15,0,O22*J22))</f>
        <v>10000000</v>
      </c>
      <c r="Q22" s="214" cm="1">
        <f t="array" ref="Q22">IF(P22="-",0,P22/(1+'General inputs'!$H$32)^IFERROR(INDEX('MP Calculations'!$C$40:$C$130,MATCH(F22,'MP Calculations'!$D$40:$D$130,0),0),-1))</f>
        <v>9596928.9827255271</v>
      </c>
    </row>
    <row r="23" spans="3:18" x14ac:dyDescent="0.2">
      <c r="C23" s="159"/>
      <c r="D23" s="165" t="s">
        <v>334</v>
      </c>
      <c r="E23" s="161">
        <v>45838</v>
      </c>
      <c r="F23" s="169" t="str">
        <f t="shared" ref="F23:F27" si="0">IF(E23="","-",IF(E23&lt;$E$15,"ERROR - date outside of range",IF(MONTH(E23)&gt;=7,YEAR(E23)&amp;"-"&amp;RIGHT(YEAR(E23),2)+1,YEAR(E23)-1&amp;"-"&amp;RIGHT(YEAR(E23),2))))</f>
        <v>2024-25</v>
      </c>
      <c r="G23" s="68"/>
      <c r="H23" s="167" t="s">
        <v>327</v>
      </c>
      <c r="I23" s="192"/>
      <c r="J23" s="189">
        <v>0.3</v>
      </c>
      <c r="K23" s="12"/>
      <c r="L23" s="242">
        <v>1</v>
      </c>
      <c r="M23" s="159" t="s">
        <v>328</v>
      </c>
      <c r="N23" s="173">
        <v>1502024</v>
      </c>
      <c r="O23" s="227">
        <f t="shared" ref="O23:O28" si="1">IF(N23="","-",L23*N23)</f>
        <v>1502024</v>
      </c>
      <c r="P23" s="228">
        <f t="shared" ref="P23:P28" si="2">IF(O23="-","-",IF(E23&lt;$E$15,0,O23*J23))</f>
        <v>450607.2</v>
      </c>
      <c r="Q23" s="214" cm="1">
        <f t="array" ref="Q23">IF(P23="-",0,P23/(1+'General inputs'!$H$32)^IFERROR(INDEX('MP Calculations'!$C$40:$C$130,MATCH(F23,'MP Calculations'!$D$40:$D$130,0),0),-1))</f>
        <v>415013.94409834914</v>
      </c>
      <c r="R23" s="84"/>
    </row>
    <row r="24" spans="3:18" x14ac:dyDescent="0.2">
      <c r="C24" s="159"/>
      <c r="D24" s="165" t="s">
        <v>335</v>
      </c>
      <c r="E24" s="161">
        <v>47664</v>
      </c>
      <c r="F24" s="169" t="str">
        <f t="shared" si="0"/>
        <v>2029-30</v>
      </c>
      <c r="G24" s="68"/>
      <c r="H24" s="167" t="s">
        <v>327</v>
      </c>
      <c r="I24" s="193"/>
      <c r="J24" s="190">
        <v>1</v>
      </c>
      <c r="K24" s="12"/>
      <c r="L24" s="242">
        <v>1</v>
      </c>
      <c r="M24" s="242" t="s">
        <v>328</v>
      </c>
      <c r="N24" s="173">
        <v>7500000</v>
      </c>
      <c r="O24" s="227">
        <f t="shared" si="1"/>
        <v>7500000</v>
      </c>
      <c r="P24" s="228">
        <f t="shared" si="2"/>
        <v>7500000</v>
      </c>
      <c r="Q24" s="214" cm="1">
        <f t="array" ref="Q24">IF(P24="-",0,P24/(1+'General inputs'!$H$32)^IFERROR(INDEX('MP Calculations'!$C$40:$C$130,MATCH(F24,'MP Calculations'!$D$40:$D$130,0),0),-1))</f>
        <v>5623247.9118051892</v>
      </c>
    </row>
    <row r="25" spans="3:18" x14ac:dyDescent="0.2">
      <c r="C25" s="159"/>
      <c r="D25" s="165" t="s">
        <v>332</v>
      </c>
      <c r="E25" s="161">
        <v>44927</v>
      </c>
      <c r="F25" s="169" t="str">
        <f t="shared" si="0"/>
        <v>2022-23</v>
      </c>
      <c r="G25" s="68"/>
      <c r="H25" s="167" t="s">
        <v>327</v>
      </c>
      <c r="I25" s="193"/>
      <c r="J25" s="190">
        <v>1</v>
      </c>
      <c r="K25" s="12"/>
      <c r="L25" s="242">
        <v>1</v>
      </c>
      <c r="M25" s="243" t="s">
        <v>328</v>
      </c>
      <c r="N25" s="173">
        <v>51701</v>
      </c>
      <c r="O25" s="227">
        <f t="shared" si="1"/>
        <v>51701</v>
      </c>
      <c r="P25" s="228">
        <f t="shared" si="2"/>
        <v>51701</v>
      </c>
      <c r="Q25" s="214" cm="1">
        <f t="array" ref="Q25">IF(P25="-",0,P25/(1+'General inputs'!$H$32)^IFERROR(INDEX('MP Calculations'!$C$40:$C$130,MATCH(F25,'MP Calculations'!$D$40:$D$130,0),0),-1))</f>
        <v>51701</v>
      </c>
      <c r="R25" s="187"/>
    </row>
    <row r="26" spans="3:18" x14ac:dyDescent="0.2">
      <c r="C26" s="159"/>
      <c r="D26" s="165" t="s">
        <v>333</v>
      </c>
      <c r="E26" s="161">
        <v>44927</v>
      </c>
      <c r="F26" s="169" t="str">
        <f t="shared" si="0"/>
        <v>2022-23</v>
      </c>
      <c r="G26" s="68"/>
      <c r="H26" s="167" t="s">
        <v>327</v>
      </c>
      <c r="I26" s="193"/>
      <c r="J26" s="190">
        <v>1</v>
      </c>
      <c r="K26" s="12"/>
      <c r="L26" s="242">
        <v>1</v>
      </c>
      <c r="M26" s="230" t="s">
        <v>328</v>
      </c>
      <c r="N26" s="173">
        <v>10363493</v>
      </c>
      <c r="O26" s="227">
        <f t="shared" si="1"/>
        <v>10363493</v>
      </c>
      <c r="P26" s="228">
        <f t="shared" si="2"/>
        <v>10363493</v>
      </c>
      <c r="Q26" s="214" cm="1">
        <f t="array" ref="Q26">IF(P26="-",0,P26/(1+'General inputs'!$H$32)^IFERROR(INDEX('MP Calculations'!$C$40:$C$130,MATCH(F26,'MP Calculations'!$D$40:$D$130,0),0),-1))</f>
        <v>10363493</v>
      </c>
    </row>
    <row r="27" spans="3:18" x14ac:dyDescent="0.2">
      <c r="C27" s="159"/>
      <c r="D27" s="165"/>
      <c r="E27" s="161"/>
      <c r="F27" s="169" t="str">
        <f t="shared" si="0"/>
        <v>-</v>
      </c>
      <c r="G27" s="68"/>
      <c r="H27" s="174"/>
      <c r="I27" s="193"/>
      <c r="J27" s="190"/>
      <c r="K27" s="12"/>
      <c r="L27" s="159"/>
      <c r="M27" s="159"/>
      <c r="N27" s="159"/>
      <c r="O27" s="227" t="str">
        <f t="shared" si="1"/>
        <v>-</v>
      </c>
      <c r="P27" s="228" t="str">
        <f t="shared" si="2"/>
        <v>-</v>
      </c>
      <c r="Q27" s="214" cm="1">
        <f t="array" ref="Q27">IF(P27="-",0,P27/(1+'General inputs'!$H$32)^IFERROR(INDEX('MP Calculations'!$C$40:$C$130,MATCH(F27,'MP Calculations'!$D$40:$D$130,0),0),-1))</f>
        <v>0</v>
      </c>
    </row>
    <row r="28" spans="3:18" x14ac:dyDescent="0.2">
      <c r="C28" s="160"/>
      <c r="D28" s="210"/>
      <c r="E28" s="202"/>
      <c r="F28" s="209" t="str">
        <f t="shared" ref="F28" si="3">IF(E28="","-",IF(E28&lt;$E$15,"ERROR - date outside of range",IF(MONTH(E28)&gt;=7,YEAR(E28)&amp;"-"&amp;RIGHT(YEAR(E28),2)+1,YEAR(E28)-1&amp;"-"&amp;RIGHT(YEAR(E28),2))))</f>
        <v>-</v>
      </c>
      <c r="G28" s="68"/>
      <c r="H28" s="211"/>
      <c r="I28" s="212"/>
      <c r="J28" s="194"/>
      <c r="K28" s="12"/>
      <c r="L28" s="160"/>
      <c r="M28" s="160"/>
      <c r="N28" s="160"/>
      <c r="O28" s="229" t="str">
        <f t="shared" si="1"/>
        <v>-</v>
      </c>
      <c r="P28" s="228" t="str">
        <f t="shared" si="2"/>
        <v>-</v>
      </c>
      <c r="Q28" s="214" cm="1">
        <f t="array" ref="Q28">IF(P28="-",0,P28/(1+'General inputs'!$H$32)^IFERROR(INDEX('MP Calculations'!$C$40:$C$130,MATCH(F28,'MP Calculations'!$D$40:$D$130,0),0),-1))</f>
        <v>0</v>
      </c>
    </row>
    <row r="29" spans="3:18" x14ac:dyDescent="0.2">
      <c r="O29" s="6" t="s">
        <v>19</v>
      </c>
      <c r="P29" s="219">
        <f>SUM(P22:P28)</f>
        <v>28365801.199999999</v>
      </c>
      <c r="Q29" s="219">
        <f>SUM(Q22:Q28)</f>
        <v>26050384.838629067</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6" zoomScaleNormal="100" workbookViewId="0">
      <selection activeCell="AX65" sqref="AX65"/>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2" t="s">
        <v>93</v>
      </c>
      <c r="M8" s="253"/>
      <c r="N8" s="40"/>
      <c r="O8" s="252" t="s">
        <v>95</v>
      </c>
      <c r="P8" s="253"/>
      <c r="Q8" s="40"/>
      <c r="R8" s="252" t="s">
        <v>94</v>
      </c>
      <c r="S8" s="253"/>
      <c r="T8" s="40"/>
      <c r="U8" s="252" t="s">
        <v>119</v>
      </c>
      <c r="V8" s="253"/>
      <c r="W8" s="40"/>
      <c r="X8" s="252" t="s">
        <v>120</v>
      </c>
      <c r="Y8" s="253"/>
      <c r="Z8" s="40"/>
      <c r="AA8" s="252" t="s">
        <v>121</v>
      </c>
      <c r="AB8" s="253"/>
      <c r="AC8" s="40"/>
      <c r="AD8" s="252" t="s">
        <v>122</v>
      </c>
      <c r="AE8" s="253"/>
      <c r="AF8" s="40"/>
      <c r="AG8" s="252" t="s">
        <v>123</v>
      </c>
      <c r="AH8" s="253"/>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5">
        <f>IF(LEFT($C12,4)*1&lt;LEFT('General inputs'!$I$16,4)+'General inputs'!$H$38,SUM(G12,J12,M12,P12,S12,V12,Y12,AB12,AE12,AH12),"")</f>
        <v>0</v>
      </c>
      <c r="F12" s="41">
        <v>0</v>
      </c>
      <c r="G12" s="175">
        <f>F12*$G$9/$F$6</f>
        <v>0</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6">
        <f>IF(LEFT($C13,4)*1&lt;LEFT('General inputs'!$I$16,4)+'General inputs'!$H$38,SUM(G13,J13,M13,P13,S13,V13,Y13,AB13,AE13,AH13),"")</f>
        <v>0</v>
      </c>
      <c r="F13" s="32">
        <v>0</v>
      </c>
      <c r="G13" s="176">
        <f t="shared" ref="G13:G43" si="9">F13*$G$9/$F$6</f>
        <v>0</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6">
        <f>IF(LEFT($C14,4)*1&lt;LEFT('General inputs'!$I$16,4)+'General inputs'!$H$38,SUM(G14,J14,M14,P14,S14,V14,Y14,AB14,AE14,AH14),"")</f>
        <v>0</v>
      </c>
      <c r="F14" s="32">
        <v>0</v>
      </c>
      <c r="G14" s="176">
        <f t="shared" si="9"/>
        <v>0</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6">
        <f>IF(LEFT($C15,4)*1&lt;LEFT('General inputs'!$I$16,4)+'General inputs'!$H$38,SUM(G15,J15,M15,P15,S15,V15,Y15,AB15,AE15,AH15),"")</f>
        <v>0</v>
      </c>
      <c r="F15" s="32">
        <v>0</v>
      </c>
      <c r="G15" s="176">
        <f t="shared" si="9"/>
        <v>0</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6">
        <f>IF(LEFT($C16,4)*1&lt;LEFT('General inputs'!$I$16,4)+'General inputs'!$H$38,SUM(G16,J16,M16,P16,S16,V16,Y16,AB16,AE16,AH16),"")</f>
        <v>0</v>
      </c>
      <c r="F16" s="32">
        <v>0</v>
      </c>
      <c r="G16" s="176">
        <f t="shared" si="9"/>
        <v>0</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6">
        <f>IF(LEFT($C17,4)*1&lt;LEFT('General inputs'!$I$16,4)+'General inputs'!$H$38,SUM(G17,J17,M17,P17,S17,V17,Y17,AB17,AE17,AH17),"")</f>
        <v>0</v>
      </c>
      <c r="F17" s="32">
        <v>0</v>
      </c>
      <c r="G17" s="176">
        <f t="shared" si="9"/>
        <v>0</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6">
        <f>IF(LEFT($C18,4)*1&lt;LEFT('General inputs'!$I$16,4)+'General inputs'!$H$38,SUM(G18,J18,M18,P18,S18,V18,Y18,AB18,AE18,AH18),"")</f>
        <v>0</v>
      </c>
      <c r="F18" s="32">
        <v>0</v>
      </c>
      <c r="G18" s="176">
        <f t="shared" si="9"/>
        <v>0</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6">
        <f>IF(LEFT($C19,4)*1&lt;LEFT('General inputs'!$I$16,4)+'General inputs'!$H$38,SUM(G19,J19,M19,P19,S19,V19,Y19,AB19,AE19,AH19),"")</f>
        <v>0</v>
      </c>
      <c r="F19" s="32">
        <v>0</v>
      </c>
      <c r="G19" s="176">
        <f t="shared" si="9"/>
        <v>0</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6">
        <f>IF(LEFT($C20,4)*1&lt;LEFT('General inputs'!$I$16,4)+'General inputs'!$H$38,SUM(G20,J20,M20,P20,S20,V20,Y20,AB20,AE20,AH20),"")</f>
        <v>0</v>
      </c>
      <c r="F20" s="32">
        <v>0</v>
      </c>
      <c r="G20" s="176">
        <f t="shared" si="9"/>
        <v>0</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6">
        <f>IF(LEFT($C21,4)*1&lt;LEFT('General inputs'!$I$16,4)+'General inputs'!$H$38,SUM(G21,J21,M21,P21,S21,V21,Y21,AB21,AE21,AH21),"")</f>
        <v>0</v>
      </c>
      <c r="F21" s="32">
        <v>0</v>
      </c>
      <c r="G21" s="176">
        <f t="shared" si="9"/>
        <v>0</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6">
        <f>IF(LEFT($C22,4)*1&lt;LEFT('General inputs'!$I$16,4)+'General inputs'!$H$38,SUM(G22,J22,M22,P22,S22,V22,Y22,AB22,AE22,AH22),"")</f>
        <v>0</v>
      </c>
      <c r="F22" s="32">
        <v>0</v>
      </c>
      <c r="G22" s="176">
        <f t="shared" si="9"/>
        <v>0</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6">
        <f>IF(LEFT($C23,4)*1&lt;LEFT('General inputs'!$I$16,4)+'General inputs'!$H$38,SUM(G23,J23,M23,P23,S23,V23,Y23,AB23,AE23,AH23),"")</f>
        <v>0</v>
      </c>
      <c r="F23" s="32">
        <v>0</v>
      </c>
      <c r="G23" s="176">
        <f t="shared" si="9"/>
        <v>0</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6">
        <f>IF(LEFT($C24,4)*1&lt;LEFT('General inputs'!$I$16,4)+'General inputs'!$H$38,SUM(G24,J24,M24,P24,S24,V24,Y24,AB24,AE24,AH24),"")</f>
        <v>0</v>
      </c>
      <c r="F24" s="32">
        <v>0</v>
      </c>
      <c r="G24" s="176">
        <f t="shared" si="9"/>
        <v>0</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6">
        <f>IF(LEFT($C25,4)*1&lt;LEFT('General inputs'!$I$16,4)+'General inputs'!$H$38,SUM(G25,J25,M25,P25,S25,V25,Y25,AB25,AE25,AH25),"")</f>
        <v>0</v>
      </c>
      <c r="F25" s="32">
        <v>0</v>
      </c>
      <c r="G25" s="176">
        <f t="shared" si="9"/>
        <v>0</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6">
        <f>IF(LEFT($C26,4)*1&lt;LEFT('General inputs'!$I$16,4)+'General inputs'!$H$38,SUM(G26,J26,M26,P26,S26,V26,Y26,AB26,AE26,AH26),"")</f>
        <v>0</v>
      </c>
      <c r="F26" s="32">
        <v>0</v>
      </c>
      <c r="G26" s="176">
        <f t="shared" si="9"/>
        <v>0</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6">
        <f>IF(LEFT($C27,4)*1&lt;LEFT('General inputs'!$I$16,4)+'General inputs'!$H$38,SUM(G27,J27,M27,P27,S27,V27,Y27,AB27,AE27,AH27),"")</f>
        <v>0</v>
      </c>
      <c r="F27" s="32">
        <v>0</v>
      </c>
      <c r="G27" s="176">
        <f t="shared" si="9"/>
        <v>0</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6">
        <f>IF(LEFT($C28,4)*1&lt;LEFT('General inputs'!$I$16,4)+'General inputs'!$H$38,SUM(G28,J28,M28,P28,S28,V28,Y28,AB28,AE28,AH28),"")</f>
        <v>0</v>
      </c>
      <c r="F28" s="32">
        <v>0</v>
      </c>
      <c r="G28" s="176">
        <f t="shared" si="9"/>
        <v>0</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6">
        <f>IF(LEFT($C29,4)*1&lt;LEFT('General inputs'!$I$16,4)+'General inputs'!$H$38,SUM(G29,J29,M29,P29,S29,V29,Y29,AB29,AE29,AH29),"")</f>
        <v>0</v>
      </c>
      <c r="F29" s="32">
        <v>0</v>
      </c>
      <c r="G29" s="176">
        <f t="shared" si="9"/>
        <v>0</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6">
        <f>IF(LEFT($C30,4)*1&lt;LEFT('General inputs'!$I$16,4)+'General inputs'!$H$38,SUM(G30,J30,M30,P30,S30,V30,Y30,AB30,AE30,AH30),"")</f>
        <v>0</v>
      </c>
      <c r="F30" s="32">
        <v>0</v>
      </c>
      <c r="G30" s="176">
        <f t="shared" si="9"/>
        <v>0</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6">
        <f>IF(LEFT($C31,4)*1&lt;LEFT('General inputs'!$I$16,4)+'General inputs'!$H$38,SUM(G31,J31,M31,P31,S31,V31,Y31,AB31,AE31,AH31),"")</f>
        <v>0</v>
      </c>
      <c r="F31" s="32">
        <v>0</v>
      </c>
      <c r="G31" s="176">
        <f t="shared" si="9"/>
        <v>0</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6">
        <f>IF(LEFT($C32,4)*1&lt;LEFT('General inputs'!$I$16,4)+'General inputs'!$H$38,SUM(G32,J32,M32,P32,S32,V32,Y32,AB32,AE32,AH32),"")</f>
        <v>0</v>
      </c>
      <c r="F32" s="32">
        <v>0</v>
      </c>
      <c r="G32" s="176">
        <f t="shared" si="9"/>
        <v>0</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6">
        <f>IF(LEFT($C33,4)*1&lt;LEFT('General inputs'!$I$16,4)+'General inputs'!$H$38,SUM(G33,J33,M33,P33,S33,V33,Y33,AB33,AE33,AH33),"")</f>
        <v>0</v>
      </c>
      <c r="F33" s="32">
        <v>0</v>
      </c>
      <c r="G33" s="176">
        <f t="shared" si="9"/>
        <v>0</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6">
        <f>IF(LEFT($C34,4)*1&lt;LEFT('General inputs'!$I$16,4)+'General inputs'!$H$38,SUM(G34,J34,M34,P34,S34,V34,Y34,AB34,AE34,AH34),"")</f>
        <v>0</v>
      </c>
      <c r="F34" s="32">
        <v>0</v>
      </c>
      <c r="G34" s="176">
        <f t="shared" si="9"/>
        <v>0</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6">
        <f>IF(LEFT($C35,4)*1&lt;LEFT('General inputs'!$I$16,4)+'General inputs'!$H$38,SUM(G35,J35,M35,P35,S35,V35,Y35,AB35,AE35,AH35),"")</f>
        <v>0</v>
      </c>
      <c r="F35" s="32">
        <v>0</v>
      </c>
      <c r="G35" s="176">
        <f t="shared" si="9"/>
        <v>0</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6">
        <f>IF(LEFT($C36,4)*1&lt;LEFT('General inputs'!$I$16,4)+'General inputs'!$H$38,SUM(G36,J36,M36,P36,S36,V36,Y36,AB36,AE36,AH36),"")</f>
        <v>0</v>
      </c>
      <c r="F36" s="32">
        <v>0</v>
      </c>
      <c r="G36" s="176">
        <f t="shared" si="9"/>
        <v>0</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6">
        <f>IF(LEFT($C37,4)*1&lt;LEFT('General inputs'!$I$16,4)+'General inputs'!$H$38,SUM(G37,J37,M37,P37,S37,V37,Y37,AB37,AE37,AH37),"")</f>
        <v>0</v>
      </c>
      <c r="F37" s="32">
        <v>0</v>
      </c>
      <c r="G37" s="176">
        <f t="shared" si="9"/>
        <v>0</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6">
        <f>IF(LEFT($C38,4)*1&lt;LEFT('General inputs'!$I$16,4)+'General inputs'!$H$38,SUM(G38,J38,M38,P38,S38,V38,Y38,AB38,AE38,AH38),"")</f>
        <v>0</v>
      </c>
      <c r="F38" s="32">
        <v>0</v>
      </c>
      <c r="G38" s="176">
        <f t="shared" si="9"/>
        <v>0</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6">
        <f>IF(LEFT($C39,4)*1&lt;LEFT('General inputs'!$I$16,4)+'General inputs'!$H$38,SUM(G39,J39,M39,P39,S39,V39,Y39,AB39,AE39,AH39),"")</f>
        <v>0</v>
      </c>
      <c r="F39" s="32">
        <v>0</v>
      </c>
      <c r="G39" s="176">
        <f t="shared" si="9"/>
        <v>0</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6">
        <f>IF(LEFT($C40,4)*1&lt;LEFT('General inputs'!$I$16,4)+'General inputs'!$H$38,SUM(G40,J40,M40,P40,S40,V40,Y40,AB40,AE40,AH40),"")</f>
        <v>0</v>
      </c>
      <c r="F40" s="32">
        <v>0</v>
      </c>
      <c r="G40" s="176">
        <f t="shared" si="9"/>
        <v>0</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6">
        <f>IF(LEFT($C41,4)*1&lt;LEFT('General inputs'!$I$16,4)+'General inputs'!$H$38,SUM(G41,J41,M41,P41,S41,V41,Y41,AB41,AE41,AH41),"")</f>
        <v>0</v>
      </c>
      <c r="F41" s="32">
        <v>0</v>
      </c>
      <c r="G41" s="176">
        <f t="shared" si="9"/>
        <v>0</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6">
        <f>IF(LEFT($C42,4)*1&lt;LEFT('General inputs'!$I$16,4)+'General inputs'!$H$38,SUM(G42,J42,M42,P42,S42,V42,Y42,AB42,AE42,AH42),"")</f>
        <v>134</v>
      </c>
      <c r="F42" s="32">
        <v>134</v>
      </c>
      <c r="G42" s="176">
        <f t="shared" si="9"/>
        <v>134</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6">
        <f>IF(LEFT($C43,4)*1&lt;LEFT('General inputs'!$I$16,4)+'General inputs'!$H$38,SUM(G43,J43,M43,P43,S43,V43,Y43,AB43,AE43,AH43),"")</f>
        <v>134</v>
      </c>
      <c r="F43" s="32">
        <v>134</v>
      </c>
      <c r="G43" s="176">
        <f t="shared" si="9"/>
        <v>134</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6">
        <f>IF(LEFT($C44,4)*1&lt;LEFT('General inputs'!$I$16,4)+'General inputs'!$H$38,SUM(G44,J44,M44,P44,S44,V44,Y44,AB44,AE44,AH44),"")</f>
        <v>134</v>
      </c>
      <c r="F44" s="32">
        <v>134</v>
      </c>
      <c r="G44" s="176">
        <f t="shared" ref="G44:G75" si="11">F44*$G$9/$F$6</f>
        <v>134</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6">
        <f>IF(LEFT($C45,4)*1&lt;LEFT('General inputs'!$I$16,4)+'General inputs'!$H$38,SUM(G45,J45,M45,P45,S45,V45,Y45,AB45,AE45,AH45),"")</f>
        <v>134</v>
      </c>
      <c r="F45" s="32">
        <v>134</v>
      </c>
      <c r="G45" s="176">
        <f t="shared" si="11"/>
        <v>134</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6">
        <f>IF(LEFT($C46,4)*1&lt;LEFT('General inputs'!$I$16,4)+'General inputs'!$H$38,SUM(G46,J46,M46,P46,S46,V46,Y46,AB46,AE46,AH46),"")</f>
        <v>134</v>
      </c>
      <c r="F46" s="32">
        <v>134</v>
      </c>
      <c r="G46" s="176">
        <f t="shared" si="11"/>
        <v>134</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6">
        <f>IF(LEFT($C47,4)*1&lt;LEFT('General inputs'!$I$16,4)+'General inputs'!$H$38,SUM(G47,J47,M47,P47,S47,V47,Y47,AB47,AE47,AH47),"")</f>
        <v>134</v>
      </c>
      <c r="F47" s="32">
        <v>134</v>
      </c>
      <c r="G47" s="176">
        <f t="shared" si="11"/>
        <v>134</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6">
        <f>IF(LEFT($C48,4)*1&lt;LEFT('General inputs'!$I$16,4)+'General inputs'!$H$38,SUM(G48,J48,M48,P48,S48,V48,Y48,AB48,AE48,AH48),"")</f>
        <v>134</v>
      </c>
      <c r="F48" s="32">
        <v>134</v>
      </c>
      <c r="G48" s="176">
        <f t="shared" si="11"/>
        <v>134</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6">
        <f>IF(LEFT($C49,4)*1&lt;LEFT('General inputs'!$I$16,4)+'General inputs'!$H$38,SUM(G49,J49,M49,P49,S49,V49,Y49,AB49,AE49,AH49),"")</f>
        <v>134</v>
      </c>
      <c r="F49" s="32">
        <v>134</v>
      </c>
      <c r="G49" s="176">
        <f t="shared" si="11"/>
        <v>134</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6">
        <f>IF(LEFT($C50,4)*1&lt;LEFT('General inputs'!$I$16,4)+'General inputs'!$H$38,SUM(G50,J50,M50,P50,S50,V50,Y50,AB50,AE50,AH50),"")</f>
        <v>134</v>
      </c>
      <c r="F50" s="32">
        <v>134</v>
      </c>
      <c r="G50" s="176">
        <f t="shared" si="11"/>
        <v>134</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6">
        <f>IF(LEFT($C51,4)*1&lt;LEFT('General inputs'!$I$16,4)+'General inputs'!$H$38,SUM(G51,J51,M51,P51,S51,V51,Y51,AB51,AE51,AH51),"")</f>
        <v>134</v>
      </c>
      <c r="F51" s="32">
        <v>134</v>
      </c>
      <c r="G51" s="176">
        <f t="shared" si="11"/>
        <v>134</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6">
        <f>IF(LEFT($C52,4)*1&lt;LEFT('General inputs'!$I$16,4)+'General inputs'!$H$38,SUM(G52,J52,M52,P52,S52,V52,Y52,AB52,AE52,AH52),"")</f>
        <v>134</v>
      </c>
      <c r="F52" s="32">
        <v>134</v>
      </c>
      <c r="G52" s="176">
        <f t="shared" si="11"/>
        <v>134</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6">
        <f>IF(LEFT($C53,4)*1&lt;LEFT('General inputs'!$I$16,4)+'General inputs'!$H$38,SUM(G53,J53,M53,P53,S53,V53,Y53,AB53,AE53,AH53),"")</f>
        <v>134</v>
      </c>
      <c r="F53" s="32">
        <v>134</v>
      </c>
      <c r="G53" s="176">
        <f t="shared" si="11"/>
        <v>134</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6">
        <f>IF(LEFT($C54,4)*1&lt;LEFT('General inputs'!$I$16,4)+'General inputs'!$H$38,SUM(G54,J54,M54,P54,S54,V54,Y54,AB54,AE54,AH54),"")</f>
        <v>134</v>
      </c>
      <c r="F54" s="32">
        <v>134</v>
      </c>
      <c r="G54" s="176">
        <f t="shared" si="11"/>
        <v>134</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6">
        <f>IF(LEFT($C55,4)*1&lt;LEFT('General inputs'!$I$16,4)+'General inputs'!$H$38,SUM(G55,J55,M55,P55,S55,V55,Y55,AB55,AE55,AH55),"")</f>
        <v>134</v>
      </c>
      <c r="F55" s="32">
        <v>134</v>
      </c>
      <c r="G55" s="176">
        <f t="shared" si="11"/>
        <v>134</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6">
        <f>IF(LEFT($C56,4)*1&lt;LEFT('General inputs'!$I$16,4)+'General inputs'!$H$38,SUM(G56,J56,M56,P56,S56,V56,Y56,AB56,AE56,AH56),"")</f>
        <v>134</v>
      </c>
      <c r="F56" s="32">
        <v>134</v>
      </c>
      <c r="G56" s="176">
        <f t="shared" si="11"/>
        <v>134</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6">
        <f>IF(LEFT($C57,4)*1&lt;LEFT('General inputs'!$I$16,4)+'General inputs'!$H$38,SUM(G57,J57,M57,P57,S57,V57,Y57,AB57,AE57,AH57),"")</f>
        <v>134</v>
      </c>
      <c r="F57" s="32">
        <v>134</v>
      </c>
      <c r="G57" s="176">
        <f t="shared" si="11"/>
        <v>134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6">
        <f>IF(LEFT($C58,4)*1&lt;LEFT('General inputs'!$I$16,4)+'General inputs'!$H$38,SUM(G58,J58,M58,P58,S58,V58,Y58,AB58,AE58,AH58),"")</f>
        <v>134</v>
      </c>
      <c r="F58" s="32">
        <v>134</v>
      </c>
      <c r="G58" s="176">
        <f t="shared" si="11"/>
        <v>134</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6">
        <f>IF(LEFT($C59,4)*1&lt;LEFT('General inputs'!$I$16,4)+'General inputs'!$H$38,SUM(G59,J59,M59,P59,S59,V59,Y59,AB59,AE59,AH59),"")</f>
        <v>134</v>
      </c>
      <c r="F59" s="32">
        <v>134</v>
      </c>
      <c r="G59" s="176">
        <f t="shared" si="11"/>
        <v>134</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6">
        <f>IF(LEFT($C60,4)*1&lt;LEFT('General inputs'!$I$16,4)+'General inputs'!$H$38,SUM(G60,J60,M60,P60,S60,V60,Y60,AB60,AE60,AH60),"")</f>
        <v>134</v>
      </c>
      <c r="F60" s="32">
        <v>134</v>
      </c>
      <c r="G60" s="176">
        <f t="shared" si="11"/>
        <v>134</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6">
        <f>IF(LEFT($C61,4)*1&lt;LEFT('General inputs'!$I$16,4)+'General inputs'!$H$38,SUM(G61,J61,M61,P61,S61,V61,Y61,AB61,AE61,AH61),"")</f>
        <v>134</v>
      </c>
      <c r="F61" s="32">
        <v>134</v>
      </c>
      <c r="G61" s="176">
        <f t="shared" si="11"/>
        <v>134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6">
        <f>IF(LEFT($C62,4)*1&lt;LEFT('General inputs'!$I$16,4)+'General inputs'!$H$38,SUM(G62,J62,M62,P62,S62,V62,Y62,AB62,AE62,AH62),"")</f>
        <v>134</v>
      </c>
      <c r="F62" s="32">
        <v>134</v>
      </c>
      <c r="G62" s="176">
        <f t="shared" si="11"/>
        <v>134</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6">
        <f>IF(LEFT($C63,4)*1&lt;LEFT('General inputs'!$I$16,4)+'General inputs'!$H$38,SUM(G63,J63,M63,P63,S63,V63,Y63,AB63,AE63,AH63),"")</f>
        <v>134</v>
      </c>
      <c r="F63" s="32">
        <v>134</v>
      </c>
      <c r="G63" s="176">
        <f t="shared" si="11"/>
        <v>134</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6">
        <f>IF(LEFT($C64,4)*1&lt;LEFT('General inputs'!$I$16,4)+'General inputs'!$H$38,SUM(G64,J64,M64,P64,S64,V64,Y64,AB64,AE64,AH64),"")</f>
        <v>134</v>
      </c>
      <c r="F64" s="32">
        <v>134</v>
      </c>
      <c r="G64" s="176">
        <f t="shared" si="11"/>
        <v>134</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6">
        <f>IF(LEFT($C65,4)*1&lt;LEFT('General inputs'!$I$16,4)+'General inputs'!$H$38,SUM(G65,J65,M65,P65,S65,V65,Y65,AB65,AE65,AH65),"")</f>
        <v>134</v>
      </c>
      <c r="F65" s="32">
        <v>134</v>
      </c>
      <c r="G65" s="176">
        <f t="shared" si="11"/>
        <v>134</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6">
        <f>IF(LEFT($C66,4)*1&lt;LEFT('General inputs'!$I$16,4)+'General inputs'!$H$38,SUM(G66,J66,M66,P66,S66,V66,Y66,AB66,AE66,AH66),"")</f>
        <v>134</v>
      </c>
      <c r="F66" s="32">
        <v>134</v>
      </c>
      <c r="G66" s="176">
        <f t="shared" si="11"/>
        <v>134</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6">
        <f>IF(LEFT($C67,4)*1&lt;LEFT('General inputs'!$I$16,4)+'General inputs'!$H$38,SUM(G67,J67,M67,P67,S67,V67,Y67,AB67,AE67,AH67),"")</f>
        <v>134</v>
      </c>
      <c r="F67" s="32">
        <v>134</v>
      </c>
      <c r="G67" s="176">
        <f t="shared" si="11"/>
        <v>134</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6">
        <f>IF(LEFT($C68,4)*1&lt;LEFT('General inputs'!$I$16,4)+'General inputs'!$H$38,SUM(G68,J68,M68,P68,S68,V68,Y68,AB68,AE68,AH68),"")</f>
        <v>134</v>
      </c>
      <c r="F68" s="32">
        <v>134</v>
      </c>
      <c r="G68" s="176">
        <f t="shared" si="11"/>
        <v>134</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6" t="str">
        <f>IF(LEFT($C69,4)*1&lt;LEFT('General inputs'!$I$16,4)+'General inputs'!$H$38,SUM(G69,J69,M69,P69,S69,V69,Y69,AB69,AE69,AH69),"")</f>
        <v/>
      </c>
      <c r="F69" s="32"/>
      <c r="G69" s="176">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6" t="str">
        <f>IF(LEFT($C70,4)*1&lt;LEFT('General inputs'!$I$16,4)+'General inputs'!$H$38,SUM(G70,J70,M70,P70,S70,V70,Y70,AB70,AE70,AH70),"")</f>
        <v/>
      </c>
      <c r="F70" s="32"/>
      <c r="G70" s="176">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6" t="str">
        <f>IF(LEFT($C71,4)*1&lt;LEFT('General inputs'!$I$16,4)+'General inputs'!$H$38,SUM(G71,J71,M71,P71,S71,V71,Y71,AB71,AE71,AH71),"")</f>
        <v/>
      </c>
      <c r="F71" s="32"/>
      <c r="G71" s="176">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6" t="str">
        <f>IF(LEFT($C72,4)*1&lt;LEFT('General inputs'!$I$16,4)+'General inputs'!$H$38,SUM(G72,J72,M72,P72,S72,V72,Y72,AB72,AE72,AH72),"")</f>
        <v/>
      </c>
      <c r="F72" s="32"/>
      <c r="G72" s="176">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6" t="str">
        <f>IF(LEFT($C73,4)*1&lt;LEFT('General inputs'!$I$16,4)+'General inputs'!$H$38,SUM(G73,J73,M73,P73,S73,V73,Y73,AB73,AE73,AH73),"")</f>
        <v/>
      </c>
      <c r="F73" s="32"/>
      <c r="G73" s="176">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6" t="str">
        <f>IF(LEFT($C74,4)*1&lt;LEFT('General inputs'!$I$16,4)+'General inputs'!$H$38,SUM(G74,J74,M74,P74,S74,V74,Y74,AB74,AE74,AH74),"")</f>
        <v/>
      </c>
      <c r="F74" s="32"/>
      <c r="G74" s="176">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6" t="str">
        <f>IF(LEFT($C75,4)*1&lt;LEFT('General inputs'!$I$16,4)+'General inputs'!$H$38,SUM(G75,J75,M75,P75,S75,V75,Y75,AB75,AE75,AH75),"")</f>
        <v/>
      </c>
      <c r="F75" s="32"/>
      <c r="G75" s="176">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6" t="str">
        <f>IF(LEFT($C76,4)*1&lt;LEFT('General inputs'!$I$16,4)+'General inputs'!$H$38,SUM(G76,J76,M76,P76,S76,V76,Y76,AB76,AE76,AH76),"")</f>
        <v/>
      </c>
      <c r="F76" s="32"/>
      <c r="G76" s="176">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6" t="str">
        <f>IF(LEFT($C77,4)*1&lt;LEFT('General inputs'!$I$16,4)+'General inputs'!$H$38,SUM(G77,J77,M77,P77,S77,V77,Y77,AB77,AE77,AH77),"")</f>
        <v/>
      </c>
      <c r="F77" s="32"/>
      <c r="G77" s="176">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6" t="str">
        <f>IF(LEFT($C78,4)*1&lt;LEFT('General inputs'!$I$16,4)+'General inputs'!$H$38,SUM(G78,J78,M78,P78,S78,V78,Y78,AB78,AE78,AH78),"")</f>
        <v/>
      </c>
      <c r="F78" s="32"/>
      <c r="G78" s="176">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6" t="str">
        <f>IF(LEFT($C79,4)*1&lt;LEFT('General inputs'!$I$16,4)+'General inputs'!$H$38,SUM(G79,J79,M79,P79,S79,V79,Y79,AB79,AE79,AH79),"")</f>
        <v/>
      </c>
      <c r="F79" s="32"/>
      <c r="G79" s="176">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6" t="str">
        <f>IF(LEFT($C80,4)*1&lt;LEFT('General inputs'!$I$16,4)+'General inputs'!$H$38,SUM(G80,J80,M80,P80,S80,V80,Y80,AB80,AE80,AH80),"")</f>
        <v/>
      </c>
      <c r="F80" s="32"/>
      <c r="G80" s="176">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6" t="str">
        <f>IF(LEFT($C81,4)*1&lt;LEFT('General inputs'!$I$16,4)+'General inputs'!$H$38,SUM(G81,J81,M81,P81,S81,V81,Y81,AB81,AE81,AH81),"")</f>
        <v/>
      </c>
      <c r="F81" s="32"/>
      <c r="G81" s="176">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6" t="str">
        <f>IF(LEFT($C82,4)*1&lt;LEFT('General inputs'!$I$16,4)+'General inputs'!$H$38,SUM(G82,J82,M82,P82,S82,V82,Y82,AB82,AE82,AH82),"")</f>
        <v/>
      </c>
      <c r="F82" s="32"/>
      <c r="G82" s="176">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6" t="str">
        <f>IF(LEFT($C83,4)*1&lt;LEFT('General inputs'!$I$16,4)+'General inputs'!$H$38,SUM(G83,J83,M83,P83,S83,V83,Y83,AB83,AE83,AH83),"")</f>
        <v/>
      </c>
      <c r="F83" s="32"/>
      <c r="G83" s="176">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6" t="str">
        <f>IF(LEFT($C84,4)*1&lt;LEFT('General inputs'!$I$16,4)+'General inputs'!$H$38,SUM(G84,J84,M84,P84,S84,V84,Y84,AB84,AE84,AH84),"")</f>
        <v/>
      </c>
      <c r="F84" s="32"/>
      <c r="G84" s="176">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6" t="str">
        <f>IF(LEFT($C85,4)*1&lt;LEFT('General inputs'!$I$16,4)+'General inputs'!$H$38,SUM(G85,J85,M85,P85,S85,V85,Y85,AB85,AE85,AH85),"")</f>
        <v/>
      </c>
      <c r="F85" s="32"/>
      <c r="G85" s="176">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6" t="str">
        <f>IF(LEFT($C86,4)*1&lt;LEFT('General inputs'!$I$16,4)+'General inputs'!$H$38,SUM(G86,J86,M86,P86,S86,V86,Y86,AB86,AE86,AH86),"")</f>
        <v/>
      </c>
      <c r="F86" s="32"/>
      <c r="G86" s="176">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6" t="str">
        <f>IF(LEFT($C87,4)*1&lt;LEFT('General inputs'!$I$16,4)+'General inputs'!$H$38,SUM(G87,J87,M87,P87,S87,V87,Y87,AB87,AE87,AH87),"")</f>
        <v/>
      </c>
      <c r="F87" s="32"/>
      <c r="G87" s="176">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6" t="str">
        <f>IF(LEFT($C88,4)*1&lt;LEFT('General inputs'!$I$16,4)+'General inputs'!$H$38,SUM(G88,J88,M88,P88,S88,V88,Y88,AB88,AE88,AH88),"")</f>
        <v/>
      </c>
      <c r="F88" s="32"/>
      <c r="G88" s="176">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6" t="str">
        <f>IF(LEFT($C89,4)*1&lt;LEFT('General inputs'!$I$16,4)+'General inputs'!$H$38,SUM(G89,J89,M89,P89,S89,V89,Y89,AB89,AE89,AH89),"")</f>
        <v/>
      </c>
      <c r="F89" s="32"/>
      <c r="G89" s="176">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6" t="str">
        <f>IF(LEFT($C90,4)*1&lt;LEFT('General inputs'!$I$16,4)+'General inputs'!$H$38,SUM(G90,J90,M90,P90,S90,V90,Y90,AB90,AE90,AH90),"")</f>
        <v/>
      </c>
      <c r="F90" s="32"/>
      <c r="G90" s="176">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6" t="str">
        <f>IF(LEFT($C91,4)*1&lt;LEFT('General inputs'!$I$16,4)+'General inputs'!$H$38,SUM(G91,J91,M91,P91,S91,V91,Y91,AB91,AE91,AH91),"")</f>
        <v/>
      </c>
      <c r="F91" s="32"/>
      <c r="G91" s="176">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6" t="str">
        <f>IF(LEFT($C92,4)*1&lt;LEFT('General inputs'!$I$16,4)+'General inputs'!$H$38,SUM(G92,J92,M92,P92,S92,V92,Y92,AB92,AE92,AH92),"")</f>
        <v/>
      </c>
      <c r="F92" s="32"/>
      <c r="G92" s="176">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6" t="str">
        <f>IF(LEFT($C93,4)*1&lt;LEFT('General inputs'!$I$16,4)+'General inputs'!$H$38,SUM(G93,J93,M93,P93,S93,V93,Y93,AB93,AE93,AH93),"")</f>
        <v/>
      </c>
      <c r="F93" s="32"/>
      <c r="G93" s="176">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6" t="str">
        <f>IF(LEFT($C94,4)*1&lt;LEFT('General inputs'!$I$16,4)+'General inputs'!$H$38,SUM(G94,J94,M94,P94,S94,V94,Y94,AB94,AE94,AH94),"")</f>
        <v/>
      </c>
      <c r="F94" s="32"/>
      <c r="G94" s="176">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6" t="str">
        <f>IF(LEFT($C95,4)*1&lt;LEFT('General inputs'!$I$16,4)+'General inputs'!$H$38,SUM(G95,J95,M95,P95,S95,V95,Y95,AB95,AE95,AH95),"")</f>
        <v/>
      </c>
      <c r="F95" s="32"/>
      <c r="G95" s="176">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6" t="str">
        <f>IF(LEFT($C96,4)*1&lt;LEFT('General inputs'!$I$16,4)+'General inputs'!$H$38,SUM(G96,J96,M96,P96,S96,V96,Y96,AB96,AE96,AH96),"")</f>
        <v/>
      </c>
      <c r="F96" s="32"/>
      <c r="G96" s="176">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6" t="str">
        <f>IF(LEFT($C97,4)*1&lt;LEFT('General inputs'!$I$16,4)+'General inputs'!$H$38,SUM(G97,J97,M97,P97,S97,V97,Y97,AB97,AE97,AH97),"")</f>
        <v/>
      </c>
      <c r="F97" s="32"/>
      <c r="G97" s="176">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6" t="str">
        <f>IF(LEFT($C98,4)*1&lt;LEFT('General inputs'!$I$16,4)+'General inputs'!$H$38,SUM(G98,J98,M98,P98,S98,V98,Y98,AB98,AE98,AH98),"")</f>
        <v/>
      </c>
      <c r="F98" s="32"/>
      <c r="G98" s="176">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6" t="str">
        <f>IF(LEFT($C99,4)*1&lt;LEFT('General inputs'!$I$16,4)+'General inputs'!$H$38,SUM(G99,J99,M99,P99,S99,V99,Y99,AB99,AE99,AH99),"")</f>
        <v/>
      </c>
      <c r="F99" s="32"/>
      <c r="G99" s="176">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6" t="str">
        <f>IF(LEFT($C100,4)*1&lt;LEFT('General inputs'!$I$16,4)+'General inputs'!$H$38,SUM(G100,J100,M100,P100,S100,V100,Y100,AB100,AE100,AH100),"")</f>
        <v/>
      </c>
      <c r="F100" s="32"/>
      <c r="G100" s="176">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6" t="str">
        <f>IF(LEFT($C101,4)*1&lt;LEFT('General inputs'!$I$16,4)+'General inputs'!$H$38,SUM(G101,J101,M101,P101,S101,V101,Y101,AB101,AE101,AH101),"")</f>
        <v/>
      </c>
      <c r="F101" s="32"/>
      <c r="G101" s="176">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6" t="str">
        <f>IF(LEFT($C102,4)*1&lt;LEFT('General inputs'!$I$16,4)+'General inputs'!$H$38,SUM(G102,J102,M102,P102,S102,V102,Y102,AB102,AE102,AH102),"")</f>
        <v/>
      </c>
      <c r="F102" s="32"/>
      <c r="G102" s="176">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zoomScaleNormal="100" workbookViewId="0">
      <selection activeCell="H17" sqref="H17"/>
    </sheetView>
  </sheetViews>
  <sheetFormatPr defaultRowHeight="12" x14ac:dyDescent="0.2"/>
  <cols>
    <col min="1" max="2" width="2.7109375" customWidth="1"/>
    <col min="3" max="3" width="5.7109375" customWidth="1"/>
    <col min="7" max="7" width="9.140625" customWidth="1"/>
    <col min="12" max="12" width="12.140625" customWidth="1"/>
    <col min="14" max="14" width="11.140625" customWidth="1"/>
    <col min="15" max="15" width="10.85546875" customWidth="1"/>
    <col min="17" max="17" width="11.42578125" customWidth="1"/>
    <col min="18" max="18" width="10.8554687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39" t="s">
        <v>283</v>
      </c>
      <c r="G37" s="254" t="s">
        <v>284</v>
      </c>
      <c r="H37" s="255"/>
      <c r="I37" s="255"/>
      <c r="J37" s="255"/>
      <c r="K37" s="255"/>
      <c r="L37" s="255"/>
      <c r="M37" s="255"/>
      <c r="N37" s="255"/>
      <c r="O37" s="255"/>
      <c r="P37" s="255"/>
      <c r="Q37" s="255"/>
      <c r="R37" s="255"/>
      <c r="S37" s="255"/>
      <c r="T37" s="255"/>
      <c r="U37" s="255"/>
      <c r="V37" s="255"/>
      <c r="W37" s="255"/>
      <c r="X37" s="255"/>
      <c r="Y37" s="255"/>
      <c r="Z37" s="255"/>
    </row>
    <row r="38" spans="3:26" ht="24" x14ac:dyDescent="0.2">
      <c r="E38" s="240" t="s">
        <v>285</v>
      </c>
      <c r="G38" s="240" t="s">
        <v>286</v>
      </c>
      <c r="H38" s="240" t="s">
        <v>287</v>
      </c>
      <c r="I38" s="240" t="s">
        <v>288</v>
      </c>
      <c r="J38" s="240" t="s">
        <v>289</v>
      </c>
      <c r="K38" s="240" t="s">
        <v>290</v>
      </c>
      <c r="L38" s="240" t="s">
        <v>291</v>
      </c>
      <c r="M38" s="240" t="s">
        <v>292</v>
      </c>
      <c r="N38" s="240" t="s">
        <v>293</v>
      </c>
      <c r="O38" s="240" t="s">
        <v>294</v>
      </c>
      <c r="P38" s="240" t="s">
        <v>295</v>
      </c>
      <c r="Q38" s="240" t="s">
        <v>296</v>
      </c>
      <c r="R38" s="240" t="s">
        <v>297</v>
      </c>
      <c r="S38" s="240" t="s">
        <v>298</v>
      </c>
      <c r="T38" s="240" t="s">
        <v>299</v>
      </c>
      <c r="U38" s="240" t="s">
        <v>300</v>
      </c>
      <c r="V38" s="240" t="s">
        <v>301</v>
      </c>
      <c r="W38" s="240" t="s">
        <v>302</v>
      </c>
      <c r="X38" s="240" t="s">
        <v>303</v>
      </c>
      <c r="Y38" s="240" t="s">
        <v>304</v>
      </c>
      <c r="Z38" s="240" t="s">
        <v>305</v>
      </c>
    </row>
    <row r="40" spans="3:26" x14ac:dyDescent="0.2">
      <c r="C40" t="s">
        <v>44</v>
      </c>
      <c r="E40">
        <v>694.43</v>
      </c>
      <c r="G40" s="245">
        <v>248.97</v>
      </c>
      <c r="H40" s="245">
        <v>261.66000000000003</v>
      </c>
      <c r="I40" s="245">
        <v>830.18</v>
      </c>
      <c r="J40" s="245">
        <v>201.6</v>
      </c>
      <c r="K40" s="245">
        <v>492.01</v>
      </c>
      <c r="L40" s="245">
        <v>1153.69</v>
      </c>
      <c r="M40" s="245">
        <v>316.24</v>
      </c>
      <c r="N40" s="245">
        <v>1342.61</v>
      </c>
      <c r="O40" s="245">
        <v>255.87</v>
      </c>
      <c r="P40" s="245">
        <v>443.02</v>
      </c>
      <c r="Q40" s="245">
        <v>1275.32</v>
      </c>
      <c r="R40" s="245">
        <v>495.08</v>
      </c>
      <c r="S40" s="245">
        <v>520.58000000000004</v>
      </c>
      <c r="T40" s="245">
        <v>314.37</v>
      </c>
      <c r="U40" s="245">
        <v>902.44</v>
      </c>
      <c r="V40" s="245">
        <v>464.42</v>
      </c>
      <c r="W40" s="245">
        <v>341.59</v>
      </c>
      <c r="X40" s="245">
        <v>661.91</v>
      </c>
      <c r="Y40" s="245">
        <v>216.95</v>
      </c>
      <c r="Z40" s="245">
        <v>0</v>
      </c>
    </row>
    <row r="41" spans="3:26" x14ac:dyDescent="0.2">
      <c r="C41" t="s">
        <v>45</v>
      </c>
      <c r="E41">
        <v>694.43</v>
      </c>
      <c r="G41" s="245">
        <v>240.88</v>
      </c>
      <c r="H41" s="245">
        <v>251.56</v>
      </c>
      <c r="I41" s="245">
        <v>739.66</v>
      </c>
      <c r="J41" s="245">
        <v>194.31</v>
      </c>
      <c r="K41" s="245">
        <v>476.49</v>
      </c>
      <c r="L41" s="245">
        <v>1041.42</v>
      </c>
      <c r="M41" s="245">
        <v>298.08999999999997</v>
      </c>
      <c r="N41" s="245">
        <v>1279.71</v>
      </c>
      <c r="O41" s="245">
        <v>241.09</v>
      </c>
      <c r="P41" s="245">
        <v>412.76</v>
      </c>
      <c r="Q41" s="245">
        <v>1180.73</v>
      </c>
      <c r="R41" s="245">
        <v>467.05</v>
      </c>
      <c r="S41" s="245">
        <v>511.52</v>
      </c>
      <c r="T41" s="245">
        <v>299.58999999999997</v>
      </c>
      <c r="U41" s="245">
        <v>844.22</v>
      </c>
      <c r="V41" s="245">
        <v>442.2</v>
      </c>
      <c r="W41" s="245">
        <v>320.52</v>
      </c>
      <c r="X41" s="245">
        <v>636.79</v>
      </c>
      <c r="Y41" s="245">
        <v>248.96</v>
      </c>
      <c r="Z41" s="245">
        <v>0</v>
      </c>
    </row>
    <row r="42" spans="3:26" x14ac:dyDescent="0.2">
      <c r="C42" t="s">
        <v>46</v>
      </c>
      <c r="E42">
        <v>694.43</v>
      </c>
      <c r="G42" s="245">
        <v>241.82</v>
      </c>
      <c r="H42" s="245">
        <v>252.58</v>
      </c>
      <c r="I42" s="245">
        <v>729.09</v>
      </c>
      <c r="J42" s="245">
        <v>195.1</v>
      </c>
      <c r="K42" s="245">
        <v>482.42</v>
      </c>
      <c r="L42" s="245">
        <v>1224.27</v>
      </c>
      <c r="M42" s="245">
        <v>293.10000000000002</v>
      </c>
      <c r="N42" s="245">
        <v>1268.1600000000001</v>
      </c>
      <c r="O42" s="245">
        <v>245.54</v>
      </c>
      <c r="P42" s="245">
        <v>396.31</v>
      </c>
      <c r="Q42" s="245">
        <v>1115.25</v>
      </c>
      <c r="R42" s="245">
        <v>1964.98</v>
      </c>
      <c r="S42" s="245">
        <v>490.43</v>
      </c>
      <c r="T42" s="245">
        <v>297.77999999999997</v>
      </c>
      <c r="U42" s="245">
        <v>818.34</v>
      </c>
      <c r="V42" s="245">
        <v>445.65</v>
      </c>
      <c r="W42" s="245">
        <v>319.43</v>
      </c>
      <c r="X42" s="245">
        <v>629.76</v>
      </c>
      <c r="Y42" s="245">
        <v>202.05</v>
      </c>
      <c r="Z42" s="245">
        <v>0</v>
      </c>
    </row>
    <row r="43" spans="3:26" x14ac:dyDescent="0.2">
      <c r="C43" t="s">
        <v>47</v>
      </c>
      <c r="E43">
        <v>694.43</v>
      </c>
      <c r="G43" s="245">
        <v>234.8</v>
      </c>
      <c r="H43" s="245">
        <v>245.11</v>
      </c>
      <c r="I43" s="245">
        <v>723.71</v>
      </c>
      <c r="J43" s="245">
        <v>189.04</v>
      </c>
      <c r="K43" s="245">
        <v>492.73</v>
      </c>
      <c r="L43" s="245">
        <v>1117.6300000000001</v>
      </c>
      <c r="M43" s="245">
        <v>278.99</v>
      </c>
      <c r="N43" s="245">
        <v>1215.69</v>
      </c>
      <c r="O43" s="245">
        <v>231.46</v>
      </c>
      <c r="P43" s="245">
        <v>372.92</v>
      </c>
      <c r="Q43" s="245">
        <v>1041.6400000000001</v>
      </c>
      <c r="R43" s="245">
        <v>435.05</v>
      </c>
      <c r="S43" s="245">
        <v>470.93</v>
      </c>
      <c r="T43" s="245">
        <v>286.38</v>
      </c>
      <c r="U43" s="245">
        <v>768.33</v>
      </c>
      <c r="V43" s="245">
        <v>428.4</v>
      </c>
      <c r="W43" s="245">
        <v>305.16000000000003</v>
      </c>
      <c r="X43" s="245">
        <v>606.47</v>
      </c>
      <c r="Y43" s="245">
        <v>214.14</v>
      </c>
      <c r="Z43" s="245">
        <v>0</v>
      </c>
    </row>
    <row r="44" spans="3:26" x14ac:dyDescent="0.2">
      <c r="C44" t="s">
        <v>48</v>
      </c>
      <c r="E44">
        <v>694.43</v>
      </c>
      <c r="G44" s="245">
        <v>232.77</v>
      </c>
      <c r="H44" s="245">
        <v>244.28</v>
      </c>
      <c r="I44" s="245">
        <v>657</v>
      </c>
      <c r="J44" s="245">
        <v>186.95</v>
      </c>
      <c r="K44" s="245">
        <v>477.71</v>
      </c>
      <c r="L44" s="245">
        <v>829.04</v>
      </c>
      <c r="M44" s="245">
        <v>270.87</v>
      </c>
      <c r="N44" s="245">
        <v>1139.18</v>
      </c>
      <c r="O44" s="245">
        <v>231.35</v>
      </c>
      <c r="P44" s="245">
        <v>361.78</v>
      </c>
      <c r="Q44" s="245">
        <v>990.33</v>
      </c>
      <c r="R44" s="245">
        <v>1817.48</v>
      </c>
      <c r="S44" s="245">
        <v>476.56</v>
      </c>
      <c r="T44" s="245">
        <v>280.52999999999997</v>
      </c>
      <c r="U44" s="245">
        <v>734.54</v>
      </c>
      <c r="V44" s="245">
        <v>415.26</v>
      </c>
      <c r="W44" s="245">
        <v>310.45</v>
      </c>
      <c r="X44" s="245">
        <v>588.65</v>
      </c>
      <c r="Y44" s="245">
        <v>192.21</v>
      </c>
      <c r="Z44" s="245">
        <v>0</v>
      </c>
    </row>
    <row r="45" spans="3:26" x14ac:dyDescent="0.2">
      <c r="C45" t="s">
        <v>49</v>
      </c>
      <c r="E45">
        <v>694.43</v>
      </c>
      <c r="G45" s="245">
        <v>231.19</v>
      </c>
      <c r="H45" s="245">
        <v>242.07</v>
      </c>
      <c r="I45" s="245">
        <v>657.16</v>
      </c>
      <c r="J45" s="245">
        <v>185.89</v>
      </c>
      <c r="K45" s="245">
        <v>455.58</v>
      </c>
      <c r="L45" s="245">
        <v>851.71</v>
      </c>
      <c r="M45" s="245">
        <v>266.13</v>
      </c>
      <c r="N45" s="245">
        <v>1165.93</v>
      </c>
      <c r="O45" s="245">
        <v>228.8</v>
      </c>
      <c r="P45" s="245">
        <v>352.48</v>
      </c>
      <c r="Q45" s="245">
        <v>960.64</v>
      </c>
      <c r="R45" s="245">
        <v>407.46</v>
      </c>
      <c r="S45" s="245">
        <v>462</v>
      </c>
      <c r="T45" s="245">
        <v>278.12</v>
      </c>
      <c r="U45" s="245">
        <v>709.09</v>
      </c>
      <c r="V45" s="245">
        <v>406.28</v>
      </c>
      <c r="W45" s="245">
        <v>294.91000000000003</v>
      </c>
      <c r="X45" s="245">
        <v>594.16999999999996</v>
      </c>
      <c r="Y45" s="245">
        <v>206.09</v>
      </c>
      <c r="Z45" s="245">
        <v>-1.44</v>
      </c>
    </row>
    <row r="46" spans="3:26" x14ac:dyDescent="0.2">
      <c r="C46" t="s">
        <v>50</v>
      </c>
      <c r="E46">
        <v>694.43</v>
      </c>
      <c r="G46" s="245">
        <v>231.19</v>
      </c>
      <c r="H46" s="245">
        <v>242.07</v>
      </c>
      <c r="I46" s="245">
        <v>657.16</v>
      </c>
      <c r="J46" s="245">
        <v>185.89</v>
      </c>
      <c r="K46" s="245">
        <v>455.58</v>
      </c>
      <c r="L46" s="245">
        <v>851.71</v>
      </c>
      <c r="M46" s="245">
        <v>266.13</v>
      </c>
      <c r="N46" s="245">
        <v>1165.93</v>
      </c>
      <c r="O46" s="245">
        <v>228.8</v>
      </c>
      <c r="P46" s="245">
        <v>352.48</v>
      </c>
      <c r="Q46" s="245">
        <v>960.64</v>
      </c>
      <c r="R46" s="245">
        <v>407.46</v>
      </c>
      <c r="S46" s="245">
        <v>462</v>
      </c>
      <c r="T46" s="245">
        <v>278.12</v>
      </c>
      <c r="U46" s="245">
        <v>709.09</v>
      </c>
      <c r="V46" s="245">
        <v>406.28</v>
      </c>
      <c r="W46" s="245">
        <v>294.91000000000003</v>
      </c>
      <c r="X46" s="245">
        <v>594.16999999999996</v>
      </c>
      <c r="Y46" s="245">
        <v>206.09</v>
      </c>
      <c r="Z46" s="245">
        <v>-1.5</v>
      </c>
    </row>
    <row r="47" spans="3:26" x14ac:dyDescent="0.2">
      <c r="C47" t="s">
        <v>51</v>
      </c>
      <c r="E47">
        <v>694.43</v>
      </c>
      <c r="G47" s="245">
        <v>231.19</v>
      </c>
      <c r="H47" s="245">
        <v>242.07</v>
      </c>
      <c r="I47" s="245">
        <v>657.16</v>
      </c>
      <c r="J47" s="245">
        <v>185.89</v>
      </c>
      <c r="K47" s="245">
        <v>455.58</v>
      </c>
      <c r="L47" s="245">
        <v>851.71</v>
      </c>
      <c r="M47" s="245">
        <v>266.13</v>
      </c>
      <c r="N47" s="245">
        <v>1165.93</v>
      </c>
      <c r="O47" s="245">
        <v>228.8</v>
      </c>
      <c r="P47" s="245">
        <v>352.48</v>
      </c>
      <c r="Q47" s="245">
        <v>960.64</v>
      </c>
      <c r="R47" s="245">
        <v>407.46</v>
      </c>
      <c r="S47" s="245">
        <v>462</v>
      </c>
      <c r="T47" s="245">
        <v>278.12</v>
      </c>
      <c r="U47" s="245">
        <v>709.09</v>
      </c>
      <c r="V47" s="245">
        <v>406.28</v>
      </c>
      <c r="W47" s="245">
        <v>294.91000000000003</v>
      </c>
      <c r="X47" s="245">
        <v>594.16999999999996</v>
      </c>
      <c r="Y47" s="245">
        <v>206.09</v>
      </c>
      <c r="Z47" s="245">
        <v>-1.56</v>
      </c>
    </row>
    <row r="48" spans="3:26" x14ac:dyDescent="0.2">
      <c r="C48" t="s">
        <v>52</v>
      </c>
      <c r="E48">
        <v>694.43</v>
      </c>
      <c r="G48" s="245">
        <v>231.19</v>
      </c>
      <c r="H48" s="245">
        <v>242.07</v>
      </c>
      <c r="I48" s="245">
        <v>657.16</v>
      </c>
      <c r="J48" s="245">
        <v>185.89</v>
      </c>
      <c r="K48" s="245">
        <v>455.58</v>
      </c>
      <c r="L48" s="245">
        <v>851.71</v>
      </c>
      <c r="M48" s="245">
        <v>266.13</v>
      </c>
      <c r="N48" s="245">
        <v>1165.93</v>
      </c>
      <c r="O48" s="245">
        <v>228.8</v>
      </c>
      <c r="P48" s="245">
        <v>352.48</v>
      </c>
      <c r="Q48" s="245">
        <v>960.64</v>
      </c>
      <c r="R48" s="245">
        <v>407.46</v>
      </c>
      <c r="S48" s="245">
        <v>462</v>
      </c>
      <c r="T48" s="245">
        <v>278.12</v>
      </c>
      <c r="U48" s="245">
        <v>709.09</v>
      </c>
      <c r="V48" s="245">
        <v>406.28</v>
      </c>
      <c r="W48" s="245">
        <v>294.91000000000003</v>
      </c>
      <c r="X48" s="245">
        <v>594.16999999999996</v>
      </c>
      <c r="Y48" s="245">
        <v>206.09</v>
      </c>
      <c r="Z48" s="245">
        <v>-1.53</v>
      </c>
    </row>
    <row r="49" spans="3:26" x14ac:dyDescent="0.2">
      <c r="C49" t="s">
        <v>306</v>
      </c>
      <c r="E49">
        <v>694.43</v>
      </c>
      <c r="G49" s="245">
        <v>231.19</v>
      </c>
      <c r="H49" s="245">
        <v>242.07</v>
      </c>
      <c r="I49" s="245">
        <v>657.16</v>
      </c>
      <c r="J49" s="245">
        <v>185.89</v>
      </c>
      <c r="K49" s="245">
        <v>455.58</v>
      </c>
      <c r="L49" s="245">
        <v>851.71</v>
      </c>
      <c r="M49" s="245">
        <v>266.13</v>
      </c>
      <c r="N49" s="245">
        <v>1165.93</v>
      </c>
      <c r="O49" s="245">
        <v>228.8</v>
      </c>
      <c r="P49" s="245">
        <v>352.48</v>
      </c>
      <c r="Q49" s="245">
        <v>960.64</v>
      </c>
      <c r="R49" s="245">
        <v>407.46</v>
      </c>
      <c r="S49" s="245">
        <v>462</v>
      </c>
      <c r="T49" s="245">
        <v>278.12</v>
      </c>
      <c r="U49" s="245">
        <v>709.09</v>
      </c>
      <c r="V49" s="245">
        <v>406.28</v>
      </c>
      <c r="W49" s="245">
        <v>294.91000000000003</v>
      </c>
      <c r="X49" s="245">
        <v>594.16999999999996</v>
      </c>
      <c r="Y49" s="245">
        <v>206.09</v>
      </c>
      <c r="Z49" s="245">
        <v>-1.51</v>
      </c>
    </row>
    <row r="50" spans="3:26" x14ac:dyDescent="0.2">
      <c r="C50" t="s">
        <v>307</v>
      </c>
      <c r="E50">
        <v>694.43</v>
      </c>
      <c r="G50" s="245">
        <v>231.19</v>
      </c>
      <c r="H50" s="245">
        <v>242.07</v>
      </c>
      <c r="I50" s="245">
        <v>657.16</v>
      </c>
      <c r="J50" s="245">
        <v>185.89</v>
      </c>
      <c r="K50" s="245">
        <v>455.58</v>
      </c>
      <c r="L50" s="245">
        <v>851.71</v>
      </c>
      <c r="M50" s="245">
        <v>266.13</v>
      </c>
      <c r="N50" s="245">
        <v>1165.93</v>
      </c>
      <c r="O50" s="245">
        <v>228.8</v>
      </c>
      <c r="P50" s="245">
        <v>352.48</v>
      </c>
      <c r="Q50" s="245">
        <v>960.64</v>
      </c>
      <c r="R50" s="245">
        <v>407.46</v>
      </c>
      <c r="S50" s="245">
        <v>462</v>
      </c>
      <c r="T50" s="245">
        <v>278.12</v>
      </c>
      <c r="U50" s="245">
        <v>709.09</v>
      </c>
      <c r="V50" s="245">
        <v>406.28</v>
      </c>
      <c r="W50" s="245">
        <v>294.91000000000003</v>
      </c>
      <c r="X50" s="245">
        <v>594.16999999999996</v>
      </c>
      <c r="Y50" s="245">
        <v>206.09</v>
      </c>
      <c r="Z50" s="245">
        <v>-1.55</v>
      </c>
    </row>
    <row r="51" spans="3:26" x14ac:dyDescent="0.2">
      <c r="C51" t="s">
        <v>308</v>
      </c>
      <c r="E51">
        <v>694.43</v>
      </c>
      <c r="G51" s="245">
        <v>231.19</v>
      </c>
      <c r="H51" s="245">
        <v>242.07</v>
      </c>
      <c r="I51" s="245">
        <v>657.16</v>
      </c>
      <c r="J51" s="245">
        <v>185.89</v>
      </c>
      <c r="K51" s="245">
        <v>455.58</v>
      </c>
      <c r="L51" s="245">
        <v>851.71</v>
      </c>
      <c r="M51" s="245">
        <v>266.13</v>
      </c>
      <c r="N51" s="245">
        <v>1165.93</v>
      </c>
      <c r="O51" s="245">
        <v>228.8</v>
      </c>
      <c r="P51" s="245">
        <v>352.48</v>
      </c>
      <c r="Q51" s="245">
        <v>960.64</v>
      </c>
      <c r="R51" s="245">
        <v>407.46</v>
      </c>
      <c r="S51" s="245">
        <v>462</v>
      </c>
      <c r="T51" s="245">
        <v>278.12</v>
      </c>
      <c r="U51" s="245">
        <v>709.09</v>
      </c>
      <c r="V51" s="245">
        <v>406.28</v>
      </c>
      <c r="W51" s="245">
        <v>294.91000000000003</v>
      </c>
      <c r="X51" s="245">
        <v>594.16999999999996</v>
      </c>
      <c r="Y51" s="245">
        <v>206.09</v>
      </c>
      <c r="Z51" s="245">
        <v>-1.58</v>
      </c>
    </row>
    <row r="52" spans="3:26" x14ac:dyDescent="0.2">
      <c r="C52" t="s">
        <v>309</v>
      </c>
      <c r="E52">
        <v>694.43</v>
      </c>
      <c r="G52" s="245">
        <v>231.19</v>
      </c>
      <c r="H52" s="245">
        <v>242.07</v>
      </c>
      <c r="I52" s="245">
        <v>657.16</v>
      </c>
      <c r="J52" s="245">
        <v>185.89</v>
      </c>
      <c r="K52" s="245">
        <v>455.58</v>
      </c>
      <c r="L52" s="245">
        <v>851.71</v>
      </c>
      <c r="M52" s="245">
        <v>266.13</v>
      </c>
      <c r="N52" s="245">
        <v>1165.93</v>
      </c>
      <c r="O52" s="245">
        <v>228.8</v>
      </c>
      <c r="P52" s="245">
        <v>352.48</v>
      </c>
      <c r="Q52" s="245">
        <v>960.64</v>
      </c>
      <c r="R52" s="245">
        <v>407.46</v>
      </c>
      <c r="S52" s="245">
        <v>462</v>
      </c>
      <c r="T52" s="245">
        <v>278.12</v>
      </c>
      <c r="U52" s="245">
        <v>709.09</v>
      </c>
      <c r="V52" s="245">
        <v>406.28</v>
      </c>
      <c r="W52" s="245">
        <v>294.91000000000003</v>
      </c>
      <c r="X52" s="245">
        <v>594.16999999999996</v>
      </c>
      <c r="Y52" s="245">
        <v>206.09</v>
      </c>
      <c r="Z52" s="245">
        <v>-1.64</v>
      </c>
    </row>
    <row r="53" spans="3:26" x14ac:dyDescent="0.2">
      <c r="C53" t="s">
        <v>310</v>
      </c>
      <c r="E53">
        <v>694.43</v>
      </c>
      <c r="G53" s="245">
        <v>231.19</v>
      </c>
      <c r="H53" s="245">
        <v>242.07</v>
      </c>
      <c r="I53" s="245">
        <v>657.16</v>
      </c>
      <c r="J53" s="245">
        <v>185.89</v>
      </c>
      <c r="K53" s="245">
        <v>455.58</v>
      </c>
      <c r="L53" s="245">
        <v>851.71</v>
      </c>
      <c r="M53" s="245">
        <v>266.13</v>
      </c>
      <c r="N53" s="245">
        <v>1165.93</v>
      </c>
      <c r="O53" s="245">
        <v>228.8</v>
      </c>
      <c r="P53" s="245">
        <v>352.48</v>
      </c>
      <c r="Q53" s="245">
        <v>960.64</v>
      </c>
      <c r="R53" s="245">
        <v>407.46</v>
      </c>
      <c r="S53" s="245">
        <v>462</v>
      </c>
      <c r="T53" s="245">
        <v>278.12</v>
      </c>
      <c r="U53" s="245">
        <v>709.09</v>
      </c>
      <c r="V53" s="245">
        <v>406.28</v>
      </c>
      <c r="W53" s="245">
        <v>294.91000000000003</v>
      </c>
      <c r="X53" s="245">
        <v>594.16999999999996</v>
      </c>
      <c r="Y53" s="245">
        <v>206.09</v>
      </c>
      <c r="Z53" s="245">
        <v>-1.65</v>
      </c>
    </row>
    <row r="54" spans="3:26" x14ac:dyDescent="0.2">
      <c r="C54" t="s">
        <v>311</v>
      </c>
      <c r="E54">
        <v>694.43</v>
      </c>
      <c r="G54" s="245">
        <v>231.19</v>
      </c>
      <c r="H54" s="245">
        <v>242.07</v>
      </c>
      <c r="I54" s="245">
        <v>657.16</v>
      </c>
      <c r="J54" s="245">
        <v>185.89</v>
      </c>
      <c r="K54" s="245">
        <v>455.58</v>
      </c>
      <c r="L54" s="245">
        <v>851.71</v>
      </c>
      <c r="M54" s="245">
        <v>266.13</v>
      </c>
      <c r="N54" s="245">
        <v>1165.93</v>
      </c>
      <c r="O54" s="245">
        <v>228.8</v>
      </c>
      <c r="P54" s="245">
        <v>352.48</v>
      </c>
      <c r="Q54" s="245">
        <v>960.64</v>
      </c>
      <c r="R54" s="245">
        <v>407.46</v>
      </c>
      <c r="S54" s="245">
        <v>462</v>
      </c>
      <c r="T54" s="245">
        <v>278.12</v>
      </c>
      <c r="U54" s="245">
        <v>709.09</v>
      </c>
      <c r="V54" s="245">
        <v>406.28</v>
      </c>
      <c r="W54" s="245">
        <v>294.91000000000003</v>
      </c>
      <c r="X54" s="245">
        <v>594.16999999999996</v>
      </c>
      <c r="Y54" s="245">
        <v>206.09</v>
      </c>
      <c r="Z54" s="245">
        <v>-1.66</v>
      </c>
    </row>
    <row r="55" spans="3:26" x14ac:dyDescent="0.2">
      <c r="C55" t="s">
        <v>312</v>
      </c>
      <c r="E55">
        <v>694.43</v>
      </c>
      <c r="G55" s="245">
        <v>231.19</v>
      </c>
      <c r="H55" s="245">
        <v>242.07</v>
      </c>
      <c r="I55" s="245">
        <v>657.16</v>
      </c>
      <c r="J55" s="245">
        <v>185.89</v>
      </c>
      <c r="K55" s="245">
        <v>455.58</v>
      </c>
      <c r="L55" s="245">
        <v>851.71</v>
      </c>
      <c r="M55" s="245">
        <v>266.13</v>
      </c>
      <c r="N55" s="245">
        <v>1165.93</v>
      </c>
      <c r="O55" s="245">
        <v>228.8</v>
      </c>
      <c r="P55" s="245">
        <v>352.48</v>
      </c>
      <c r="Q55" s="245">
        <v>960.64</v>
      </c>
      <c r="R55" s="245">
        <v>407.46</v>
      </c>
      <c r="S55" s="245">
        <v>462</v>
      </c>
      <c r="T55" s="245">
        <v>278.12</v>
      </c>
      <c r="U55" s="245">
        <v>709.09</v>
      </c>
      <c r="V55" s="245">
        <v>406.28</v>
      </c>
      <c r="W55" s="245">
        <v>294.91000000000003</v>
      </c>
      <c r="X55" s="245">
        <v>594.16999999999996</v>
      </c>
      <c r="Y55" s="245">
        <v>206.09</v>
      </c>
      <c r="Z55" s="245">
        <v>-1.66</v>
      </c>
    </row>
    <row r="56" spans="3:26" x14ac:dyDescent="0.2">
      <c r="C56" t="s">
        <v>313</v>
      </c>
      <c r="E56">
        <v>694.43</v>
      </c>
      <c r="G56" s="245">
        <v>231.19</v>
      </c>
      <c r="H56" s="245">
        <v>242.07</v>
      </c>
      <c r="I56" s="245">
        <v>657.16</v>
      </c>
      <c r="J56" s="245">
        <v>185.89</v>
      </c>
      <c r="K56" s="245">
        <v>455.58</v>
      </c>
      <c r="L56" s="245">
        <v>851.71</v>
      </c>
      <c r="M56" s="245">
        <v>266.13</v>
      </c>
      <c r="N56" s="245">
        <v>1165.93</v>
      </c>
      <c r="O56" s="245">
        <v>228.8</v>
      </c>
      <c r="P56" s="245">
        <v>352.48</v>
      </c>
      <c r="Q56" s="245">
        <v>960.64</v>
      </c>
      <c r="R56" s="245">
        <v>407.46</v>
      </c>
      <c r="S56" s="245">
        <v>462</v>
      </c>
      <c r="T56" s="245">
        <v>278.12</v>
      </c>
      <c r="U56" s="245">
        <v>709.09</v>
      </c>
      <c r="V56" s="245">
        <v>406.28</v>
      </c>
      <c r="W56" s="245">
        <v>294.91000000000003</v>
      </c>
      <c r="X56" s="245">
        <v>594.16999999999996</v>
      </c>
      <c r="Y56" s="245">
        <v>206.09</v>
      </c>
      <c r="Z56" s="245">
        <v>-1.66</v>
      </c>
    </row>
    <row r="57" spans="3:26" x14ac:dyDescent="0.2">
      <c r="C57" t="s">
        <v>314</v>
      </c>
      <c r="E57">
        <v>694.43</v>
      </c>
      <c r="G57" s="245">
        <v>231.19</v>
      </c>
      <c r="H57" s="245">
        <v>242.07</v>
      </c>
      <c r="I57" s="245">
        <v>657.16</v>
      </c>
      <c r="J57" s="245">
        <v>185.89</v>
      </c>
      <c r="K57" s="245">
        <v>455.58</v>
      </c>
      <c r="L57" s="245">
        <v>851.71</v>
      </c>
      <c r="M57" s="245">
        <v>266.13</v>
      </c>
      <c r="N57" s="245">
        <v>1165.93</v>
      </c>
      <c r="O57" s="245">
        <v>228.8</v>
      </c>
      <c r="P57" s="245">
        <v>352.48</v>
      </c>
      <c r="Q57" s="245">
        <v>960.64</v>
      </c>
      <c r="R57" s="245">
        <v>407.46</v>
      </c>
      <c r="S57" s="245">
        <v>462</v>
      </c>
      <c r="T57" s="245">
        <v>278.12</v>
      </c>
      <c r="U57" s="245">
        <v>709.09</v>
      </c>
      <c r="V57" s="245">
        <v>406.28</v>
      </c>
      <c r="W57" s="245">
        <v>294.91000000000003</v>
      </c>
      <c r="X57" s="245">
        <v>594.16999999999996</v>
      </c>
      <c r="Y57" s="245">
        <v>206.09</v>
      </c>
      <c r="Z57" s="245">
        <v>-1.66</v>
      </c>
    </row>
    <row r="58" spans="3:26" x14ac:dyDescent="0.2">
      <c r="C58" t="s">
        <v>315</v>
      </c>
      <c r="E58">
        <v>694.43</v>
      </c>
      <c r="G58" s="245">
        <v>231.19</v>
      </c>
      <c r="H58" s="245">
        <v>242.07</v>
      </c>
      <c r="I58" s="245">
        <v>657.16</v>
      </c>
      <c r="J58" s="245">
        <v>185.89</v>
      </c>
      <c r="K58" s="245">
        <v>455.58</v>
      </c>
      <c r="L58" s="245">
        <v>851.71</v>
      </c>
      <c r="M58" s="245">
        <v>266.13</v>
      </c>
      <c r="N58" s="245">
        <v>1165.93</v>
      </c>
      <c r="O58" s="245">
        <v>228.8</v>
      </c>
      <c r="P58" s="245">
        <v>352.48</v>
      </c>
      <c r="Q58" s="245">
        <v>960.64</v>
      </c>
      <c r="R58" s="245">
        <v>407.46</v>
      </c>
      <c r="S58" s="245">
        <v>462</v>
      </c>
      <c r="T58" s="245">
        <v>278.12</v>
      </c>
      <c r="U58" s="245">
        <v>709.09</v>
      </c>
      <c r="V58" s="245">
        <v>406.28</v>
      </c>
      <c r="W58" s="245">
        <v>294.91000000000003</v>
      </c>
      <c r="X58" s="245">
        <v>594.16999999999996</v>
      </c>
      <c r="Y58" s="245">
        <v>206.09</v>
      </c>
      <c r="Z58" s="245">
        <v>-1.65</v>
      </c>
    </row>
    <row r="59" spans="3:26" x14ac:dyDescent="0.2">
      <c r="C59" t="s">
        <v>316</v>
      </c>
      <c r="E59">
        <v>694.43</v>
      </c>
      <c r="G59" s="245">
        <v>231.19</v>
      </c>
      <c r="H59" s="245">
        <v>242.07</v>
      </c>
      <c r="I59" s="245">
        <v>657.16</v>
      </c>
      <c r="J59" s="245">
        <v>185.89</v>
      </c>
      <c r="K59" s="245">
        <v>455.58</v>
      </c>
      <c r="L59" s="245">
        <v>851.71</v>
      </c>
      <c r="M59" s="245">
        <v>266.13</v>
      </c>
      <c r="N59" s="245">
        <v>1165.93</v>
      </c>
      <c r="O59" s="245">
        <v>228.8</v>
      </c>
      <c r="P59" s="245">
        <v>352.48</v>
      </c>
      <c r="Q59" s="245">
        <v>960.64</v>
      </c>
      <c r="R59" s="245">
        <v>407.46</v>
      </c>
      <c r="S59" s="245">
        <v>462</v>
      </c>
      <c r="T59" s="245">
        <v>278.12</v>
      </c>
      <c r="U59" s="245">
        <v>709.09</v>
      </c>
      <c r="V59" s="245">
        <v>406.28</v>
      </c>
      <c r="W59" s="245">
        <v>294.91000000000003</v>
      </c>
      <c r="X59" s="245">
        <v>594.16999999999996</v>
      </c>
      <c r="Y59" s="245">
        <v>206.09</v>
      </c>
      <c r="Z59" s="245">
        <v>-1.64</v>
      </c>
    </row>
    <row r="60" spans="3:26" x14ac:dyDescent="0.2">
      <c r="C60" t="s">
        <v>317</v>
      </c>
      <c r="E60">
        <v>694.43</v>
      </c>
      <c r="G60" s="245">
        <v>231.19</v>
      </c>
      <c r="H60" s="245">
        <v>242.07</v>
      </c>
      <c r="I60" s="245">
        <v>657.16</v>
      </c>
      <c r="J60" s="245">
        <v>185.89</v>
      </c>
      <c r="K60" s="245">
        <v>455.58</v>
      </c>
      <c r="L60" s="245">
        <v>851.71</v>
      </c>
      <c r="M60" s="245">
        <v>266.13</v>
      </c>
      <c r="N60" s="245">
        <v>1165.93</v>
      </c>
      <c r="O60" s="245">
        <v>228.8</v>
      </c>
      <c r="P60" s="245">
        <v>352.48</v>
      </c>
      <c r="Q60" s="245">
        <v>960.64</v>
      </c>
      <c r="R60" s="245">
        <v>407.46</v>
      </c>
      <c r="S60" s="245">
        <v>462</v>
      </c>
      <c r="T60" s="245">
        <v>278.12</v>
      </c>
      <c r="U60" s="245">
        <v>709.09</v>
      </c>
      <c r="V60" s="245">
        <v>406.28</v>
      </c>
      <c r="W60" s="245">
        <v>294.91000000000003</v>
      </c>
      <c r="X60" s="245">
        <v>594.16999999999996</v>
      </c>
      <c r="Y60" s="245">
        <v>206.09</v>
      </c>
      <c r="Z60" s="245">
        <v>-1.63</v>
      </c>
    </row>
    <row r="61" spans="3:26" x14ac:dyDescent="0.2">
      <c r="C61" t="s">
        <v>318</v>
      </c>
      <c r="E61">
        <v>694.43</v>
      </c>
      <c r="G61" s="245">
        <v>231.19</v>
      </c>
      <c r="H61" s="245">
        <v>242.07</v>
      </c>
      <c r="I61" s="245">
        <v>657.16</v>
      </c>
      <c r="J61" s="245">
        <v>185.89</v>
      </c>
      <c r="K61" s="245">
        <v>455.58</v>
      </c>
      <c r="L61" s="245">
        <v>851.71</v>
      </c>
      <c r="M61" s="245">
        <v>266.13</v>
      </c>
      <c r="N61" s="245">
        <v>1165.93</v>
      </c>
      <c r="O61" s="245">
        <v>228.8</v>
      </c>
      <c r="P61" s="245">
        <v>352.48</v>
      </c>
      <c r="Q61" s="245">
        <v>960.64</v>
      </c>
      <c r="R61" s="245">
        <v>407.46</v>
      </c>
      <c r="S61" s="245">
        <v>462</v>
      </c>
      <c r="T61" s="245">
        <v>278.12</v>
      </c>
      <c r="U61" s="245">
        <v>709.09</v>
      </c>
      <c r="V61" s="245">
        <v>406.28</v>
      </c>
      <c r="W61" s="245">
        <v>294.91000000000003</v>
      </c>
      <c r="X61" s="245">
        <v>594.16999999999996</v>
      </c>
      <c r="Y61" s="245">
        <v>206.09</v>
      </c>
      <c r="Z61" s="245">
        <v>-1.62</v>
      </c>
    </row>
    <row r="62" spans="3:26" x14ac:dyDescent="0.2">
      <c r="C62" t="s">
        <v>319</v>
      </c>
      <c r="E62">
        <v>694.43</v>
      </c>
      <c r="G62" s="245">
        <v>231.19</v>
      </c>
      <c r="H62" s="245">
        <v>242.07</v>
      </c>
      <c r="I62" s="245">
        <v>657.16</v>
      </c>
      <c r="J62" s="245">
        <v>185.89</v>
      </c>
      <c r="K62" s="245">
        <v>455.58</v>
      </c>
      <c r="L62" s="245">
        <v>851.71</v>
      </c>
      <c r="M62" s="245">
        <v>266.13</v>
      </c>
      <c r="N62" s="245">
        <v>1165.93</v>
      </c>
      <c r="O62" s="245">
        <v>228.8</v>
      </c>
      <c r="P62" s="245">
        <v>352.48</v>
      </c>
      <c r="Q62" s="245">
        <v>960.64</v>
      </c>
      <c r="R62" s="245">
        <v>407.46</v>
      </c>
      <c r="S62" s="245">
        <v>462</v>
      </c>
      <c r="T62" s="245">
        <v>278.12</v>
      </c>
      <c r="U62" s="245">
        <v>709.09</v>
      </c>
      <c r="V62" s="245">
        <v>406.28</v>
      </c>
      <c r="W62" s="245">
        <v>294.91000000000003</v>
      </c>
      <c r="X62" s="245">
        <v>594.16999999999996</v>
      </c>
      <c r="Y62" s="245">
        <v>206.09</v>
      </c>
      <c r="Z62" s="245">
        <v>-1.61</v>
      </c>
    </row>
    <row r="63" spans="3:26" x14ac:dyDescent="0.2">
      <c r="C63" t="s">
        <v>320</v>
      </c>
      <c r="E63">
        <v>694.43</v>
      </c>
      <c r="G63" s="245">
        <v>231.19</v>
      </c>
      <c r="H63" s="245">
        <v>242.07</v>
      </c>
      <c r="I63" s="245">
        <v>657.16</v>
      </c>
      <c r="J63" s="245">
        <v>185.89</v>
      </c>
      <c r="K63" s="245">
        <v>455.58</v>
      </c>
      <c r="L63" s="245">
        <v>851.71</v>
      </c>
      <c r="M63" s="245">
        <v>266.13</v>
      </c>
      <c r="N63" s="245">
        <v>1165.93</v>
      </c>
      <c r="O63" s="245">
        <v>228.8</v>
      </c>
      <c r="P63" s="245">
        <v>352.48</v>
      </c>
      <c r="Q63" s="245">
        <v>960.64</v>
      </c>
      <c r="R63" s="245">
        <v>407.46</v>
      </c>
      <c r="S63" s="245">
        <v>462</v>
      </c>
      <c r="T63" s="245">
        <v>278.12</v>
      </c>
      <c r="U63" s="245">
        <v>709.09</v>
      </c>
      <c r="V63" s="245">
        <v>406.28</v>
      </c>
      <c r="W63" s="245">
        <v>294.91000000000003</v>
      </c>
      <c r="X63" s="245">
        <v>594.16999999999996</v>
      </c>
      <c r="Y63" s="245">
        <v>206.09</v>
      </c>
      <c r="Z63" s="245">
        <v>-1.59</v>
      </c>
    </row>
    <row r="64" spans="3:26" x14ac:dyDescent="0.2">
      <c r="C64" t="s">
        <v>321</v>
      </c>
      <c r="E64">
        <v>694.43</v>
      </c>
      <c r="G64" s="245">
        <v>231.19</v>
      </c>
      <c r="H64" s="245">
        <v>242.07</v>
      </c>
      <c r="I64" s="245">
        <v>657.16</v>
      </c>
      <c r="J64" s="245">
        <v>185.89</v>
      </c>
      <c r="K64" s="245">
        <v>455.58</v>
      </c>
      <c r="L64" s="245">
        <v>851.71</v>
      </c>
      <c r="M64" s="245">
        <v>266.13</v>
      </c>
      <c r="N64" s="245">
        <v>1165.93</v>
      </c>
      <c r="O64" s="245">
        <v>228.8</v>
      </c>
      <c r="P64" s="245">
        <v>352.48</v>
      </c>
      <c r="Q64" s="245">
        <v>960.64</v>
      </c>
      <c r="R64" s="245">
        <v>407.46</v>
      </c>
      <c r="S64" s="245">
        <v>462</v>
      </c>
      <c r="T64" s="245">
        <v>278.12</v>
      </c>
      <c r="U64" s="245">
        <v>709.09</v>
      </c>
      <c r="V64" s="245">
        <v>406.28</v>
      </c>
      <c r="W64" s="245">
        <v>294.91000000000003</v>
      </c>
      <c r="X64" s="245">
        <v>594.16999999999996</v>
      </c>
      <c r="Y64" s="245">
        <v>206.09</v>
      </c>
      <c r="Z64" s="245">
        <v>-1.56</v>
      </c>
    </row>
    <row r="65" spans="3:26" x14ac:dyDescent="0.2">
      <c r="C65" t="s">
        <v>322</v>
      </c>
      <c r="E65">
        <v>694.43</v>
      </c>
      <c r="G65" s="245">
        <v>231.19</v>
      </c>
      <c r="H65" s="245">
        <v>242.07</v>
      </c>
      <c r="I65" s="245">
        <v>657.16</v>
      </c>
      <c r="J65" s="245">
        <v>185.89</v>
      </c>
      <c r="K65" s="245">
        <v>455.58</v>
      </c>
      <c r="L65" s="245">
        <v>851.71</v>
      </c>
      <c r="M65" s="245">
        <v>266.13</v>
      </c>
      <c r="N65" s="245">
        <v>1165.93</v>
      </c>
      <c r="O65" s="245">
        <v>228.8</v>
      </c>
      <c r="P65" s="245">
        <v>352.48</v>
      </c>
      <c r="Q65" s="245">
        <v>960.64</v>
      </c>
      <c r="R65" s="245">
        <v>407.46</v>
      </c>
      <c r="S65" s="245">
        <v>462</v>
      </c>
      <c r="T65" s="245">
        <v>278.12</v>
      </c>
      <c r="U65" s="245">
        <v>709.09</v>
      </c>
      <c r="V65" s="245">
        <v>406.28</v>
      </c>
      <c r="W65" s="245">
        <v>294.91000000000003</v>
      </c>
      <c r="X65" s="245">
        <v>594.16999999999996</v>
      </c>
      <c r="Y65" s="245">
        <v>206.09</v>
      </c>
      <c r="Z65" s="245">
        <v>-1.53</v>
      </c>
    </row>
    <row r="66" spans="3:26" x14ac:dyDescent="0.2">
      <c r="C66" t="s">
        <v>323</v>
      </c>
      <c r="E66">
        <v>694.43</v>
      </c>
      <c r="G66" s="245">
        <v>231.19</v>
      </c>
      <c r="H66" s="245">
        <v>242.07</v>
      </c>
      <c r="I66" s="245">
        <v>657.16</v>
      </c>
      <c r="J66" s="245">
        <v>185.89</v>
      </c>
      <c r="K66" s="245">
        <v>455.58</v>
      </c>
      <c r="L66" s="245">
        <v>851.71</v>
      </c>
      <c r="M66" s="245">
        <v>266.13</v>
      </c>
      <c r="N66" s="245">
        <v>1165.93</v>
      </c>
      <c r="O66" s="245">
        <v>228.8</v>
      </c>
      <c r="P66" s="245">
        <v>352.48</v>
      </c>
      <c r="Q66" s="245">
        <v>960.64</v>
      </c>
      <c r="R66" s="245">
        <v>407.46</v>
      </c>
      <c r="S66" s="245">
        <v>462</v>
      </c>
      <c r="T66" s="245">
        <v>278.12</v>
      </c>
      <c r="U66" s="245">
        <v>709.09</v>
      </c>
      <c r="V66" s="245">
        <v>406.28</v>
      </c>
      <c r="W66" s="245">
        <v>294.91000000000003</v>
      </c>
      <c r="X66" s="245">
        <v>594.16999999999996</v>
      </c>
      <c r="Y66" s="245">
        <v>206.09</v>
      </c>
      <c r="Z66" s="245">
        <v>-1.5</v>
      </c>
    </row>
    <row r="67" spans="3:26" x14ac:dyDescent="0.2">
      <c r="C67" t="s">
        <v>324</v>
      </c>
      <c r="E67">
        <v>694.43</v>
      </c>
      <c r="G67" s="245">
        <v>231.19</v>
      </c>
      <c r="H67" s="245">
        <v>242.07</v>
      </c>
      <c r="I67" s="245">
        <v>657.16</v>
      </c>
      <c r="J67" s="245">
        <v>185.89</v>
      </c>
      <c r="K67" s="245">
        <v>455.58</v>
      </c>
      <c r="L67" s="245">
        <v>851.71</v>
      </c>
      <c r="M67" s="245">
        <v>266.13</v>
      </c>
      <c r="N67" s="245">
        <v>1165.93</v>
      </c>
      <c r="O67" s="245">
        <v>228.8</v>
      </c>
      <c r="P67" s="245">
        <v>352.48</v>
      </c>
      <c r="Q67" s="245">
        <v>960.64</v>
      </c>
      <c r="R67" s="245">
        <v>407.46</v>
      </c>
      <c r="S67" s="245">
        <v>462</v>
      </c>
      <c r="T67" s="245">
        <v>278.12</v>
      </c>
      <c r="U67" s="245">
        <v>709.09</v>
      </c>
      <c r="V67" s="245">
        <v>406.28</v>
      </c>
      <c r="W67" s="245">
        <v>294.91000000000003</v>
      </c>
      <c r="X67" s="245">
        <v>594.16999999999996</v>
      </c>
      <c r="Y67" s="245">
        <v>206.09</v>
      </c>
      <c r="Z67" s="245">
        <v>-1.47</v>
      </c>
    </row>
    <row r="68" spans="3:26" x14ac:dyDescent="0.2">
      <c r="C68" t="s">
        <v>325</v>
      </c>
      <c r="E68">
        <v>694.43</v>
      </c>
      <c r="G68" s="245">
        <v>231.19</v>
      </c>
      <c r="H68" s="245">
        <v>242.07</v>
      </c>
      <c r="I68" s="245">
        <v>657.16</v>
      </c>
      <c r="J68" s="245">
        <v>185.89</v>
      </c>
      <c r="K68" s="245">
        <v>455.58</v>
      </c>
      <c r="L68" s="245">
        <v>851.71</v>
      </c>
      <c r="M68" s="245">
        <v>266.13</v>
      </c>
      <c r="N68" s="245">
        <v>1165.93</v>
      </c>
      <c r="O68" s="245">
        <v>228.8</v>
      </c>
      <c r="P68" s="245">
        <v>352.48</v>
      </c>
      <c r="Q68" s="245">
        <v>960.64</v>
      </c>
      <c r="R68" s="245">
        <v>407.46</v>
      </c>
      <c r="S68" s="245">
        <v>462</v>
      </c>
      <c r="T68" s="245">
        <v>278.12</v>
      </c>
      <c r="U68" s="245">
        <v>709.09</v>
      </c>
      <c r="V68" s="245">
        <v>406.28</v>
      </c>
      <c r="W68" s="245">
        <v>294.91000000000003</v>
      </c>
      <c r="X68" s="245">
        <v>594.16999999999996</v>
      </c>
      <c r="Y68" s="245">
        <v>206.09</v>
      </c>
      <c r="Z68" s="245">
        <v>-1.43</v>
      </c>
    </row>
    <row r="69" spans="3:26" x14ac:dyDescent="0.2">
      <c r="C69" t="s">
        <v>326</v>
      </c>
      <c r="E69">
        <v>694.43</v>
      </c>
      <c r="G69" s="245">
        <v>231.19</v>
      </c>
      <c r="H69" s="245">
        <v>242.07</v>
      </c>
      <c r="I69" s="245">
        <v>657.16</v>
      </c>
      <c r="J69" s="245">
        <v>185.89</v>
      </c>
      <c r="K69" s="245">
        <v>455.58</v>
      </c>
      <c r="L69" s="245">
        <v>851.71</v>
      </c>
      <c r="M69" s="245">
        <v>266.13</v>
      </c>
      <c r="N69" s="245">
        <v>1165.93</v>
      </c>
      <c r="O69" s="245">
        <v>228.8</v>
      </c>
      <c r="P69" s="245">
        <v>352.48</v>
      </c>
      <c r="Q69" s="245">
        <v>960.64</v>
      </c>
      <c r="R69" s="245">
        <v>407.46</v>
      </c>
      <c r="S69" s="245">
        <v>462</v>
      </c>
      <c r="T69" s="245">
        <v>278.12</v>
      </c>
      <c r="U69" s="245">
        <v>709.09</v>
      </c>
      <c r="V69" s="245">
        <v>406.28</v>
      </c>
      <c r="W69" s="245">
        <v>294.91000000000003</v>
      </c>
      <c r="X69" s="245">
        <v>594.16999999999996</v>
      </c>
      <c r="Y69" s="245">
        <v>206.09</v>
      </c>
      <c r="Z69" s="245">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