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S:\Local Government\Special variations and Minimum Rates\Special Variations\Special variations 2019-20\Application Form Part A\"/>
    </mc:Choice>
  </mc:AlternateContent>
  <workbookProtection workbookAlgorithmName="SHA-512" workbookHashValue="1GRYLr1Y33HHqD2b4cKJB43GM56Z8tiw7D6CfBT7NScIrp1eB3/N+XFv7iUOyIuYKanyjGcKKn/6Gv8BuQzQMQ==" workbookSaltValue="4TYkY3MHharwbiba8q+VUg==" workbookSpinCount="100000" lockStructure="1"/>
  <bookViews>
    <workbookView xWindow="0" yWindow="0" windowWidth="14388" windowHeight="4428" firstSheet="2" activeTab="2"/>
  </bookViews>
  <sheets>
    <sheet name="Examples" sheetId="4" state="hidden" r:id="rId1"/>
    <sheet name="WK0 - Input data" sheetId="18" state="hidden" r:id="rId2"/>
    <sheet name="Instructions" sheetId="13" r:id="rId3"/>
    <sheet name="Wk1" sheetId="19" r:id="rId4"/>
    <sheet name="Wk2" sheetId="14" r:id="rId5"/>
  </sheet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J10" i="19" l="1"/>
  <c r="K6" i="19" l="1"/>
  <c r="K16" i="14" l="1"/>
  <c r="J16" i="14"/>
  <c r="N43" i="19"/>
  <c r="N44" i="19"/>
  <c r="N45" i="19"/>
  <c r="N46" i="19"/>
  <c r="N47" i="19"/>
  <c r="N48" i="19"/>
  <c r="N49" i="19"/>
  <c r="N37" i="19"/>
  <c r="N36" i="19"/>
  <c r="N35" i="19"/>
  <c r="N34" i="19"/>
  <c r="N33" i="19"/>
  <c r="N32" i="19"/>
  <c r="N31" i="19"/>
  <c r="N30" i="19"/>
  <c r="N29" i="19"/>
  <c r="N28" i="19"/>
  <c r="N27" i="19"/>
  <c r="N26" i="19"/>
  <c r="N25" i="19"/>
  <c r="K37" i="19"/>
  <c r="K36" i="19"/>
  <c r="K35" i="19"/>
  <c r="K34" i="19"/>
  <c r="K33" i="19"/>
  <c r="K32" i="19"/>
  <c r="K31" i="19"/>
  <c r="K30" i="19"/>
  <c r="K29" i="19"/>
  <c r="K28" i="19"/>
  <c r="K27" i="19"/>
  <c r="K26" i="19"/>
  <c r="K25" i="19"/>
  <c r="F49" i="19"/>
  <c r="F48" i="19"/>
  <c r="F47" i="19"/>
  <c r="F46" i="19"/>
  <c r="F45" i="19"/>
  <c r="F44" i="19"/>
  <c r="F43" i="19"/>
  <c r="G43" i="19" s="1"/>
  <c r="K49" i="19"/>
  <c r="K48" i="19"/>
  <c r="K47" i="19"/>
  <c r="K46" i="19"/>
  <c r="K45" i="19"/>
  <c r="K44" i="19"/>
  <c r="K43" i="19"/>
  <c r="G49" i="19"/>
  <c r="G48" i="19"/>
  <c r="G47" i="19"/>
  <c r="G46" i="19"/>
  <c r="G45" i="19"/>
  <c r="G44" i="19"/>
  <c r="G37" i="19"/>
  <c r="G36" i="19"/>
  <c r="G35" i="19"/>
  <c r="G34" i="19"/>
  <c r="G33" i="19"/>
  <c r="G32" i="19"/>
  <c r="G31" i="19"/>
  <c r="G30" i="19"/>
  <c r="G29" i="19"/>
  <c r="G28" i="19"/>
  <c r="G27" i="19"/>
  <c r="G26" i="19"/>
  <c r="F37" i="19"/>
  <c r="F36" i="19"/>
  <c r="F35" i="19"/>
  <c r="F34" i="19"/>
  <c r="F33" i="19"/>
  <c r="F32" i="19"/>
  <c r="F31" i="19"/>
  <c r="F30" i="19"/>
  <c r="F29" i="19"/>
  <c r="F28" i="19"/>
  <c r="F27" i="19"/>
  <c r="F26" i="19"/>
  <c r="F25" i="19"/>
  <c r="G25" i="19" s="1"/>
  <c r="L28" i="14"/>
  <c r="K28" i="14"/>
  <c r="J28" i="14"/>
  <c r="L27" i="14"/>
  <c r="K27" i="14"/>
  <c r="J27" i="14"/>
  <c r="L26" i="14"/>
  <c r="K26" i="14"/>
  <c r="J26" i="14"/>
  <c r="L25" i="14"/>
  <c r="K25" i="14"/>
  <c r="J25" i="14"/>
  <c r="L24" i="14"/>
  <c r="K24" i="14"/>
  <c r="J24" i="14"/>
  <c r="L23" i="14"/>
  <c r="K23" i="14"/>
  <c r="J23" i="14"/>
  <c r="L22" i="14"/>
  <c r="K22" i="14"/>
  <c r="J22" i="14"/>
  <c r="L21" i="14"/>
  <c r="K21" i="14"/>
  <c r="J21" i="14"/>
  <c r="L20" i="14"/>
  <c r="K20" i="14"/>
  <c r="J20" i="14"/>
  <c r="L19" i="14"/>
  <c r="K19" i="14"/>
  <c r="J19" i="14"/>
  <c r="L18" i="14"/>
  <c r="K18" i="14"/>
  <c r="J18" i="14"/>
  <c r="L17" i="14"/>
  <c r="K17" i="14"/>
  <c r="J17" i="14"/>
  <c r="L15" i="14"/>
  <c r="K15" i="14"/>
  <c r="J15" i="14"/>
  <c r="F76" i="13"/>
  <c r="G78" i="13"/>
  <c r="G77" i="13"/>
  <c r="D76" i="13"/>
  <c r="G74" i="13"/>
  <c r="G73" i="13"/>
  <c r="D73" i="13"/>
  <c r="L16" i="14" l="1"/>
  <c r="C3" i="14" l="1"/>
  <c r="G49" i="18" l="1"/>
  <c r="C8" i="14" l="1"/>
  <c r="B209" i="19"/>
  <c r="B208" i="19"/>
  <c r="B207" i="19"/>
  <c r="B206" i="19"/>
  <c r="B205" i="19"/>
  <c r="B204" i="19"/>
  <c r="B203" i="19"/>
  <c r="B202" i="19"/>
  <c r="B201" i="19"/>
  <c r="B200" i="19"/>
  <c r="B199" i="19"/>
  <c r="B198" i="19"/>
  <c r="B197" i="19"/>
  <c r="B196" i="19"/>
  <c r="B195" i="19"/>
  <c r="B194" i="19"/>
  <c r="B193" i="19"/>
  <c r="B192" i="19"/>
  <c r="B191" i="19"/>
  <c r="B190" i="19"/>
  <c r="B189" i="19"/>
  <c r="B188" i="19"/>
  <c r="B187" i="19"/>
  <c r="B186" i="19"/>
  <c r="B185" i="19"/>
  <c r="B184" i="19"/>
  <c r="B183" i="19"/>
  <c r="B182" i="19"/>
  <c r="B181" i="19"/>
  <c r="B180" i="19"/>
  <c r="B179" i="19"/>
  <c r="B178" i="19"/>
  <c r="B177" i="19"/>
  <c r="B176" i="19"/>
  <c r="B175" i="19"/>
  <c r="B174" i="19"/>
  <c r="B173" i="19"/>
  <c r="B172" i="19"/>
  <c r="B171" i="19"/>
  <c r="B170" i="19"/>
  <c r="B169" i="19"/>
  <c r="B168" i="19"/>
  <c r="B167" i="19"/>
  <c r="B166" i="19"/>
  <c r="B165" i="19"/>
  <c r="B164" i="19"/>
  <c r="B163" i="19"/>
  <c r="B162" i="19"/>
  <c r="B161" i="19"/>
  <c r="B160" i="19"/>
  <c r="B159" i="19"/>
  <c r="B158" i="19"/>
  <c r="B157" i="19"/>
  <c r="B156" i="19"/>
  <c r="B155" i="19"/>
  <c r="B154" i="19"/>
  <c r="B153" i="19"/>
  <c r="B152" i="19"/>
  <c r="B151" i="19"/>
  <c r="B150" i="19"/>
  <c r="B149" i="19"/>
  <c r="B148" i="19"/>
  <c r="B147" i="19"/>
  <c r="B146" i="19"/>
  <c r="B145" i="19"/>
  <c r="B144" i="19"/>
  <c r="B143" i="19"/>
  <c r="B142" i="19"/>
  <c r="B141" i="19"/>
  <c r="B140" i="19"/>
  <c r="B139" i="19"/>
  <c r="B138" i="19"/>
  <c r="B137" i="19"/>
  <c r="B136" i="19"/>
  <c r="B135" i="19"/>
  <c r="B134" i="19"/>
  <c r="B133" i="19"/>
  <c r="B132" i="19"/>
  <c r="B131" i="19"/>
  <c r="B130" i="19"/>
  <c r="B129" i="19"/>
  <c r="B128" i="19"/>
  <c r="B127" i="19"/>
  <c r="B126" i="19"/>
  <c r="B125" i="19"/>
  <c r="B124" i="19"/>
  <c r="B123" i="19"/>
  <c r="B122" i="19"/>
  <c r="B121" i="19"/>
  <c r="B120" i="19"/>
  <c r="B119" i="19"/>
  <c r="B118" i="19"/>
  <c r="B117" i="19"/>
  <c r="B116" i="19"/>
  <c r="B115" i="19"/>
  <c r="B114" i="19"/>
  <c r="B113" i="19"/>
  <c r="B112" i="19"/>
  <c r="B111" i="19"/>
  <c r="B110" i="19"/>
  <c r="B109" i="19"/>
  <c r="B108" i="19"/>
  <c r="B107" i="19"/>
  <c r="B106" i="19"/>
  <c r="B105" i="19"/>
  <c r="B104" i="19"/>
  <c r="B103" i="19"/>
  <c r="B102" i="19"/>
  <c r="B101" i="19"/>
  <c r="B100" i="19"/>
  <c r="B99" i="19"/>
  <c r="B98" i="19"/>
  <c r="B97" i="19"/>
  <c r="B96" i="19"/>
  <c r="B95" i="19"/>
  <c r="B94" i="19"/>
  <c r="B93" i="19"/>
  <c r="B92" i="19"/>
  <c r="B91" i="19"/>
  <c r="B90" i="19"/>
  <c r="B89" i="19"/>
  <c r="B88" i="19"/>
  <c r="B87" i="19"/>
  <c r="B86" i="19"/>
  <c r="B85" i="19"/>
  <c r="B84" i="19"/>
  <c r="B83" i="19"/>
  <c r="B82" i="19"/>
  <c r="B81" i="19"/>
  <c r="B80" i="19"/>
  <c r="B79" i="19"/>
  <c r="B78" i="19"/>
  <c r="B77" i="19"/>
  <c r="B76" i="19"/>
  <c r="B75" i="19"/>
  <c r="B74" i="19"/>
  <c r="B73" i="19"/>
  <c r="B72" i="19"/>
  <c r="B71" i="19"/>
  <c r="B70" i="19"/>
  <c r="B69" i="19"/>
  <c r="B68" i="19"/>
  <c r="B67" i="19"/>
  <c r="B66" i="19"/>
  <c r="B65" i="19"/>
  <c r="B64" i="19"/>
  <c r="B63" i="19"/>
  <c r="B62" i="19"/>
  <c r="B61" i="19"/>
  <c r="B60" i="19"/>
  <c r="B59" i="19"/>
  <c r="B58" i="19"/>
  <c r="B57" i="19"/>
  <c r="C65" i="13"/>
  <c r="D59" i="13"/>
  <c r="D58" i="13"/>
  <c r="D57" i="13"/>
  <c r="D53" i="13"/>
  <c r="D52" i="13"/>
  <c r="D44" i="13"/>
  <c r="D43" i="13"/>
  <c r="D38" i="13"/>
  <c r="D37" i="13"/>
  <c r="D19" i="13"/>
  <c r="C10" i="13"/>
  <c r="B59" i="18"/>
  <c r="B60" i="18" s="1"/>
  <c r="B61" i="18" s="1"/>
  <c r="B62" i="18" s="1"/>
  <c r="B63" i="18" s="1"/>
  <c r="B64" i="18" s="1"/>
  <c r="B65" i="18" s="1"/>
  <c r="B66" i="18" s="1"/>
  <c r="B67" i="18" s="1"/>
  <c r="B68" i="18" s="1"/>
  <c r="B69" i="18" s="1"/>
  <c r="B70" i="18" s="1"/>
  <c r="B71" i="18" s="1"/>
  <c r="B72" i="18" s="1"/>
  <c r="B73" i="18" s="1"/>
  <c r="B74" i="18" s="1"/>
  <c r="B75" i="18" s="1"/>
  <c r="B76" i="18" s="1"/>
  <c r="B77" i="18" s="1"/>
  <c r="B78" i="18" s="1"/>
  <c r="B79" i="18" s="1"/>
  <c r="B80" i="18" s="1"/>
  <c r="B81" i="18" s="1"/>
  <c r="B82" i="18" s="1"/>
  <c r="B83" i="18" s="1"/>
  <c r="B84" i="18" s="1"/>
  <c r="B85" i="18" s="1"/>
  <c r="B86" i="18" s="1"/>
  <c r="B87" i="18" s="1"/>
  <c r="B88" i="18" s="1"/>
  <c r="B89" i="18" s="1"/>
  <c r="B90" i="18" s="1"/>
  <c r="B91" i="18" s="1"/>
  <c r="B92" i="18" s="1"/>
  <c r="B93" i="18" s="1"/>
  <c r="B94" i="18" s="1"/>
  <c r="B95" i="18" s="1"/>
  <c r="B96" i="18" s="1"/>
  <c r="B97" i="18" s="1"/>
  <c r="B98" i="18" s="1"/>
  <c r="B99" i="18" s="1"/>
  <c r="B100" i="18" s="1"/>
  <c r="B101" i="18" s="1"/>
  <c r="B102" i="18" s="1"/>
  <c r="B103" i="18" s="1"/>
  <c r="B104" i="18" s="1"/>
  <c r="B105" i="18" s="1"/>
  <c r="B106" i="18" s="1"/>
  <c r="B107" i="18" s="1"/>
  <c r="B108" i="18" s="1"/>
  <c r="B109" i="18" s="1"/>
  <c r="B110" i="18" s="1"/>
  <c r="B111" i="18" s="1"/>
  <c r="B112" i="18" s="1"/>
  <c r="B113" i="18" s="1"/>
  <c r="B114" i="18" s="1"/>
  <c r="B115" i="18" s="1"/>
  <c r="B116" i="18" s="1"/>
  <c r="B117" i="18" s="1"/>
  <c r="B118" i="18" s="1"/>
  <c r="B119" i="18" s="1"/>
  <c r="B120" i="18" s="1"/>
  <c r="B121" i="18" s="1"/>
  <c r="B122" i="18" s="1"/>
  <c r="B123" i="18" s="1"/>
  <c r="B124" i="18" s="1"/>
  <c r="B125" i="18" s="1"/>
  <c r="B126" i="18" s="1"/>
  <c r="B127" i="18" s="1"/>
  <c r="B128" i="18" s="1"/>
  <c r="B129" i="18" s="1"/>
  <c r="B130" i="18" s="1"/>
  <c r="B131" i="18" s="1"/>
  <c r="B132" i="18" s="1"/>
  <c r="B133" i="18" s="1"/>
  <c r="B134" i="18" s="1"/>
  <c r="B135" i="18" s="1"/>
  <c r="B136" i="18" s="1"/>
  <c r="B137" i="18" s="1"/>
  <c r="B138" i="18" s="1"/>
  <c r="B139" i="18" s="1"/>
  <c r="B140" i="18" s="1"/>
  <c r="B141" i="18" s="1"/>
  <c r="B142" i="18" s="1"/>
  <c r="B143" i="18" s="1"/>
  <c r="B144" i="18" s="1"/>
  <c r="B145" i="18" s="1"/>
  <c r="B146" i="18" s="1"/>
  <c r="B147" i="18" s="1"/>
  <c r="B148" i="18" s="1"/>
  <c r="B149" i="18" s="1"/>
  <c r="B150" i="18" s="1"/>
  <c r="B151" i="18" s="1"/>
  <c r="B152" i="18" s="1"/>
  <c r="B153" i="18" s="1"/>
  <c r="B154" i="18" s="1"/>
  <c r="B155" i="18" s="1"/>
  <c r="B156" i="18" s="1"/>
  <c r="B157" i="18" s="1"/>
  <c r="B158" i="18" s="1"/>
  <c r="B159" i="18" s="1"/>
  <c r="B160" i="18" s="1"/>
  <c r="B161" i="18" s="1"/>
  <c r="B162" i="18" s="1"/>
  <c r="B163" i="18" s="1"/>
  <c r="B164" i="18" s="1"/>
  <c r="B165" i="18" s="1"/>
  <c r="B166" i="18" s="1"/>
  <c r="B167" i="18" s="1"/>
  <c r="B168" i="18" s="1"/>
  <c r="B169" i="18" s="1"/>
  <c r="B170" i="18" s="1"/>
  <c r="B171" i="18" s="1"/>
  <c r="B172" i="18" s="1"/>
  <c r="B173" i="18" s="1"/>
  <c r="B174" i="18" s="1"/>
  <c r="B175" i="18" s="1"/>
  <c r="B176" i="18" s="1"/>
  <c r="B177" i="18" s="1"/>
  <c r="B178" i="18" s="1"/>
  <c r="B179" i="18" s="1"/>
  <c r="B180" i="18" s="1"/>
  <c r="B181" i="18" s="1"/>
  <c r="B182" i="18" s="1"/>
  <c r="B183" i="18" s="1"/>
  <c r="B184" i="18" s="1"/>
  <c r="B185" i="18" s="1"/>
  <c r="B186" i="18" s="1"/>
  <c r="B187" i="18" s="1"/>
  <c r="B188" i="18" s="1"/>
  <c r="B189" i="18" s="1"/>
  <c r="B190" i="18" s="1"/>
  <c r="B191" i="18" s="1"/>
  <c r="B192" i="18" s="1"/>
  <c r="B193" i="18" s="1"/>
  <c r="B194" i="18" s="1"/>
  <c r="B195" i="18" s="1"/>
  <c r="B196" i="18" s="1"/>
  <c r="B197" i="18" s="1"/>
  <c r="B198" i="18" s="1"/>
  <c r="B199" i="18" s="1"/>
  <c r="B200" i="18" s="1"/>
  <c r="B201" i="18" s="1"/>
  <c r="B202" i="18" s="1"/>
  <c r="B203" i="18" s="1"/>
  <c r="B204" i="18" s="1"/>
  <c r="B205" i="18" s="1"/>
  <c r="B206" i="18" s="1"/>
  <c r="B207" i="18" s="1"/>
  <c r="B208" i="18" s="1"/>
  <c r="B209" i="18" s="1"/>
  <c r="B210" i="18" s="1"/>
  <c r="B211" i="18" s="1"/>
  <c r="B212" i="18" s="1"/>
  <c r="C53" i="18"/>
  <c r="H49" i="18"/>
  <c r="G47" i="18"/>
  <c r="D40" i="18"/>
  <c r="J15" i="18"/>
  <c r="B15" i="18"/>
  <c r="J14" i="18"/>
  <c r="B14" i="18"/>
  <c r="J13" i="18"/>
  <c r="B13" i="18"/>
  <c r="J12" i="18"/>
  <c r="B12" i="18"/>
  <c r="J11" i="18"/>
  <c r="B11" i="18"/>
  <c r="B7" i="18"/>
  <c r="B6" i="18"/>
  <c r="I49" i="18" l="1"/>
  <c r="H50" i="18"/>
  <c r="H46" i="18"/>
  <c r="G50" i="18"/>
  <c r="L14" i="14" l="1"/>
  <c r="K14" i="14"/>
  <c r="H14" i="14"/>
  <c r="I14" i="14"/>
  <c r="N42" i="19"/>
  <c r="N24" i="19"/>
  <c r="M42" i="19"/>
  <c r="M24" i="19"/>
  <c r="L42" i="19"/>
  <c r="L24" i="19"/>
  <c r="E42" i="19"/>
  <c r="E24" i="19"/>
  <c r="D14" i="14"/>
  <c r="D24" i="19"/>
  <c r="J14" i="14"/>
  <c r="G14" i="14"/>
  <c r="F14" i="14"/>
  <c r="I24" i="19"/>
  <c r="K42" i="19"/>
  <c r="K24" i="19"/>
  <c r="J42" i="19"/>
  <c r="J24" i="19"/>
  <c r="I42" i="19"/>
  <c r="D42" i="19"/>
  <c r="I46" i="18"/>
  <c r="H47" i="18"/>
  <c r="I50" i="18"/>
  <c r="J49" i="18"/>
  <c r="J46" i="18" l="1"/>
  <c r="I47" i="18"/>
  <c r="J50" i="18"/>
  <c r="K49" i="18"/>
  <c r="K50" i="18" l="1"/>
  <c r="L49" i="18"/>
  <c r="K46" i="18"/>
  <c r="J47" i="18"/>
  <c r="L50" i="18" l="1"/>
  <c r="M49" i="18"/>
  <c r="L46" i="18"/>
  <c r="K47" i="18"/>
  <c r="N49" i="18" l="1"/>
  <c r="M50" i="18"/>
  <c r="M46" i="18"/>
  <c r="L47" i="18"/>
  <c r="O49" i="18" l="1"/>
  <c r="N50" i="18"/>
  <c r="N46" i="18"/>
  <c r="M47" i="18"/>
  <c r="P49" i="18" l="1"/>
  <c r="P50" i="18" s="1"/>
  <c r="O50" i="18"/>
  <c r="N47" i="18"/>
  <c r="O46" i="18"/>
  <c r="O47" i="18" l="1"/>
  <c r="P46" i="18"/>
  <c r="P47" i="18" s="1"/>
</calcChain>
</file>

<file path=xl/comments1.xml><?xml version="1.0" encoding="utf-8"?>
<comments xmlns="http://schemas.openxmlformats.org/spreadsheetml/2006/main">
  <authors>
    <author>Anthony Rush</author>
  </authors>
  <commentList>
    <comment ref="B57" authorId="0" shapeId="0">
      <text>
        <r>
          <rPr>
            <b/>
            <sz val="9"/>
            <color indexed="81"/>
            <rFont val="Tahoma"/>
            <family val="2"/>
          </rPr>
          <t>Anthony Rush:</t>
        </r>
        <r>
          <rPr>
            <sz val="9"/>
            <color indexed="81"/>
            <rFont val="Tahoma"/>
            <family val="2"/>
          </rPr>
          <t xml:space="preserve">
Try going here for a list:
https://www.lgnsw.org.au/about-us/council-links</t>
        </r>
      </text>
    </comment>
  </commentList>
</comments>
</file>

<file path=xl/sharedStrings.xml><?xml version="1.0" encoding="utf-8"?>
<sst xmlns="http://schemas.openxmlformats.org/spreadsheetml/2006/main" count="537" uniqueCount="365">
  <si>
    <r>
      <t xml:space="preserve">NB </t>
    </r>
    <r>
      <rPr>
        <b/>
        <sz val="10"/>
        <rFont val="Arial"/>
        <family val="2"/>
      </rPr>
      <t xml:space="preserve"> ALWAYS DESCRIBE THE COLOUR CODE USED IN YOUR MODEL </t>
    </r>
  </si>
  <si>
    <t>Note: If you use the formats for the inputs provided in this template, input cells will always be unprotected even when you protect the worksheet</t>
  </si>
  <si>
    <t>use this column cell to "paint" input cells for numbers (NOT for percentages)</t>
  </si>
  <si>
    <t>use this column cell to "paint" input cells for percentages (NOT numbers)</t>
  </si>
  <si>
    <t>Inputs</t>
  </si>
  <si>
    <t>Links from other files (green)</t>
  </si>
  <si>
    <t>Error check (check =0)</t>
  </si>
  <si>
    <t>Error warnings, messages and unusual calculation assumptions</t>
  </si>
  <si>
    <t>Indicate change in formula across row with a double red line</t>
  </si>
  <si>
    <t>Key outputs</t>
  </si>
  <si>
    <t>Information Requests</t>
  </si>
  <si>
    <t>numbers</t>
  </si>
  <si>
    <t>%</t>
  </si>
  <si>
    <t>Error warnings and messages</t>
  </si>
  <si>
    <t>QA notes - annotation or documenation by QA staff</t>
  </si>
  <si>
    <t>User Instructions - IPART CHARTS</t>
  </si>
  <si>
    <t>Blue</t>
  </si>
  <si>
    <t>Green</t>
  </si>
  <si>
    <t>X value</t>
  </si>
  <si>
    <t>1st Y value</t>
  </si>
  <si>
    <t>2nd Y value</t>
  </si>
  <si>
    <t>Black</t>
  </si>
  <si>
    <t>Red 100%</t>
  </si>
  <si>
    <t>Red 70%</t>
  </si>
  <si>
    <t>Grey 40%</t>
  </si>
  <si>
    <t>1975-76</t>
  </si>
  <si>
    <t>1983-84</t>
  </si>
  <si>
    <t>1988-89</t>
  </si>
  <si>
    <t>1993-94</t>
  </si>
  <si>
    <t>1996-97</t>
  </si>
  <si>
    <t>1997-98</t>
  </si>
  <si>
    <t>1998-99</t>
  </si>
  <si>
    <t>1999-00</t>
  </si>
  <si>
    <r>
      <t>–</t>
    </r>
    <r>
      <rPr>
        <sz val="10"/>
        <rFont val="Arial"/>
        <family val="2"/>
      </rPr>
      <t xml:space="preserve">  en rule for when needed</t>
    </r>
  </si>
  <si>
    <t>Date</t>
  </si>
  <si>
    <t>Models and spreadsheets</t>
  </si>
  <si>
    <t>IPART colour codes for models, spreadsheets and information requests</t>
  </si>
  <si>
    <t xml:space="preserve">Inputs with default values, default values are shown in italics next to or below </t>
  </si>
  <si>
    <t>Hard-coded values used that should not be changed, eg credit ratings or '1' at the start of an index series.</t>
  </si>
  <si>
    <t>Note:  You can combine options for inputs, eg:</t>
  </si>
  <si>
    <t xml:space="preserve">Inputs can be links to other files </t>
  </si>
  <si>
    <t>Inputs for historical years (actual values)</t>
  </si>
  <si>
    <t>Forecast inputs</t>
  </si>
  <si>
    <t xml:space="preserve">You can drawn attention to unusual inputs </t>
  </si>
  <si>
    <t>Mid Grey</t>
  </si>
  <si>
    <t>Pale Blue</t>
  </si>
  <si>
    <t>Charcoal</t>
  </si>
  <si>
    <t>Orange</t>
  </si>
  <si>
    <t>Purple</t>
  </si>
  <si>
    <t>Pink</t>
  </si>
  <si>
    <t>Yes</t>
  </si>
  <si>
    <t>No</t>
  </si>
  <si>
    <t xml:space="preserve">This worksheet is for IPART Analyst use only. </t>
  </si>
  <si>
    <t>Instructions:</t>
  </si>
  <si>
    <t>Contents</t>
  </si>
  <si>
    <t>row</t>
  </si>
  <si>
    <t>1. Inputs</t>
  </si>
  <si>
    <t>Enter the required information in the blue input cells</t>
  </si>
  <si>
    <t>Table 1 - Analyst and TSO details</t>
  </si>
  <si>
    <t>Who is the Analyst in charge?</t>
  </si>
  <si>
    <t>First Name</t>
  </si>
  <si>
    <t>Scott</t>
  </si>
  <si>
    <t>Last Name</t>
  </si>
  <si>
    <t>Chapman</t>
  </si>
  <si>
    <t>Email</t>
  </si>
  <si>
    <t>scott_chapman@ipart.nsw.gov.au</t>
  </si>
  <si>
    <t>Phone</t>
  </si>
  <si>
    <t>(02) 9290 8449</t>
  </si>
  <si>
    <t>Who is the TSO supporting the Analyst?</t>
  </si>
  <si>
    <t>Arsh</t>
  </si>
  <si>
    <t>Suri</t>
  </si>
  <si>
    <t>arsh_suri@ipart.nsw.gov.au</t>
  </si>
  <si>
    <t>(02) 9113 7730</t>
  </si>
  <si>
    <t>Table 2 - SV year and rate peg</t>
  </si>
  <si>
    <t>SV for period commencing 1 July</t>
  </si>
  <si>
    <t>year</t>
  </si>
  <si>
    <t>Financial year</t>
  </si>
  <si>
    <t xml:space="preserve">Table 3 - SV year, rate peg  and units in display format </t>
  </si>
  <si>
    <t xml:space="preserve">Years </t>
  </si>
  <si>
    <t>Year number</t>
  </si>
  <si>
    <t>Year name</t>
  </si>
  <si>
    <t>Year commencing 1 July</t>
  </si>
  <si>
    <t>Units for labels</t>
  </si>
  <si>
    <t>$ nominal</t>
  </si>
  <si>
    <t>2. Council Name</t>
  </si>
  <si>
    <t xml:space="preserve">Check and update the list as necessary </t>
  </si>
  <si>
    <t>Albury City Council</t>
  </si>
  <si>
    <t>Armidale Dumaresq Council</t>
  </si>
  <si>
    <t>Ballina Shire Council</t>
  </si>
  <si>
    <t>Balranald Shire Council</t>
  </si>
  <si>
    <t>Bathurst Regional Council</t>
  </si>
  <si>
    <t>Bayside Council</t>
  </si>
  <si>
    <t>Bega Valley Shire Council</t>
  </si>
  <si>
    <t>Bellingen Shire Council</t>
  </si>
  <si>
    <t>Berrigan Shire Council</t>
  </si>
  <si>
    <t>Blacktown City Council</t>
  </si>
  <si>
    <t>Bland Shire Council</t>
  </si>
  <si>
    <t>Blayney Shire Council</t>
  </si>
  <si>
    <t>Blue Mountains City Council</t>
  </si>
  <si>
    <t>Bogan Shire Council</t>
  </si>
  <si>
    <t>Bourke Shire Council</t>
  </si>
  <si>
    <t>Brewarrina Shire Council</t>
  </si>
  <si>
    <t>Broken Hill City Council</t>
  </si>
  <si>
    <t>Burwood Council</t>
  </si>
  <si>
    <t>Byron Shire Council</t>
  </si>
  <si>
    <t>Cabonne Council</t>
  </si>
  <si>
    <t>Camden Council</t>
  </si>
  <si>
    <t>Campbelltown City Council</t>
  </si>
  <si>
    <t>Canterbury-Bankstown Council</t>
  </si>
  <si>
    <t>Carrathool Shire Council</t>
  </si>
  <si>
    <t>Central Coast Council</t>
  </si>
  <si>
    <t>Central Darling Shire Council</t>
  </si>
  <si>
    <t>Cessnock City Council</t>
  </si>
  <si>
    <t>City of Canada Bay Council</t>
  </si>
  <si>
    <t>City of Parramatta Council</t>
  </si>
  <si>
    <t>City of Ryde Council</t>
  </si>
  <si>
    <t>City of Sydney Council</t>
  </si>
  <si>
    <t>Clarence Valley Council</t>
  </si>
  <si>
    <t>Cobar Shire Council</t>
  </si>
  <si>
    <t>Coffs Harbour City Council</t>
  </si>
  <si>
    <t>Coolamon Shire Council</t>
  </si>
  <si>
    <t>Coonamble Shire Council</t>
  </si>
  <si>
    <t>Cootamundra-Gundagai Council</t>
  </si>
  <si>
    <t>Corowa Shire Council</t>
  </si>
  <si>
    <t>Cowra Shire Council</t>
  </si>
  <si>
    <t>Cumberland Council</t>
  </si>
  <si>
    <t>Dubbo Regional Council</t>
  </si>
  <si>
    <t>Dungog Shire Council</t>
  </si>
  <si>
    <t>Edward River Council</t>
  </si>
  <si>
    <t>Eurobodalla Shire Council</t>
  </si>
  <si>
    <t>Fairfield City Council</t>
  </si>
  <si>
    <t>Federation Council</t>
  </si>
  <si>
    <t>Forbes Shire Council</t>
  </si>
  <si>
    <t>Georges River Council</t>
  </si>
  <si>
    <t>Gilgandra Shire Council</t>
  </si>
  <si>
    <t>Glen Innes Severn Shire Council</t>
  </si>
  <si>
    <t>Goulburn Mulwaree Council</t>
  </si>
  <si>
    <t>Greater Hume Shire Council</t>
  </si>
  <si>
    <t>Griffith City Council</t>
  </si>
  <si>
    <t>Gunnedah Shire Council</t>
  </si>
  <si>
    <t>Gwydir Shire Council</t>
  </si>
  <si>
    <t>Hawkesbury City Council</t>
  </si>
  <si>
    <t>Hay Shire Council</t>
  </si>
  <si>
    <t>Hills Shire Council, The</t>
  </si>
  <si>
    <t>Hilltops Council</t>
  </si>
  <si>
    <t>Holroyd City Council</t>
  </si>
  <si>
    <t>Hornsby, The Council of the Shire of</t>
  </si>
  <si>
    <t>Hunters Hill, The Council of the Municipality of</t>
  </si>
  <si>
    <t>Inner West Council</t>
  </si>
  <si>
    <t>Inverell Shire Council</t>
  </si>
  <si>
    <t>Junee Shire Council</t>
  </si>
  <si>
    <t>Kempsey Shire Council</t>
  </si>
  <si>
    <t>Kiama, The Council of the Municipality of</t>
  </si>
  <si>
    <t>Ku-ring-gai Municipal Council</t>
  </si>
  <si>
    <t>Kyogle Council</t>
  </si>
  <si>
    <t>Lachlan Shire Council</t>
  </si>
  <si>
    <t>Lake Macquarie City Council</t>
  </si>
  <si>
    <t>Lane Cove Council</t>
  </si>
  <si>
    <t>Leeton Shire Council</t>
  </si>
  <si>
    <t>Lismore City Council</t>
  </si>
  <si>
    <t>Lithgow Council, City of</t>
  </si>
  <si>
    <t>Liverpool City Council</t>
  </si>
  <si>
    <t>Liverpool Plains Shire Council</t>
  </si>
  <si>
    <t>Lockhart Shire Council</t>
  </si>
  <si>
    <t>Maitland City Council</t>
  </si>
  <si>
    <t>MidCoast Council</t>
  </si>
  <si>
    <t>Mid-Western Regional Council</t>
  </si>
  <si>
    <t>Moree Plains Shire Council</t>
  </si>
  <si>
    <t>Mosman Municipal Council</t>
  </si>
  <si>
    <t>Murray River Council</t>
  </si>
  <si>
    <t>Murrumbidgee Shire Council</t>
  </si>
  <si>
    <t>Muswellbrook Shire Council</t>
  </si>
  <si>
    <t>Nambucca Shire Council</t>
  </si>
  <si>
    <t>Narrabri Shire Council</t>
  </si>
  <si>
    <t>Narrandera Shire Council</t>
  </si>
  <si>
    <t>Narromine Shire Council</t>
  </si>
  <si>
    <t>Newcastle City Council</t>
  </si>
  <si>
    <t>Northern Beaches Council</t>
  </si>
  <si>
    <t>North Sydney Council</t>
  </si>
  <si>
    <t>Oberon Council</t>
  </si>
  <si>
    <t>Orange City Council</t>
  </si>
  <si>
    <t>Parkes Shire Council</t>
  </si>
  <si>
    <t>Penrith City Council</t>
  </si>
  <si>
    <t>Pittwater Council</t>
  </si>
  <si>
    <t>Port Macquarie-Hastings Council</t>
  </si>
  <si>
    <t>Port Stephens Council</t>
  </si>
  <si>
    <t>Queanbeyan-Palerang Regional Council</t>
  </si>
  <si>
    <t>Randwick City Council</t>
  </si>
  <si>
    <t>Richmond Valley Council</t>
  </si>
  <si>
    <t>Rockdale City Council</t>
  </si>
  <si>
    <t>Ryde City Council</t>
  </si>
  <si>
    <t>Shellharbour City Council</t>
  </si>
  <si>
    <t>Shoalhaven City Council</t>
  </si>
  <si>
    <t>Singleton Shire Council</t>
  </si>
  <si>
    <t>Snowy Monaro Regional Council</t>
  </si>
  <si>
    <t>Snowy Valleys Council</t>
  </si>
  <si>
    <t>Strathfield Municipal Council</t>
  </si>
  <si>
    <t>Sutherland Shire Council</t>
  </si>
  <si>
    <t>Tamworth Regional Council</t>
  </si>
  <si>
    <t>Temora Shire Council</t>
  </si>
  <si>
    <t>Tenterfield Shire Council</t>
  </si>
  <si>
    <t>Tweed Shire Council</t>
  </si>
  <si>
    <t>Upper Hunter Shire Council</t>
  </si>
  <si>
    <t>Upper Lachlan Shire Council</t>
  </si>
  <si>
    <t>Uralla Shire Council</t>
  </si>
  <si>
    <t>Wagga Wagga City Council</t>
  </si>
  <si>
    <t>Walcha Council</t>
  </si>
  <si>
    <t>Walgett Shire Council</t>
  </si>
  <si>
    <t>Warren Shire Council</t>
  </si>
  <si>
    <t>Warrumbungle Shire Council</t>
  </si>
  <si>
    <t>Waverley Council</t>
  </si>
  <si>
    <t>Weddin Shire Council</t>
  </si>
  <si>
    <t>Wellington Council</t>
  </si>
  <si>
    <t>Wentworth Shire Council</t>
  </si>
  <si>
    <t>Willoughby City Council</t>
  </si>
  <si>
    <t>Wingecarribee Shire Council</t>
  </si>
  <si>
    <t>Wollondilly Shire Council</t>
  </si>
  <si>
    <t>Wollongong City Council</t>
  </si>
  <si>
    <t>Woollahra Municipal Council</t>
  </si>
  <si>
    <t>Yass Valley Council</t>
  </si>
  <si>
    <t>add rows above this one if you need more</t>
  </si>
  <si>
    <t>THE INDEPENDENT PRICING AND REGULATORY TRIBUNAL OF NSW</t>
  </si>
  <si>
    <t>APPLICATION TO INCREASE MINIMUM RATES
ABOVE THE STATUTORY LIMIT</t>
  </si>
  <si>
    <t>Before completing this form, you MUST read the Office of Local Government's</t>
  </si>
  <si>
    <t>Guidelines for the preparation of an application to increase minimum rates above the statutory limit</t>
  </si>
  <si>
    <t>All dollars in nominal terms</t>
  </si>
  <si>
    <t>NOTE:</t>
  </si>
  <si>
    <t>This part of the application must be completed in conjunction with</t>
  </si>
  <si>
    <t>Instructions</t>
  </si>
  <si>
    <t>Application Form</t>
  </si>
  <si>
    <t>u</t>
  </si>
  <si>
    <t>Select your council name from the drop down list. (F14)</t>
  </si>
  <si>
    <t>Enter contact details for the responsible officer. (F17 - F20)</t>
  </si>
  <si>
    <t>Worksheet 1</t>
  </si>
  <si>
    <t xml:space="preserve"> non-shaded cells as relevant. Add more lines as needed. Shaded cells will populate automatically.</t>
  </si>
  <si>
    <t>Ordinary Rate Minimums</t>
  </si>
  <si>
    <t>Enter each category or sub-category to which proposed minimum amount/s will apply.</t>
  </si>
  <si>
    <t>(Total increases in dollar and % terms will be calculated automatically for each category/sub-category.)</t>
  </si>
  <si>
    <t>minimum amount within each category or sub-category.</t>
  </si>
  <si>
    <t>(The percentage of assessments on the minimum will be calculated automatically).</t>
  </si>
  <si>
    <t>Special Rate Minimums</t>
  </si>
  <si>
    <t>Enter the name of the special rate to which the proposed minimum will apply</t>
  </si>
  <si>
    <t>Worksheet 2</t>
  </si>
  <si>
    <t>the ad valorem rates and their increases that would apply if minimums did not exist.</t>
  </si>
  <si>
    <t>Enquiries regarding the completion of this application, or the application process,</t>
  </si>
  <si>
    <t>should be directed to:</t>
  </si>
  <si>
    <t>Council Name:</t>
  </si>
  <si>
    <t>Contact Details:</t>
  </si>
  <si>
    <t>Ordinary Rate - Minimums</t>
  </si>
  <si>
    <t>Category/
Sub-Category</t>
  </si>
  <si>
    <t>Total increase
$</t>
  </si>
  <si>
    <t>Total increase
%</t>
  </si>
  <si>
    <t>Special Rate - Minimums</t>
  </si>
  <si>
    <t xml:space="preserve">Name
</t>
  </si>
  <si>
    <t>Council Name Table</t>
  </si>
  <si>
    <t>508(2) Question</t>
  </si>
  <si>
    <t>V-Lookup Tables providing Minimum Amount dates</t>
  </si>
  <si>
    <t>Select</t>
  </si>
  <si>
    <t>2010/2011</t>
  </si>
  <si>
    <t>2010/11</t>
  </si>
  <si>
    <t>2011/12</t>
  </si>
  <si>
    <t>Starting Dates</t>
  </si>
  <si>
    <t>2011/2012</t>
  </si>
  <si>
    <t>2012/13</t>
  </si>
  <si>
    <t>2012/2013</t>
  </si>
  <si>
    <t>2013/14</t>
  </si>
  <si>
    <t>Select the date for the first year of this application</t>
  </si>
  <si>
    <t>2013/2014</t>
  </si>
  <si>
    <t>2014/15</t>
  </si>
  <si>
    <t>2014/2015</t>
  </si>
  <si>
    <t>2015/16</t>
  </si>
  <si>
    <t>2015/2016</t>
  </si>
  <si>
    <t>2016/17</t>
  </si>
  <si>
    <t>V-Lookup Table providing worksheet 2 dates</t>
  </si>
  <si>
    <t>2016/2017</t>
  </si>
  <si>
    <t>2017/18</t>
  </si>
  <si>
    <t>2017/2018</t>
  </si>
  <si>
    <t>2018/19</t>
  </si>
  <si>
    <t>2009/2010</t>
  </si>
  <si>
    <t>2018/2019</t>
  </si>
  <si>
    <t>2019/20</t>
  </si>
  <si>
    <t>2019/2020</t>
  </si>
  <si>
    <t>2020/21</t>
  </si>
  <si>
    <t>2020/2021</t>
  </si>
  <si>
    <t>2021/22</t>
  </si>
  <si>
    <t>2021/2022</t>
  </si>
  <si>
    <t>2022/23</t>
  </si>
  <si>
    <t>2022/2023</t>
  </si>
  <si>
    <t>2023/24</t>
  </si>
  <si>
    <t>2023/2024</t>
  </si>
  <si>
    <t>2024/25</t>
  </si>
  <si>
    <t>2024/2025</t>
  </si>
  <si>
    <t>2025/26</t>
  </si>
  <si>
    <t>2025/2026</t>
  </si>
  <si>
    <t>2026/27</t>
  </si>
  <si>
    <t>2026/2027</t>
  </si>
  <si>
    <t>2027/28</t>
  </si>
  <si>
    <t>2027/2028</t>
  </si>
  <si>
    <t>2028/29</t>
  </si>
  <si>
    <t>2028/2029</t>
  </si>
  <si>
    <t>2029/30</t>
  </si>
  <si>
    <t>2029/2030</t>
  </si>
  <si>
    <t>2030/31</t>
  </si>
  <si>
    <t>2030/2031</t>
  </si>
  <si>
    <t>2031/32</t>
  </si>
  <si>
    <t>2031/2032</t>
  </si>
  <si>
    <t>2032/33</t>
  </si>
  <si>
    <t>2032/2033</t>
  </si>
  <si>
    <t>2033/34</t>
  </si>
  <si>
    <t>2033/2034</t>
  </si>
  <si>
    <t>2034/35</t>
  </si>
  <si>
    <t>2034/2035</t>
  </si>
  <si>
    <t>2035/36</t>
  </si>
  <si>
    <t>2035/2036</t>
  </si>
  <si>
    <t>2036/37</t>
  </si>
  <si>
    <t>2036/2037</t>
  </si>
  <si>
    <t>2037/38</t>
  </si>
  <si>
    <t>2037/2038</t>
  </si>
  <si>
    <t>2038/39</t>
  </si>
  <si>
    <t>2038/2039</t>
  </si>
  <si>
    <t>2039/40</t>
  </si>
  <si>
    <t>2039/2040</t>
  </si>
  <si>
    <t>2040/41</t>
  </si>
  <si>
    <t>!!  Select date of first year on Cover Sheet  !!</t>
  </si>
  <si>
    <t>WORKSHEET 2</t>
  </si>
  <si>
    <t xml:space="preserve">     and the ad valorem rate equivalent that would apply in the absence of minimum rates.</t>
  </si>
  <si>
    <t>Land Value Range (for assessment numbers)</t>
  </si>
  <si>
    <t>No. of ordinary residential property assessments</t>
  </si>
  <si>
    <t>Land value (for calculation of rates)</t>
  </si>
  <si>
    <t>Ad valorem rate</t>
  </si>
  <si>
    <t>Minimum rate</t>
  </si>
  <si>
    <t>Minimum rate less ad valorem rate</t>
  </si>
  <si>
    <t>Minimum rate as % of ad valorem rate</t>
  </si>
  <si>
    <t>$0 to $99,999</t>
  </si>
  <si>
    <t>$100,000 to $199,999</t>
  </si>
  <si>
    <t>$200,000 to $299,999</t>
  </si>
  <si>
    <t>$300,000 to $399,999</t>
  </si>
  <si>
    <t>$400,000 to $499,999</t>
  </si>
  <si>
    <t>$500,000 to $599,999</t>
  </si>
  <si>
    <t>$600,000 to $699,999</t>
  </si>
  <si>
    <t>$700,000 to $799,999</t>
  </si>
  <si>
    <t>$800,000 to $899,999</t>
  </si>
  <si>
    <t>$900,000 to $999,999</t>
  </si>
  <si>
    <t>$1,000,000 to $1,499,999</t>
  </si>
  <si>
    <t>$1,500,000 to $1,999,999</t>
  </si>
  <si>
    <t>$2,000,000 to $2,999,999</t>
  </si>
  <si>
    <t>$3,000,000 and greater</t>
  </si>
  <si>
    <t>Farmland</t>
  </si>
  <si>
    <t>Residential</t>
  </si>
  <si>
    <t>Mining</t>
  </si>
  <si>
    <t>Business</t>
  </si>
  <si>
    <r>
      <t>Under Section  548(3) of the</t>
    </r>
    <r>
      <rPr>
        <b/>
        <i/>
        <sz val="9"/>
        <rFont val="Arial"/>
        <family val="2"/>
      </rPr>
      <t xml:space="preserve"> Local Government Act 1993</t>
    </r>
  </si>
  <si>
    <t>APPLICATION TO INCREASE MINIMUM RATES ABOVE THE STATUTORY LIMIT</t>
  </si>
  <si>
    <t>WORKSHEET 1</t>
  </si>
  <si>
    <t>Council Name if not listed:</t>
  </si>
  <si>
    <t xml:space="preserve">  Name:</t>
  </si>
  <si>
    <t xml:space="preserve">  Position:</t>
  </si>
  <si>
    <t xml:space="preserve"> Telephone:</t>
  </si>
  <si>
    <t xml:space="preserve">  Email:</t>
  </si>
  <si>
    <r>
      <t xml:space="preserve">Under Section 548(3) of the </t>
    </r>
    <r>
      <rPr>
        <b/>
        <i/>
        <sz val="9"/>
        <rFont val="Arial"/>
        <family val="2"/>
      </rPr>
      <t>Local Government Act 1993</t>
    </r>
  </si>
  <si>
    <r>
      <t xml:space="preserve">The </t>
    </r>
    <r>
      <rPr>
        <sz val="9"/>
        <rFont val="Arial"/>
        <family val="2"/>
      </rPr>
      <t>Guidelines are available on the Office of Local Government’s website at www.olg.nsw.gov.au.</t>
    </r>
  </si>
  <si>
    <r>
      <t>This worksheet relates to ordinary rate minimums and</t>
    </r>
    <r>
      <rPr>
        <b/>
        <sz val="9"/>
        <rFont val="Arial"/>
        <family val="2"/>
      </rPr>
      <t xml:space="preserve"> </t>
    </r>
    <r>
      <rPr>
        <sz val="9"/>
        <rFont val="Arial"/>
        <family val="2"/>
      </rPr>
      <t>special rate minimums</t>
    </r>
    <r>
      <rPr>
        <b/>
        <sz val="9"/>
        <rFont val="Arial"/>
        <family val="2"/>
      </rPr>
      <t>.</t>
    </r>
    <r>
      <rPr>
        <sz val="9"/>
        <rFont val="Arial"/>
        <family val="2"/>
      </rPr>
      <t xml:space="preserve"> Please complete all</t>
    </r>
  </si>
  <si>
    <t xml:space="preserve">Colour code </t>
  </si>
  <si>
    <t>Enter data in the blue input cells</t>
  </si>
  <si>
    <t>Hard-coded values that should not be changed</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</si>
</sst>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5" formatCode="&quot;$&quot;#,##0;\-&quot;$&quot;#,##0"/>
    <numFmt numFmtId="41" formatCode="_-* #,##0_-;\-* #,##0_-;_-* &quot;-&quot;_-;_-@_-"/>
    <numFmt numFmtId="43" formatCode="_-* #,##0.00_-;\-* #,##0.00_-;_-* &quot;-&quot;??_-;_-@_-"/>
    <numFmt numFmtId="164" formatCode="_(* #,##0.00_);_(* \(#,##0.00\);_(* &quot;-&quot;_);_(@_)"/>
    <numFmt numFmtId="165" formatCode="0.0%"/>
    <numFmt numFmtId="166" formatCode="#,##0.0"/>
  </numFmts>
  <fonts count="44" x14ac:knownFonts="1">
    <font>
      <sz val="9"/>
      <name val="Arial"/>
      <family val="2"/>
    </font>
    <font>
      <sz val="9"/>
      <name val="Arial"/>
      <family val="2"/>
    </font>
    <font>
      <sz val="9"/>
      <color indexed="14"/>
      <name val="Arial"/>
      <family val="2"/>
    </font>
    <font>
      <sz val="9"/>
      <color indexed="10"/>
      <name val="Arial"/>
      <family val="2"/>
    </font>
    <font>
      <sz val="10"/>
      <name val="Arial"/>
      <family val="2"/>
    </font>
    <font>
      <sz val="9"/>
      <color indexed="12"/>
      <name val="Arial"/>
      <family val="2"/>
    </font>
    <font>
      <b/>
      <sz val="9"/>
      <color indexed="9"/>
      <name val="Arial"/>
      <family val="2"/>
    </font>
    <font>
      <b/>
      <sz val="9"/>
      <color indexed="57"/>
      <name val="Arial"/>
      <family val="2"/>
    </font>
    <font>
      <b/>
      <sz val="14"/>
      <name val="Arial"/>
      <family val="2"/>
    </font>
    <font>
      <sz val="10"/>
      <name val="Arial Narrow"/>
      <family val="2"/>
    </font>
    <font>
      <b/>
      <sz val="10"/>
      <color indexed="10"/>
      <name val="Arial"/>
      <family val="2"/>
    </font>
    <font>
      <b/>
      <sz val="10"/>
      <name val="Arial"/>
      <family val="2"/>
    </font>
    <font>
      <sz val="11"/>
      <name val="Arial"/>
      <family val="2"/>
    </font>
    <font>
      <b/>
      <sz val="12"/>
      <color indexed="10"/>
      <name val="Arial"/>
      <family val="2"/>
    </font>
    <font>
      <b/>
      <sz val="12"/>
      <name val="Arial"/>
      <family val="2"/>
    </font>
    <font>
      <b/>
      <sz val="9"/>
      <name val="Arial"/>
      <family val="2"/>
    </font>
    <font>
      <b/>
      <sz val="10"/>
      <color indexed="57"/>
      <name val="Arial"/>
      <family val="2"/>
    </font>
    <font>
      <sz val="10"/>
      <color indexed="12"/>
      <name val="Arial"/>
      <family val="2"/>
    </font>
    <font>
      <b/>
      <sz val="16"/>
      <name val="Arial"/>
      <family val="2"/>
    </font>
    <font>
      <sz val="12"/>
      <name val="Arial"/>
      <family val="2"/>
    </font>
    <font>
      <b/>
      <sz val="11"/>
      <name val="Arial"/>
      <family val="2"/>
    </font>
    <font>
      <b/>
      <sz val="9"/>
      <color rgb="FFFF0000"/>
      <name val="Arial"/>
      <family val="2"/>
    </font>
    <font>
      <sz val="10"/>
      <color indexed="9"/>
      <name val="Arial"/>
      <family val="2"/>
    </font>
    <font>
      <u/>
      <sz val="9"/>
      <name val="Arial"/>
      <family val="2"/>
    </font>
    <font>
      <i/>
      <sz val="9"/>
      <name val="Arial"/>
      <family val="2"/>
    </font>
    <font>
      <sz val="8"/>
      <name val="Arial"/>
      <family val="2"/>
    </font>
    <font>
      <sz val="8"/>
      <color indexed="14"/>
      <name val="Arial"/>
      <family val="2"/>
    </font>
    <font>
      <b/>
      <sz val="15"/>
      <name val="Arial"/>
      <family val="2"/>
    </font>
    <font>
      <sz val="9"/>
      <color theme="0" tint="-0.34998626667073579"/>
      <name val="Arial"/>
      <family val="2"/>
    </font>
    <font>
      <u/>
      <sz val="9"/>
      <color indexed="12"/>
      <name val="Arial"/>
      <family val="2"/>
    </font>
    <font>
      <sz val="9"/>
      <color rgb="FFFF0000"/>
      <name val="Arial"/>
      <family val="2"/>
    </font>
    <font>
      <b/>
      <sz val="15"/>
      <color rgb="FFFF0000"/>
      <name val="Arial"/>
      <family val="2"/>
    </font>
    <font>
      <b/>
      <sz val="9"/>
      <color indexed="81"/>
      <name val="Tahoma"/>
      <family val="2"/>
    </font>
    <font>
      <sz val="9"/>
      <color indexed="81"/>
      <name val="Tahoma"/>
      <family val="2"/>
    </font>
    <font>
      <b/>
      <sz val="24"/>
      <name val="Arial"/>
      <family val="2"/>
    </font>
    <font>
      <b/>
      <sz val="12"/>
      <color rgb="FFFF0000"/>
      <name val="Arial"/>
      <family val="2"/>
    </font>
    <font>
      <b/>
      <u/>
      <sz val="12"/>
      <name val="Arial"/>
      <family val="2"/>
    </font>
    <font>
      <b/>
      <i/>
      <sz val="9"/>
      <name val="Arial"/>
      <family val="2"/>
    </font>
    <font>
      <b/>
      <sz val="9"/>
      <color indexed="18"/>
      <name val="Arial"/>
      <family val="2"/>
    </font>
    <font>
      <i/>
      <sz val="9"/>
      <color indexed="50"/>
      <name val="Arial"/>
      <family val="2"/>
    </font>
    <font>
      <sz val="9"/>
      <name val="Wingdings"/>
      <charset val="2"/>
    </font>
    <font>
      <sz val="9"/>
      <name val="Wingdings 3"/>
      <family val="1"/>
      <charset val="2"/>
    </font>
    <font>
      <i/>
      <sz val="9"/>
      <color theme="7" tint="-0.499984740745262"/>
      <name val="Arial"/>
      <family val="2"/>
    </font>
    <font>
      <sz val="9"/>
      <color theme="9" tint="-0.499984740745262"/>
      <name val="Arial"/>
      <family val="2"/>
    </font>
  </fonts>
  <fills count="14">
    <fill>
      <patternFill patternType="none"/>
    </fill>
    <fill>
      <patternFill patternType="gray125"/>
    </fill>
    <fill>
      <patternFill patternType="lightGray">
        <fgColor indexed="13"/>
      </patternFill>
    </fill>
    <fill>
      <patternFill patternType="solid">
        <fgColor indexed="41"/>
        <bgColor indexed="64"/>
      </patternFill>
    </fill>
    <fill>
      <patternFill patternType="solid">
        <fgColor indexed="44"/>
        <bgColor indexed="64"/>
      </patternFill>
    </fill>
    <fill>
      <patternFill patternType="solid">
        <fgColor indexed="18"/>
        <bgColor indexed="64"/>
      </patternFill>
    </fill>
    <fill>
      <patternFill patternType="solid">
        <fgColor indexed="9"/>
        <bgColor indexed="64"/>
      </patternFill>
    </fill>
    <fill>
      <patternFill patternType="solid">
        <fgColor indexed="8"/>
        <bgColor indexed="64"/>
      </patternFill>
    </fill>
    <fill>
      <patternFill patternType="solid">
        <fgColor theme="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bgColor indexed="8"/>
      </patternFill>
    </fill>
    <fill>
      <patternFill patternType="solid">
        <fgColor theme="0"/>
        <bgColor indexed="42"/>
      </patternFill>
    </fill>
    <fill>
      <patternFill patternType="solid">
        <fgColor theme="0"/>
        <bgColor rgb="FF00FFFF"/>
      </patternFill>
    </fill>
  </fills>
  <borders count="45">
    <border>
      <left/>
      <right/>
      <top/>
      <bottom/>
      <diagonal/>
    </border>
    <border>
      <left/>
      <right/>
      <top/>
      <bottom style="thin">
        <color indexed="64"/>
      </bottom>
      <diagonal/>
    </border>
    <border>
      <left/>
      <right/>
      <top style="thin">
        <color indexed="64"/>
      </top>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double">
        <color indexed="10"/>
      </right>
      <top/>
      <bottom style="medium">
        <color indexed="64"/>
      </bottom>
      <diagonal/>
    </border>
    <border>
      <left style="double">
        <color indexed="10"/>
      </left>
      <right/>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double">
        <color rgb="FFFF0000"/>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34998626667073579"/>
      </left>
      <right/>
      <top style="thin">
        <color theme="0" tint="-0.34998626667073579"/>
      </top>
      <bottom style="thin">
        <color theme="0" tint="-0.34998626667073579"/>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medium">
        <color theme="0" tint="-0.34998626667073579"/>
      </left>
      <right/>
      <top style="medium">
        <color theme="0" tint="-0.34998626667073579"/>
      </top>
      <bottom/>
      <diagonal/>
    </border>
    <border>
      <left/>
      <right/>
      <top style="medium">
        <color theme="0" tint="-0.34998626667073579"/>
      </top>
      <bottom/>
      <diagonal/>
    </border>
    <border>
      <left/>
      <right style="medium">
        <color theme="0" tint="-0.34998626667073579"/>
      </right>
      <top style="medium">
        <color theme="0" tint="-0.34998626667073579"/>
      </top>
      <bottom/>
      <diagonal/>
    </border>
    <border>
      <left style="medium">
        <color theme="0" tint="-0.34998626667073579"/>
      </left>
      <right/>
      <top/>
      <bottom/>
      <diagonal/>
    </border>
    <border>
      <left/>
      <right style="medium">
        <color theme="0" tint="-0.34998626667073579"/>
      </right>
      <top/>
      <bottom/>
      <diagonal/>
    </border>
    <border>
      <left style="medium">
        <color theme="0" tint="-0.34998626667073579"/>
      </left>
      <right/>
      <top/>
      <bottom style="medium">
        <color theme="0" tint="-0.34998626667073579"/>
      </bottom>
      <diagonal/>
    </border>
    <border>
      <left/>
      <right/>
      <top/>
      <bottom style="medium">
        <color theme="0" tint="-0.34998626667073579"/>
      </bottom>
      <diagonal/>
    </border>
    <border>
      <left/>
      <right style="medium">
        <color theme="0" tint="-0.34998626667073579"/>
      </right>
      <top/>
      <bottom style="medium">
        <color theme="0" tint="-0.34998626667073579"/>
      </bottom>
      <diagonal/>
    </border>
  </borders>
  <cellStyleXfs count="22">
    <xf numFmtId="0" fontId="0" fillId="0" borderId="0"/>
    <xf numFmtId="43" fontId="1" fillId="0" borderId="0" applyFont="0" applyFill="0" applyBorder="0" applyAlignment="0" applyProtection="0"/>
    <xf numFmtId="41" fontId="1" fillId="0" borderId="0" applyFont="0" applyFill="0" applyBorder="0" applyAlignment="0" applyProtection="0"/>
    <xf numFmtId="0" fontId="1" fillId="0" borderId="25" applyNumberFormat="0" applyFont="0" applyFill="0" applyAlignment="0" applyProtection="0"/>
    <xf numFmtId="164" fontId="26" fillId="0" borderId="0" applyNumberFormat="0" applyFill="0" applyBorder="0" applyAlignment="0">
      <alignment horizontal="left"/>
    </xf>
    <xf numFmtId="0" fontId="3" fillId="0" borderId="0" applyNumberFormat="0" applyFill="0" applyBorder="0" applyAlignment="0"/>
    <xf numFmtId="4" fontId="1" fillId="4" borderId="0" applyBorder="0" applyAlignment="0">
      <alignment horizontal="right"/>
      <protection locked="0"/>
    </xf>
    <xf numFmtId="165" fontId="1" fillId="4" borderId="0" applyBorder="0" applyAlignment="0">
      <alignment horizontal="right"/>
      <protection locked="0"/>
    </xf>
    <xf numFmtId="3" fontId="5" fillId="0" borderId="0" applyNumberFormat="0" applyFill="0" applyBorder="0" applyAlignment="0" applyProtection="0">
      <protection locked="0"/>
    </xf>
    <xf numFmtId="41" fontId="6" fillId="5" borderId="0" applyNumberFormat="0" applyBorder="0" applyAlignment="0"/>
    <xf numFmtId="0" fontId="7" fillId="0" borderId="0" applyNumberFormat="0" applyFill="0" applyBorder="0" applyAlignment="0" applyProtection="0"/>
    <xf numFmtId="166" fontId="1" fillId="2" borderId="0" applyBorder="0" applyAlignment="0">
      <alignment horizontal="right"/>
      <protection locked="0"/>
    </xf>
    <xf numFmtId="165" fontId="1" fillId="3" borderId="0" applyBorder="0" applyAlignment="0">
      <protection locked="0"/>
    </xf>
    <xf numFmtId="0" fontId="21" fillId="9" borderId="0" applyNumberFormat="0" applyBorder="0" applyAlignment="0" applyProtection="0"/>
    <xf numFmtId="165" fontId="1" fillId="2" borderId="0" applyBorder="0" applyAlignment="0">
      <alignment horizontal="left"/>
      <protection locked="0"/>
    </xf>
    <xf numFmtId="166" fontId="1" fillId="3" borderId="1" applyBorder="0" applyAlignment="0">
      <alignment horizontal="right"/>
      <protection locked="0"/>
    </xf>
    <xf numFmtId="9" fontId="22" fillId="0" borderId="0" applyFont="0" applyBorder="0" applyAlignment="0" applyProtection="0"/>
    <xf numFmtId="9" fontId="22" fillId="0" borderId="0" applyFont="0" applyBorder="0" applyAlignment="0" applyProtection="0"/>
    <xf numFmtId="9" fontId="1" fillId="0" borderId="0" applyFont="0" applyFill="0" applyBorder="0" applyAlignment="0" applyProtection="0"/>
    <xf numFmtId="0" fontId="29" fillId="0" borderId="0" applyNumberFormat="0" applyFill="0" applyBorder="0" applyAlignment="0" applyProtection="0"/>
    <xf numFmtId="0" fontId="1" fillId="0" borderId="25" applyNumberFormat="0" applyFont="0" applyFill="0" applyAlignment="0">
      <alignment horizontal="left"/>
    </xf>
    <xf numFmtId="0" fontId="18" fillId="0" borderId="0" applyNumberFormat="0" applyFill="0" applyBorder="0" applyAlignment="0"/>
  </cellStyleXfs>
  <cellXfs count="303">
    <xf numFmtId="0" fontId="0" fillId="0" borderId="0" xfId="0"/>
    <xf numFmtId="0" fontId="1" fillId="6" borderId="0" xfId="0" applyFont="1" applyFill="1" applyAlignment="1">
      <alignment wrapText="1"/>
    </xf>
    <xf numFmtId="0" fontId="8" fillId="0" borderId="0" xfId="0" applyFont="1" applyAlignment="1"/>
    <xf numFmtId="0" fontId="9" fillId="0" borderId="0" xfId="0" applyFont="1"/>
    <xf numFmtId="0" fontId="10" fillId="0" borderId="0" xfId="0" applyFont="1"/>
    <xf numFmtId="0" fontId="4" fillId="6" borderId="0" xfId="0" applyFont="1" applyFill="1" applyAlignment="1">
      <alignment wrapText="1"/>
    </xf>
    <xf numFmtId="41" fontId="4" fillId="6" borderId="0" xfId="2" applyFont="1" applyFill="1" applyAlignment="1">
      <alignment wrapText="1"/>
    </xf>
    <xf numFmtId="0" fontId="12" fillId="0" borderId="0" xfId="0" applyFont="1"/>
    <xf numFmtId="0" fontId="13" fillId="0" borderId="0" xfId="0" applyFont="1"/>
    <xf numFmtId="0" fontId="11" fillId="0" borderId="0" xfId="0" applyFont="1"/>
    <xf numFmtId="0" fontId="4" fillId="0" borderId="0" xfId="0" applyFont="1"/>
    <xf numFmtId="0" fontId="0" fillId="0" borderId="0" xfId="0" applyBorder="1"/>
    <xf numFmtId="164" fontId="2" fillId="0" borderId="0" xfId="1" applyNumberFormat="1" applyFont="1" applyFill="1" applyBorder="1" applyAlignment="1">
      <alignment horizontal="left"/>
    </xf>
    <xf numFmtId="164" fontId="26" fillId="0" borderId="0" xfId="4" applyBorder="1">
      <alignment horizontal="left"/>
    </xf>
    <xf numFmtId="0" fontId="1" fillId="7" borderId="0" xfId="0" applyFont="1" applyFill="1" applyAlignment="1">
      <alignment wrapText="1"/>
    </xf>
    <xf numFmtId="0" fontId="1" fillId="6" borderId="3" xfId="0" applyFont="1" applyFill="1" applyBorder="1" applyAlignment="1">
      <alignment wrapText="1"/>
    </xf>
    <xf numFmtId="0" fontId="1" fillId="6" borderId="3" xfId="0" quotePrefix="1" applyFont="1" applyFill="1" applyBorder="1" applyAlignment="1">
      <alignment wrapText="1"/>
    </xf>
    <xf numFmtId="0" fontId="1" fillId="6" borderId="0" xfId="0" applyFont="1" applyFill="1" applyAlignment="1">
      <alignment horizontal="left" indent="1"/>
    </xf>
    <xf numFmtId="0" fontId="0" fillId="8" borderId="0" xfId="0" applyFill="1"/>
    <xf numFmtId="0" fontId="14" fillId="0" borderId="0" xfId="0" applyFont="1"/>
    <xf numFmtId="166" fontId="1" fillId="2" borderId="13" xfId="11" applyBorder="1">
      <alignment horizontal="right"/>
      <protection locked="0"/>
    </xf>
    <xf numFmtId="4" fontId="1" fillId="4" borderId="0" xfId="6" applyBorder="1" applyAlignment="1">
      <protection locked="0"/>
    </xf>
    <xf numFmtId="4" fontId="1" fillId="4" borderId="0" xfId="6" applyBorder="1" applyAlignment="1">
      <alignment wrapText="1"/>
      <protection locked="0"/>
    </xf>
    <xf numFmtId="166" fontId="1" fillId="2" borderId="0" xfId="11" applyBorder="1">
      <alignment horizontal="right"/>
      <protection locked="0"/>
    </xf>
    <xf numFmtId="166" fontId="1" fillId="3" borderId="0" xfId="15" applyBorder="1" applyAlignment="1">
      <alignment wrapText="1"/>
      <protection locked="0"/>
    </xf>
    <xf numFmtId="166" fontId="1" fillId="3" borderId="13" xfId="15" applyBorder="1" applyAlignment="1">
      <alignment horizontal="left"/>
      <protection locked="0"/>
    </xf>
    <xf numFmtId="166" fontId="1" fillId="3" borderId="0" xfId="15" applyBorder="1" applyAlignment="1">
      <alignment horizontal="left"/>
      <protection locked="0"/>
    </xf>
    <xf numFmtId="166" fontId="1" fillId="3" borderId="0" xfId="15" applyBorder="1" applyAlignment="1">
      <alignment horizontal="right"/>
      <protection locked="0"/>
    </xf>
    <xf numFmtId="165" fontId="1" fillId="3" borderId="14" xfId="12" applyBorder="1" applyAlignment="1">
      <alignment horizontal="right"/>
      <protection locked="0"/>
    </xf>
    <xf numFmtId="166" fontId="1" fillId="3" borderId="0" xfId="15" applyBorder="1" applyAlignment="1">
      <protection locked="0"/>
    </xf>
    <xf numFmtId="4" fontId="1" fillId="4" borderId="13" xfId="6" applyBorder="1" applyAlignment="1">
      <alignment horizontal="left"/>
      <protection locked="0"/>
    </xf>
    <xf numFmtId="0" fontId="0" fillId="0" borderId="0" xfId="0" applyFont="1" applyBorder="1" applyAlignment="1"/>
    <xf numFmtId="0" fontId="0" fillId="0" borderId="0" xfId="0" applyFont="1" applyBorder="1" applyAlignment="1"/>
    <xf numFmtId="0" fontId="20" fillId="0" borderId="0" xfId="0" applyFont="1" applyBorder="1" applyAlignment="1"/>
    <xf numFmtId="0" fontId="8" fillId="0" borderId="0" xfId="0" applyFont="1" applyBorder="1" applyAlignment="1"/>
    <xf numFmtId="0" fontId="1" fillId="0" borderId="0" xfId="0" applyFont="1" applyBorder="1" applyAlignment="1">
      <alignment wrapText="1"/>
    </xf>
    <xf numFmtId="0" fontId="0" fillId="0" borderId="11" xfId="0" applyFont="1" applyBorder="1" applyAlignment="1"/>
    <xf numFmtId="0" fontId="14" fillId="0" borderId="10" xfId="0" applyFont="1" applyBorder="1" applyAlignment="1"/>
    <xf numFmtId="0" fontId="1" fillId="0" borderId="10" xfId="0" applyFont="1" applyBorder="1" applyAlignment="1">
      <alignment wrapText="1"/>
    </xf>
    <xf numFmtId="0" fontId="4" fillId="0" borderId="10" xfId="0" applyFont="1" applyBorder="1" applyAlignment="1">
      <alignment horizontal="center"/>
    </xf>
    <xf numFmtId="0" fontId="4" fillId="0" borderId="12" xfId="0" applyFont="1" applyBorder="1" applyAlignment="1">
      <alignment horizontal="center"/>
    </xf>
    <xf numFmtId="0" fontId="4" fillId="0" borderId="0" xfId="0" applyFont="1" applyBorder="1" applyAlignment="1"/>
    <xf numFmtId="0" fontId="17" fillId="0" borderId="13" xfId="0" applyFont="1" applyBorder="1" applyAlignment="1"/>
    <xf numFmtId="0" fontId="16" fillId="0" borderId="0" xfId="0" applyFont="1" applyBorder="1" applyAlignment="1"/>
    <xf numFmtId="0" fontId="1" fillId="0" borderId="14" xfId="0" applyFont="1" applyBorder="1" applyAlignment="1">
      <alignment wrapText="1"/>
    </xf>
    <xf numFmtId="0" fontId="2" fillId="0" borderId="0" xfId="0" applyFont="1" applyBorder="1" applyAlignment="1">
      <alignment horizontal="left"/>
    </xf>
    <xf numFmtId="0" fontId="3" fillId="0" borderId="0" xfId="0" applyFont="1" applyBorder="1" applyAlignment="1"/>
    <xf numFmtId="0" fontId="7" fillId="0" borderId="0" xfId="0" applyFont="1" applyBorder="1" applyAlignment="1"/>
    <xf numFmtId="0" fontId="0" fillId="0" borderId="15" xfId="0" applyFont="1" applyBorder="1" applyAlignment="1"/>
    <xf numFmtId="0" fontId="0" fillId="0" borderId="8" xfId="0" applyFont="1" applyBorder="1" applyAlignment="1"/>
    <xf numFmtId="0" fontId="0" fillId="0" borderId="17" xfId="0" applyFont="1" applyBorder="1" applyAlignment="1"/>
    <xf numFmtId="0" fontId="1" fillId="0" borderId="8" xfId="0" applyFont="1" applyBorder="1" applyAlignment="1">
      <alignment wrapText="1"/>
    </xf>
    <xf numFmtId="0" fontId="1" fillId="0" borderId="17" xfId="0" applyFont="1" applyBorder="1" applyAlignment="1">
      <alignment wrapText="1"/>
    </xf>
    <xf numFmtId="0" fontId="0" fillId="0" borderId="18" xfId="0" applyFont="1" applyBorder="1" applyAlignment="1"/>
    <xf numFmtId="0" fontId="1" fillId="0" borderId="16" xfId="0" applyFont="1" applyBorder="1" applyAlignment="1">
      <alignment wrapText="1"/>
    </xf>
    <xf numFmtId="0" fontId="15" fillId="0" borderId="0" xfId="0" applyFont="1" applyBorder="1" applyAlignment="1"/>
    <xf numFmtId="0" fontId="0" fillId="0" borderId="0" xfId="0" applyFont="1" applyBorder="1" applyAlignment="1">
      <alignment wrapText="1"/>
    </xf>
    <xf numFmtId="0" fontId="8" fillId="0" borderId="11" xfId="0" applyFont="1" applyBorder="1" applyAlignment="1"/>
    <xf numFmtId="0" fontId="8" fillId="0" borderId="10" xfId="0" applyFont="1" applyBorder="1" applyAlignment="1"/>
    <xf numFmtId="0" fontId="4" fillId="0" borderId="0" xfId="0" applyFont="1" applyBorder="1" applyAlignment="1">
      <alignment horizontal="right"/>
    </xf>
    <xf numFmtId="0" fontId="0" fillId="0" borderId="14" xfId="0" applyFont="1" applyBorder="1" applyAlignment="1"/>
    <xf numFmtId="0" fontId="2" fillId="0" borderId="8" xfId="0" applyFont="1" applyBorder="1" applyAlignment="1">
      <alignment horizontal="left"/>
    </xf>
    <xf numFmtId="0" fontId="0" fillId="0" borderId="16" xfId="0" applyFont="1" applyBorder="1" applyAlignment="1"/>
    <xf numFmtId="0" fontId="0" fillId="0" borderId="0" xfId="0" applyFont="1" applyBorder="1" applyAlignment="1">
      <alignment horizontal="left"/>
    </xf>
    <xf numFmtId="165" fontId="1" fillId="4" borderId="14" xfId="7" applyBorder="1" applyAlignment="1">
      <protection locked="0"/>
    </xf>
    <xf numFmtId="165" fontId="1" fillId="2" borderId="14" xfId="14" applyBorder="1" applyAlignment="1">
      <alignment horizontal="right"/>
      <protection locked="0"/>
    </xf>
    <xf numFmtId="9" fontId="21" fillId="9" borderId="0" xfId="13" applyNumberFormat="1" applyBorder="1" applyAlignment="1"/>
    <xf numFmtId="0" fontId="0" fillId="8" borderId="0" xfId="0" applyFont="1" applyFill="1"/>
    <xf numFmtId="0" fontId="20" fillId="8" borderId="0" xfId="0" applyFont="1" applyFill="1"/>
    <xf numFmtId="0" fontId="15" fillId="8" borderId="0" xfId="0" applyFont="1" applyFill="1"/>
    <xf numFmtId="0" fontId="0" fillId="8" borderId="0" xfId="0" applyFont="1" applyFill="1" applyBorder="1"/>
    <xf numFmtId="0" fontId="15" fillId="8" borderId="0" xfId="0" applyFont="1" applyFill="1" applyBorder="1"/>
    <xf numFmtId="4" fontId="0" fillId="4" borderId="0" xfId="6" applyFont="1" applyBorder="1" applyAlignment="1">
      <alignment horizontal="left"/>
      <protection locked="0"/>
    </xf>
    <xf numFmtId="4" fontId="1" fillId="4" borderId="0" xfId="6" applyBorder="1" applyAlignment="1">
      <alignment horizontal="left"/>
      <protection locked="0"/>
    </xf>
    <xf numFmtId="4" fontId="7" fillId="4" borderId="0" xfId="10" applyNumberFormat="1" applyFill="1" applyBorder="1" applyAlignment="1" applyProtection="1">
      <alignment horizontal="left"/>
      <protection locked="0"/>
    </xf>
    <xf numFmtId="4" fontId="3" fillId="4" borderId="0" xfId="5" applyNumberFormat="1" applyFill="1" applyBorder="1" applyAlignment="1">
      <alignment horizontal="left"/>
    </xf>
    <xf numFmtId="0" fontId="0" fillId="6" borderId="3" xfId="0" applyFont="1" applyFill="1" applyBorder="1" applyAlignment="1">
      <alignment horizontal="right" wrapText="1"/>
    </xf>
    <xf numFmtId="0" fontId="0" fillId="8" borderId="0" xfId="0" applyFill="1" applyAlignment="1">
      <alignment horizontal="right"/>
    </xf>
    <xf numFmtId="0" fontId="26" fillId="0" borderId="13" xfId="4" applyNumberFormat="1" applyBorder="1" applyAlignment="1">
      <alignment horizontal="left"/>
    </xf>
    <xf numFmtId="0" fontId="26" fillId="0" borderId="15" xfId="4" applyNumberFormat="1" applyBorder="1" applyAlignment="1">
      <alignment horizontal="left"/>
    </xf>
    <xf numFmtId="0" fontId="3" fillId="0" borderId="13" xfId="5" applyBorder="1" applyAlignment="1"/>
    <xf numFmtId="0" fontId="7" fillId="0" borderId="13" xfId="10" applyBorder="1" applyAlignment="1"/>
    <xf numFmtId="0" fontId="6" fillId="5" borderId="13" xfId="9" applyNumberFormat="1" applyBorder="1" applyAlignment="1"/>
    <xf numFmtId="0" fontId="6" fillId="5" borderId="0" xfId="9" applyNumberFormat="1" applyBorder="1" applyAlignment="1"/>
    <xf numFmtId="0" fontId="27" fillId="8" borderId="0" xfId="0" applyFont="1" applyFill="1" applyAlignment="1">
      <alignment horizontal="left" vertical="center"/>
    </xf>
    <xf numFmtId="0" fontId="0" fillId="8" borderId="2" xfId="0" applyFill="1" applyBorder="1"/>
    <xf numFmtId="0" fontId="0" fillId="8" borderId="1" xfId="0" applyFill="1" applyBorder="1"/>
    <xf numFmtId="0" fontId="15" fillId="8" borderId="2" xfId="0" applyFont="1" applyFill="1" applyBorder="1"/>
    <xf numFmtId="0" fontId="0" fillId="8" borderId="0" xfId="0" applyFill="1" applyBorder="1"/>
    <xf numFmtId="0" fontId="14" fillId="8" borderId="0" xfId="0" applyFont="1" applyFill="1" applyAlignment="1">
      <alignment horizontal="left" vertical="center"/>
    </xf>
    <xf numFmtId="0" fontId="21" fillId="8" borderId="0" xfId="0" applyFont="1" applyFill="1"/>
    <xf numFmtId="0" fontId="0" fillId="0" borderId="0" xfId="0" applyFill="1"/>
    <xf numFmtId="0" fontId="28" fillId="8" borderId="0" xfId="0" applyFont="1" applyFill="1"/>
    <xf numFmtId="0" fontId="15" fillId="8" borderId="0" xfId="0" applyFont="1" applyFill="1" applyAlignment="1">
      <alignment horizontal="left"/>
    </xf>
    <xf numFmtId="0" fontId="15" fillId="8" borderId="19" xfId="0" applyFont="1" applyFill="1" applyBorder="1"/>
    <xf numFmtId="0" fontId="0" fillId="8" borderId="20" xfId="0" applyFill="1" applyBorder="1"/>
    <xf numFmtId="0" fontId="0" fillId="8" borderId="21" xfId="0" applyFill="1" applyBorder="1"/>
    <xf numFmtId="0" fontId="0" fillId="8" borderId="22" xfId="0" applyFill="1" applyBorder="1"/>
    <xf numFmtId="4" fontId="0" fillId="4" borderId="0" xfId="6" applyFont="1" applyBorder="1" applyAlignment="1">
      <protection locked="0"/>
    </xf>
    <xf numFmtId="4" fontId="29" fillId="4" borderId="0" xfId="19" applyNumberFormat="1" applyFill="1" applyBorder="1" applyAlignment="1" applyProtection="1">
      <protection locked="0"/>
    </xf>
    <xf numFmtId="0" fontId="0" fillId="8" borderId="23" xfId="0" applyFill="1" applyBorder="1"/>
    <xf numFmtId="0" fontId="0" fillId="8" borderId="24" xfId="0" applyFill="1" applyBorder="1"/>
    <xf numFmtId="0" fontId="15" fillId="8" borderId="21" xfId="0" applyFont="1" applyFill="1" applyBorder="1" applyAlignment="1">
      <alignment horizontal="left" vertical="center"/>
    </xf>
    <xf numFmtId="1" fontId="15" fillId="4" borderId="0" xfId="6" applyNumberFormat="1" applyFont="1" applyBorder="1" applyAlignment="1">
      <protection locked="0"/>
    </xf>
    <xf numFmtId="0" fontId="0" fillId="8" borderId="22" xfId="0" applyFont="1" applyFill="1" applyBorder="1"/>
    <xf numFmtId="0" fontId="0" fillId="0" borderId="0" xfId="0" applyFont="1" applyFill="1"/>
    <xf numFmtId="0" fontId="0" fillId="8" borderId="21" xfId="0" applyFont="1" applyFill="1" applyBorder="1" applyAlignment="1">
      <alignment horizontal="left" vertical="center"/>
    </xf>
    <xf numFmtId="0" fontId="15" fillId="8" borderId="23" xfId="0" applyFont="1" applyFill="1" applyBorder="1" applyAlignment="1">
      <alignment horizontal="left" vertical="center"/>
    </xf>
    <xf numFmtId="0" fontId="0" fillId="8" borderId="1" xfId="0" applyFont="1" applyFill="1" applyBorder="1"/>
    <xf numFmtId="0" fontId="0" fillId="8" borderId="24" xfId="0" applyFont="1" applyFill="1" applyBorder="1"/>
    <xf numFmtId="0" fontId="30" fillId="8" borderId="0" xfId="0" applyFont="1" applyFill="1"/>
    <xf numFmtId="0" fontId="0" fillId="8" borderId="2" xfId="0" applyFill="1" applyBorder="1" applyAlignment="1">
      <alignment horizontal="right"/>
    </xf>
    <xf numFmtId="0" fontId="0" fillId="8" borderId="20" xfId="0" applyFill="1" applyBorder="1" applyAlignment="1">
      <alignment horizontal="right"/>
    </xf>
    <xf numFmtId="0" fontId="5" fillId="8" borderId="0" xfId="8" applyNumberFormat="1" applyFill="1" applyBorder="1" applyProtection="1"/>
    <xf numFmtId="0" fontId="0" fillId="8" borderId="0" xfId="0" applyFont="1" applyFill="1" applyBorder="1" applyAlignment="1">
      <alignment horizontal="right"/>
    </xf>
    <xf numFmtId="0" fontId="0" fillId="8" borderId="21" xfId="0" applyFont="1" applyFill="1" applyBorder="1"/>
    <xf numFmtId="0" fontId="0" fillId="8" borderId="0" xfId="20" applyFont="1" applyFill="1" applyBorder="1" applyAlignment="1"/>
    <xf numFmtId="0" fontId="1" fillId="8" borderId="25" xfId="20" applyFill="1" applyBorder="1" applyAlignment="1"/>
    <xf numFmtId="1" fontId="1" fillId="8" borderId="25" xfId="20" applyNumberFormat="1" applyFill="1" applyBorder="1" applyAlignment="1"/>
    <xf numFmtId="1" fontId="0" fillId="8" borderId="0" xfId="0" applyNumberFormat="1" applyFont="1" applyFill="1" applyBorder="1"/>
    <xf numFmtId="0" fontId="15" fillId="8" borderId="21" xfId="0" applyFont="1" applyFill="1" applyBorder="1"/>
    <xf numFmtId="0" fontId="1" fillId="8" borderId="0" xfId="20" applyFill="1" applyBorder="1" applyAlignment="1"/>
    <xf numFmtId="10" fontId="1" fillId="8" borderId="0" xfId="17" applyNumberFormat="1" applyFont="1" applyFill="1" applyBorder="1" applyAlignment="1"/>
    <xf numFmtId="10" fontId="0" fillId="8" borderId="0" xfId="0" applyNumberFormat="1" applyFont="1" applyFill="1" applyBorder="1"/>
    <xf numFmtId="0" fontId="0" fillId="8" borderId="0" xfId="0" applyFill="1" applyAlignment="1">
      <alignment horizontal="left"/>
    </xf>
    <xf numFmtId="0" fontId="31" fillId="8" borderId="0" xfId="0" applyFont="1" applyFill="1" applyAlignment="1">
      <alignment horizontal="left" vertical="center"/>
    </xf>
    <xf numFmtId="0" fontId="0" fillId="8" borderId="19" xfId="0" applyFill="1" applyBorder="1"/>
    <xf numFmtId="4" fontId="1" fillId="4" borderId="2" xfId="6" applyBorder="1" applyAlignment="1">
      <protection locked="0"/>
    </xf>
    <xf numFmtId="4" fontId="1" fillId="4" borderId="1" xfId="6" applyBorder="1" applyAlignment="1">
      <protection locked="0"/>
    </xf>
    <xf numFmtId="0" fontId="4" fillId="8" borderId="0" xfId="0" applyFont="1" applyFill="1" applyBorder="1" applyAlignment="1" applyProtection="1"/>
    <xf numFmtId="0" fontId="4" fillId="8" borderId="0" xfId="0" applyFont="1" applyFill="1"/>
    <xf numFmtId="0" fontId="0" fillId="0" borderId="0" xfId="0" applyAlignment="1" applyProtection="1"/>
    <xf numFmtId="0" fontId="0" fillId="0" borderId="0" xfId="0" applyAlignment="1" applyProtection="1">
      <alignment horizontal="left"/>
    </xf>
    <xf numFmtId="0" fontId="0" fillId="10" borderId="22" xfId="0" applyFill="1" applyBorder="1" applyAlignment="1" applyProtection="1">
      <alignment horizontal="left"/>
    </xf>
    <xf numFmtId="4" fontId="1" fillId="4" borderId="19" xfId="6" applyBorder="1" applyAlignment="1">
      <alignment horizontal="left"/>
      <protection locked="0"/>
    </xf>
    <xf numFmtId="4" fontId="1" fillId="4" borderId="5" xfId="6" applyBorder="1" applyAlignment="1">
      <alignment horizontal="right"/>
      <protection locked="0"/>
    </xf>
    <xf numFmtId="3" fontId="1" fillId="4" borderId="5" xfId="6" applyNumberFormat="1" applyBorder="1" applyAlignment="1">
      <alignment horizontal="right"/>
      <protection locked="0"/>
    </xf>
    <xf numFmtId="4" fontId="1" fillId="4" borderId="21" xfId="6" applyBorder="1" applyAlignment="1">
      <alignment horizontal="left"/>
      <protection locked="0"/>
    </xf>
    <xf numFmtId="4" fontId="1" fillId="4" borderId="6" xfId="6" applyBorder="1" applyAlignment="1">
      <alignment horizontal="right"/>
      <protection locked="0"/>
    </xf>
    <xf numFmtId="3" fontId="1" fillId="4" borderId="6" xfId="6" applyNumberFormat="1" applyBorder="1" applyAlignment="1">
      <alignment horizontal="right"/>
      <protection locked="0"/>
    </xf>
    <xf numFmtId="4" fontId="1" fillId="4" borderId="23" xfId="6" applyBorder="1" applyAlignment="1">
      <alignment horizontal="left"/>
      <protection locked="0"/>
    </xf>
    <xf numFmtId="4" fontId="1" fillId="4" borderId="7" xfId="6" applyBorder="1" applyAlignment="1">
      <alignment horizontal="right"/>
      <protection locked="0"/>
    </xf>
    <xf numFmtId="3" fontId="1" fillId="4" borderId="7" xfId="6" applyNumberFormat="1" applyBorder="1" applyAlignment="1">
      <alignment horizontal="right"/>
      <protection locked="0"/>
    </xf>
    <xf numFmtId="0" fontId="25" fillId="8" borderId="0" xfId="0" applyFont="1" applyFill="1" applyBorder="1" applyAlignment="1" applyProtection="1">
      <alignment horizontal="left"/>
    </xf>
    <xf numFmtId="0" fontId="0" fillId="8" borderId="0" xfId="0" applyFill="1" applyBorder="1" applyAlignment="1" applyProtection="1">
      <alignment horizontal="left"/>
    </xf>
    <xf numFmtId="2" fontId="4" fillId="8" borderId="5" xfId="0" applyNumberFormat="1" applyFont="1" applyFill="1" applyBorder="1" applyAlignment="1" applyProtection="1">
      <alignment horizontal="right"/>
    </xf>
    <xf numFmtId="165" fontId="4" fillId="8" borderId="5" xfId="18" applyNumberFormat="1" applyFont="1" applyFill="1" applyBorder="1" applyAlignment="1" applyProtection="1">
      <alignment horizontal="right"/>
    </xf>
    <xf numFmtId="0" fontId="0" fillId="8" borderId="0" xfId="0" applyNumberFormat="1" applyFill="1" applyBorder="1" applyAlignment="1" applyProtection="1">
      <alignment horizontal="right"/>
    </xf>
    <xf numFmtId="2" fontId="4" fillId="8" borderId="6" xfId="0" applyNumberFormat="1" applyFont="1" applyFill="1" applyBorder="1" applyAlignment="1" applyProtection="1">
      <alignment horizontal="right"/>
    </xf>
    <xf numFmtId="165" fontId="4" fillId="8" borderId="6" xfId="18" applyNumberFormat="1" applyFont="1" applyFill="1" applyBorder="1" applyAlignment="1" applyProtection="1">
      <alignment horizontal="right"/>
    </xf>
    <xf numFmtId="2" fontId="4" fillId="8" borderId="7" xfId="0" applyNumberFormat="1" applyFont="1" applyFill="1" applyBorder="1" applyAlignment="1" applyProtection="1">
      <alignment horizontal="right"/>
    </xf>
    <xf numFmtId="165" fontId="4" fillId="8" borderId="7" xfId="18" applyNumberFormat="1" applyFont="1" applyFill="1" applyBorder="1" applyAlignment="1" applyProtection="1">
      <alignment horizontal="right"/>
    </xf>
    <xf numFmtId="0" fontId="0" fillId="8" borderId="0" xfId="0" applyFill="1" applyBorder="1" applyAlignment="1" applyProtection="1">
      <alignment horizontal="right"/>
    </xf>
    <xf numFmtId="0" fontId="0" fillId="8" borderId="22" xfId="0" applyFill="1" applyBorder="1" applyAlignment="1" applyProtection="1">
      <alignment horizontal="left"/>
    </xf>
    <xf numFmtId="0" fontId="0" fillId="8" borderId="0" xfId="0" applyFill="1" applyAlignment="1" applyProtection="1">
      <alignment horizontal="left"/>
    </xf>
    <xf numFmtId="0" fontId="0" fillId="8" borderId="24" xfId="0" applyFill="1" applyBorder="1" applyAlignment="1" applyProtection="1">
      <alignment horizontal="left"/>
    </xf>
    <xf numFmtId="0" fontId="11" fillId="8" borderId="0" xfId="0" applyFont="1" applyFill="1" applyAlignment="1" applyProtection="1">
      <alignment horizontal="left"/>
    </xf>
    <xf numFmtId="0" fontId="4" fillId="8" borderId="0" xfId="0" applyFont="1" applyFill="1" applyBorder="1" applyAlignment="1" applyProtection="1">
      <alignment horizontal="left"/>
    </xf>
    <xf numFmtId="0" fontId="0" fillId="8" borderId="0" xfId="0" applyFill="1" applyAlignment="1" applyProtection="1"/>
    <xf numFmtId="0" fontId="0" fillId="8" borderId="0" xfId="0" applyFill="1" applyBorder="1" applyAlignment="1" applyProtection="1"/>
    <xf numFmtId="9" fontId="0" fillId="8" borderId="0" xfId="0" applyNumberFormat="1" applyFill="1" applyAlignment="1" applyProtection="1"/>
    <xf numFmtId="3" fontId="1" fillId="4" borderId="5" xfId="6" applyNumberFormat="1" applyBorder="1" applyAlignment="1">
      <protection locked="0"/>
    </xf>
    <xf numFmtId="4" fontId="1" fillId="4" borderId="5" xfId="6" applyBorder="1" applyAlignment="1">
      <protection locked="0"/>
    </xf>
    <xf numFmtId="4" fontId="1" fillId="4" borderId="19" xfId="6" applyBorder="1" applyAlignment="1">
      <protection locked="0"/>
    </xf>
    <xf numFmtId="3" fontId="1" fillId="4" borderId="6" xfId="6" applyNumberFormat="1" applyBorder="1" applyAlignment="1">
      <protection locked="0"/>
    </xf>
    <xf numFmtId="4" fontId="1" fillId="4" borderId="6" xfId="6" applyBorder="1" applyAlignment="1">
      <protection locked="0"/>
    </xf>
    <xf numFmtId="4" fontId="1" fillId="4" borderId="21" xfId="6" applyBorder="1" applyAlignment="1">
      <protection locked="0"/>
    </xf>
    <xf numFmtId="5" fontId="5" fillId="8" borderId="5" xfId="8" applyNumberFormat="1" applyFill="1" applyBorder="1" applyAlignment="1" applyProtection="1">
      <alignment horizontal="center"/>
    </xf>
    <xf numFmtId="5" fontId="5" fillId="8" borderId="6" xfId="8" applyNumberFormat="1" applyFill="1" applyBorder="1" applyAlignment="1" applyProtection="1">
      <alignment horizontal="center"/>
    </xf>
    <xf numFmtId="0" fontId="0" fillId="8" borderId="20" xfId="0" applyFill="1" applyBorder="1" applyAlignment="1" applyProtection="1">
      <alignment horizontal="left"/>
    </xf>
    <xf numFmtId="0" fontId="14" fillId="8" borderId="0" xfId="0" applyFont="1" applyFill="1" applyBorder="1" applyAlignment="1" applyProtection="1">
      <alignment horizontal="left"/>
    </xf>
    <xf numFmtId="0" fontId="30" fillId="8" borderId="27" xfId="0" applyFont="1" applyFill="1" applyBorder="1" applyAlignment="1" applyProtection="1"/>
    <xf numFmtId="0" fontId="0" fillId="8" borderId="0" xfId="0" applyFont="1" applyFill="1" applyBorder="1" applyAlignment="1" applyProtection="1"/>
    <xf numFmtId="0" fontId="15" fillId="8" borderId="0" xfId="0" applyFont="1" applyFill="1" applyBorder="1" applyAlignment="1" applyProtection="1">
      <alignment horizontal="center"/>
    </xf>
    <xf numFmtId="0" fontId="36" fillId="8" borderId="0" xfId="0" applyFont="1" applyFill="1" applyBorder="1" applyAlignment="1" applyProtection="1">
      <alignment horizontal="center"/>
    </xf>
    <xf numFmtId="0" fontId="0" fillId="8" borderId="0" xfId="0" applyFont="1" applyFill="1" applyBorder="1" applyAlignment="1" applyProtection="1">
      <alignment horizontal="left"/>
    </xf>
    <xf numFmtId="0" fontId="15" fillId="8" borderId="0" xfId="0" applyFont="1" applyFill="1" applyBorder="1" applyAlignment="1" applyProtection="1">
      <alignment horizontal="left"/>
    </xf>
    <xf numFmtId="0" fontId="15" fillId="8" borderId="0" xfId="21" applyFont="1" applyFill="1" applyBorder="1" applyAlignment="1" applyProtection="1">
      <alignment horizontal="left"/>
    </xf>
    <xf numFmtId="0" fontId="39" fillId="12" borderId="0" xfId="0" applyFont="1" applyFill="1" applyBorder="1" applyAlignment="1" applyProtection="1">
      <alignment horizontal="left"/>
    </xf>
    <xf numFmtId="3" fontId="0" fillId="4" borderId="9" xfId="6" applyNumberFormat="1" applyFont="1" applyBorder="1" applyAlignment="1">
      <protection locked="0"/>
    </xf>
    <xf numFmtId="0" fontId="14" fillId="8" borderId="0" xfId="21" applyFont="1" applyFill="1" applyBorder="1" applyAlignment="1" applyProtection="1">
      <alignment horizontal="center"/>
    </xf>
    <xf numFmtId="0" fontId="15" fillId="8" borderId="0" xfId="21" applyFont="1" applyFill="1" applyBorder="1" applyAlignment="1" applyProtection="1">
      <alignment horizontal="center"/>
    </xf>
    <xf numFmtId="0" fontId="38" fillId="8" borderId="0" xfId="0" applyFont="1" applyFill="1" applyBorder="1" applyAlignment="1" applyProtection="1">
      <alignment horizontal="left"/>
      <protection locked="0"/>
    </xf>
    <xf numFmtId="0" fontId="5" fillId="8" borderId="0" xfId="0" applyFont="1" applyFill="1" applyBorder="1" applyAlignment="1" applyProtection="1">
      <alignment horizontal="left"/>
      <protection locked="0"/>
    </xf>
    <xf numFmtId="0" fontId="23" fillId="8" borderId="0" xfId="0" applyFont="1" applyFill="1" applyBorder="1" applyAlignment="1" applyProtection="1">
      <alignment horizontal="left"/>
    </xf>
    <xf numFmtId="3" fontId="0" fillId="4" borderId="26" xfId="6" applyNumberFormat="1" applyFont="1" applyBorder="1" applyAlignment="1">
      <protection locked="0"/>
    </xf>
    <xf numFmtId="3" fontId="0" fillId="4" borderId="27" xfId="6" applyNumberFormat="1" applyFont="1" applyBorder="1" applyAlignment="1">
      <protection locked="0"/>
    </xf>
    <xf numFmtId="0" fontId="15" fillId="8" borderId="0" xfId="0" applyFont="1" applyFill="1" applyBorder="1" applyAlignment="1" applyProtection="1"/>
    <xf numFmtId="3" fontId="15" fillId="13" borderId="28" xfId="0" applyNumberFormat="1" applyFont="1" applyFill="1" applyBorder="1" applyAlignment="1" applyProtection="1">
      <alignment horizontal="left" vertical="top"/>
    </xf>
    <xf numFmtId="0" fontId="20" fillId="8" borderId="0" xfId="0" applyFont="1" applyFill="1" applyBorder="1" applyAlignment="1" applyProtection="1">
      <alignment horizontal="left"/>
    </xf>
    <xf numFmtId="0" fontId="15" fillId="8" borderId="19" xfId="0" applyFont="1" applyFill="1" applyBorder="1" applyAlignment="1" applyProtection="1">
      <alignment horizontal="left" vertical="center"/>
    </xf>
    <xf numFmtId="0" fontId="15" fillId="8" borderId="4" xfId="0" applyFont="1" applyFill="1" applyBorder="1" applyAlignment="1" applyProtection="1">
      <alignment horizontal="center" wrapText="1"/>
    </xf>
    <xf numFmtId="0" fontId="15" fillId="8" borderId="4" xfId="0" applyFont="1" applyFill="1" applyBorder="1" applyAlignment="1" applyProtection="1">
      <alignment horizontal="center" vertical="center" wrapText="1"/>
    </xf>
    <xf numFmtId="0" fontId="0" fillId="8" borderId="0" xfId="0" applyFont="1" applyFill="1" applyBorder="1" applyAlignment="1" applyProtection="1">
      <alignment horizontal="center" wrapText="1"/>
    </xf>
    <xf numFmtId="0" fontId="15" fillId="8" borderId="26" xfId="0" applyFont="1" applyFill="1" applyBorder="1" applyAlignment="1" applyProtection="1">
      <alignment horizontal="center" vertical="center" wrapText="1"/>
    </xf>
    <xf numFmtId="0" fontId="15" fillId="8" borderId="19" xfId="0" applyFont="1" applyFill="1" applyBorder="1" applyAlignment="1" applyProtection="1">
      <alignment horizontal="left"/>
    </xf>
    <xf numFmtId="0" fontId="15" fillId="8" borderId="7" xfId="0" quotePrefix="1" applyFont="1" applyFill="1" applyBorder="1" applyAlignment="1" applyProtection="1">
      <alignment horizontal="center" vertical="center"/>
    </xf>
    <xf numFmtId="0" fontId="15" fillId="8" borderId="7" xfId="0" applyFont="1" applyFill="1" applyBorder="1" applyAlignment="1" applyProtection="1">
      <alignment horizontal="left" vertical="center"/>
    </xf>
    <xf numFmtId="2" fontId="15" fillId="8" borderId="4" xfId="1" quotePrefix="1" applyNumberFormat="1" applyFont="1" applyFill="1" applyBorder="1" applyAlignment="1" applyProtection="1">
      <alignment horizontal="center"/>
    </xf>
    <xf numFmtId="2" fontId="15" fillId="8" borderId="26" xfId="1" quotePrefix="1" applyNumberFormat="1" applyFont="1" applyFill="1" applyBorder="1" applyAlignment="1" applyProtection="1">
      <alignment horizontal="center"/>
    </xf>
    <xf numFmtId="0" fontId="0" fillId="8" borderId="0" xfId="0" applyFont="1" applyFill="1" applyBorder="1" applyAlignment="1" applyProtection="1">
      <alignment horizontal="center"/>
    </xf>
    <xf numFmtId="0" fontId="40" fillId="8" borderId="0" xfId="0" applyFont="1" applyFill="1" applyBorder="1" applyAlignment="1" applyProtection="1"/>
    <xf numFmtId="0" fontId="3" fillId="8" borderId="0" xfId="0" applyFont="1" applyFill="1" applyBorder="1" applyAlignment="1" applyProtection="1">
      <alignment vertical="center" wrapText="1"/>
    </xf>
    <xf numFmtId="0" fontId="15" fillId="8" borderId="0" xfId="0" applyFont="1" applyFill="1" applyBorder="1" applyAlignment="1" applyProtection="1">
      <alignment horizontal="right"/>
    </xf>
    <xf numFmtId="0" fontId="0" fillId="8" borderId="0" xfId="0" applyFont="1" applyFill="1" applyBorder="1" applyProtection="1"/>
    <xf numFmtId="0" fontId="41" fillId="8" borderId="0" xfId="0" applyFont="1" applyFill="1" applyBorder="1" applyAlignment="1" applyProtection="1">
      <alignment horizontal="right"/>
    </xf>
    <xf numFmtId="0" fontId="0" fillId="8" borderId="21" xfId="0" applyFont="1" applyFill="1" applyBorder="1" applyAlignment="1" applyProtection="1"/>
    <xf numFmtId="0" fontId="23" fillId="8" borderId="0" xfId="0" applyFont="1" applyFill="1" applyBorder="1" applyAlignment="1" applyProtection="1"/>
    <xf numFmtId="0" fontId="0" fillId="8" borderId="23" xfId="0" applyFont="1" applyFill="1" applyBorder="1" applyAlignment="1" applyProtection="1"/>
    <xf numFmtId="0" fontId="0" fillId="8" borderId="1" xfId="0" applyFont="1" applyFill="1" applyBorder="1" applyAlignment="1" applyProtection="1"/>
    <xf numFmtId="4" fontId="0" fillId="8" borderId="0" xfId="0" applyNumberFormat="1" applyFont="1" applyFill="1" applyBorder="1" applyAlignment="1" applyProtection="1"/>
    <xf numFmtId="0" fontId="0" fillId="8" borderId="19" xfId="0" applyFont="1" applyFill="1" applyBorder="1" applyAlignment="1" applyProtection="1"/>
    <xf numFmtId="0" fontId="0" fillId="8" borderId="2" xfId="0" applyFont="1" applyFill="1" applyBorder="1" applyAlignment="1" applyProtection="1"/>
    <xf numFmtId="0" fontId="0" fillId="8" borderId="20" xfId="0" applyFont="1" applyFill="1" applyBorder="1" applyAlignment="1" applyProtection="1"/>
    <xf numFmtId="0" fontId="0" fillId="8" borderId="22" xfId="0" applyFont="1" applyFill="1" applyBorder="1" applyAlignment="1" applyProtection="1"/>
    <xf numFmtId="4" fontId="0" fillId="8" borderId="0" xfId="0" applyNumberFormat="1" applyFont="1" applyFill="1" applyBorder="1"/>
    <xf numFmtId="0" fontId="0" fillId="8" borderId="24" xfId="0" applyFont="1" applyFill="1" applyBorder="1" applyAlignment="1" applyProtection="1"/>
    <xf numFmtId="0" fontId="0" fillId="8" borderId="29" xfId="0" applyFont="1" applyFill="1" applyBorder="1" applyProtection="1"/>
    <xf numFmtId="0" fontId="15" fillId="8" borderId="31" xfId="0" applyFont="1" applyFill="1" applyBorder="1" applyAlignment="1" applyProtection="1"/>
    <xf numFmtId="0" fontId="0" fillId="8" borderId="32" xfId="0" applyFont="1" applyFill="1" applyBorder="1" applyProtection="1"/>
    <xf numFmtId="0" fontId="15" fillId="8" borderId="33" xfId="0" applyFont="1" applyFill="1" applyBorder="1" applyAlignment="1" applyProtection="1"/>
    <xf numFmtId="0" fontId="0" fillId="8" borderId="33" xfId="0" applyFont="1" applyFill="1" applyBorder="1" applyProtection="1"/>
    <xf numFmtId="0" fontId="0" fillId="8" borderId="33" xfId="0" applyFont="1" applyFill="1" applyBorder="1" applyAlignment="1" applyProtection="1">
      <alignment horizontal="center"/>
    </xf>
    <xf numFmtId="0" fontId="0" fillId="8" borderId="32" xfId="0" applyFont="1" applyFill="1" applyBorder="1" applyAlignment="1" applyProtection="1"/>
    <xf numFmtId="0" fontId="0" fillId="8" borderId="34" xfId="0" applyFont="1" applyFill="1" applyBorder="1" applyAlignment="1" applyProtection="1"/>
    <xf numFmtId="0" fontId="0" fillId="8" borderId="35" xfId="0" applyFont="1" applyFill="1" applyBorder="1" applyAlignment="1" applyProtection="1"/>
    <xf numFmtId="0" fontId="24" fillId="8" borderId="35" xfId="0" applyFont="1" applyFill="1" applyBorder="1" applyAlignment="1" applyProtection="1"/>
    <xf numFmtId="0" fontId="0" fillId="8" borderId="36" xfId="0" applyFont="1" applyFill="1" applyBorder="1" applyAlignment="1" applyProtection="1">
      <alignment horizontal="center"/>
    </xf>
    <xf numFmtId="0" fontId="0" fillId="8" borderId="37" xfId="0" applyFont="1" applyFill="1" applyBorder="1" applyAlignment="1" applyProtection="1">
      <alignment horizontal="left"/>
    </xf>
    <xf numFmtId="0" fontId="0" fillId="8" borderId="38" xfId="0" applyFont="1" applyFill="1" applyBorder="1" applyAlignment="1" applyProtection="1">
      <alignment horizontal="left"/>
    </xf>
    <xf numFmtId="0" fontId="0" fillId="8" borderId="39" xfId="0" applyFill="1" applyBorder="1" applyAlignment="1" applyProtection="1">
      <alignment horizontal="left"/>
    </xf>
    <xf numFmtId="0" fontId="0" fillId="8" borderId="40" xfId="0" applyFont="1" applyFill="1" applyBorder="1" applyAlignment="1" applyProtection="1">
      <alignment horizontal="left"/>
    </xf>
    <xf numFmtId="0" fontId="0" fillId="8" borderId="41" xfId="0" applyFill="1" applyBorder="1" applyAlignment="1" applyProtection="1">
      <alignment horizontal="left"/>
    </xf>
    <xf numFmtId="0" fontId="15" fillId="8" borderId="40" xfId="0" applyFont="1" applyFill="1" applyBorder="1" applyAlignment="1" applyProtection="1">
      <alignment horizontal="left"/>
    </xf>
    <xf numFmtId="0" fontId="0" fillId="0" borderId="0" xfId="0" applyBorder="1" applyAlignment="1" applyProtection="1">
      <alignment horizontal="left"/>
    </xf>
    <xf numFmtId="0" fontId="34" fillId="8" borderId="41" xfId="0" applyFont="1" applyFill="1" applyBorder="1" applyAlignment="1" applyProtection="1">
      <alignment horizontal="left"/>
    </xf>
    <xf numFmtId="0" fontId="0" fillId="0" borderId="40" xfId="0" applyBorder="1" applyAlignment="1" applyProtection="1">
      <alignment horizontal="left"/>
    </xf>
    <xf numFmtId="0" fontId="18" fillId="8" borderId="41" xfId="21" applyFill="1" applyBorder="1" applyAlignment="1" applyProtection="1">
      <alignment horizontal="left"/>
    </xf>
    <xf numFmtId="0" fontId="15" fillId="8" borderId="40" xfId="21" applyFont="1" applyFill="1" applyBorder="1" applyAlignment="1" applyProtection="1">
      <alignment horizontal="left"/>
    </xf>
    <xf numFmtId="0" fontId="23" fillId="8" borderId="0" xfId="0" applyFont="1" applyFill="1" applyBorder="1" applyAlignment="1" applyProtection="1">
      <alignment horizontal="left" vertical="center"/>
    </xf>
    <xf numFmtId="0" fontId="25" fillId="8" borderId="40" xfId="0" applyFont="1" applyFill="1" applyBorder="1" applyAlignment="1" applyProtection="1">
      <alignment horizontal="left"/>
    </xf>
    <xf numFmtId="0" fontId="19" fillId="8" borderId="42" xfId="0" applyFont="1" applyFill="1" applyBorder="1" applyAlignment="1" applyProtection="1">
      <alignment horizontal="left"/>
    </xf>
    <xf numFmtId="0" fontId="19" fillId="8" borderId="43" xfId="0" applyFont="1" applyFill="1" applyBorder="1" applyAlignment="1" applyProtection="1">
      <alignment horizontal="left"/>
    </xf>
    <xf numFmtId="0" fontId="19" fillId="8" borderId="44" xfId="0" applyFont="1" applyFill="1" applyBorder="1" applyAlignment="1" applyProtection="1">
      <alignment horizontal="left"/>
    </xf>
    <xf numFmtId="0" fontId="0" fillId="8" borderId="37" xfId="0" applyFill="1" applyBorder="1" applyAlignment="1" applyProtection="1"/>
    <xf numFmtId="0" fontId="0" fillId="8" borderId="38" xfId="0" applyFill="1" applyBorder="1" applyAlignment="1" applyProtection="1"/>
    <xf numFmtId="0" fontId="0" fillId="8" borderId="39" xfId="0" applyFill="1" applyBorder="1" applyAlignment="1" applyProtection="1"/>
    <xf numFmtId="0" fontId="0" fillId="8" borderId="40" xfId="0" applyFill="1" applyBorder="1" applyAlignment="1" applyProtection="1"/>
    <xf numFmtId="0" fontId="0" fillId="8" borderId="41" xfId="0" applyFont="1" applyFill="1" applyBorder="1" applyAlignment="1" applyProtection="1"/>
    <xf numFmtId="0" fontId="0" fillId="0" borderId="0" xfId="0" applyBorder="1" applyAlignment="1" applyProtection="1"/>
    <xf numFmtId="0" fontId="15" fillId="8" borderId="0" xfId="0" applyFont="1" applyFill="1" applyBorder="1" applyAlignment="1">
      <alignment horizontal="center"/>
    </xf>
    <xf numFmtId="0" fontId="0" fillId="8" borderId="41" xfId="0" applyFill="1" applyBorder="1" applyAlignment="1" applyProtection="1"/>
    <xf numFmtId="0" fontId="0" fillId="8" borderId="42" xfId="0" applyFill="1" applyBorder="1" applyAlignment="1" applyProtection="1"/>
    <xf numFmtId="0" fontId="0" fillId="8" borderId="43" xfId="0" applyFill="1" applyBorder="1" applyAlignment="1" applyProtection="1"/>
    <xf numFmtId="0" fontId="0" fillId="8" borderId="44" xfId="0" applyFill="1" applyBorder="1" applyAlignment="1" applyProtection="1"/>
    <xf numFmtId="0" fontId="35" fillId="8" borderId="0" xfId="0" applyFont="1" applyFill="1" applyBorder="1" applyAlignment="1" applyProtection="1"/>
    <xf numFmtId="0" fontId="15" fillId="8" borderId="5" xfId="0" applyFont="1" applyFill="1" applyBorder="1" applyAlignment="1" applyProtection="1">
      <alignment horizontal="left" vertical="center" wrapText="1"/>
    </xf>
    <xf numFmtId="0" fontId="15" fillId="8" borderId="5" xfId="0" applyFont="1" applyFill="1" applyBorder="1" applyAlignment="1" applyProtection="1">
      <alignment horizontal="center" wrapText="1"/>
    </xf>
    <xf numFmtId="0" fontId="15" fillId="8" borderId="7" xfId="0" applyFont="1" applyFill="1" applyBorder="1" applyAlignment="1" applyProtection="1">
      <alignment horizontal="center" vertical="center"/>
    </xf>
    <xf numFmtId="4" fontId="5" fillId="8" borderId="5" xfId="8" applyNumberFormat="1" applyFill="1" applyBorder="1" applyAlignment="1" applyProtection="1"/>
    <xf numFmtId="4" fontId="5" fillId="8" borderId="6" xfId="8" applyNumberFormat="1" applyFill="1" applyBorder="1" applyAlignment="1" applyProtection="1"/>
    <xf numFmtId="4" fontId="5" fillId="8" borderId="7" xfId="8" applyNumberFormat="1" applyFill="1" applyBorder="1" applyAlignment="1" applyProtection="1"/>
    <xf numFmtId="3" fontId="1" fillId="4" borderId="7" xfId="6" applyNumberFormat="1" applyBorder="1" applyAlignment="1">
      <protection locked="0"/>
    </xf>
    <xf numFmtId="5" fontId="5" fillId="8" borderId="7" xfId="8" applyNumberFormat="1" applyFill="1" applyBorder="1" applyAlignment="1" applyProtection="1">
      <alignment horizontal="center"/>
    </xf>
    <xf numFmtId="4" fontId="1" fillId="4" borderId="7" xfId="6" applyBorder="1" applyAlignment="1">
      <protection locked="0"/>
    </xf>
    <xf numFmtId="4" fontId="1" fillId="4" borderId="23" xfId="6" applyBorder="1" applyAlignment="1">
      <protection locked="0"/>
    </xf>
    <xf numFmtId="0" fontId="0" fillId="8" borderId="5" xfId="0" applyNumberFormat="1" applyFill="1" applyBorder="1" applyAlignment="1" applyProtection="1">
      <alignment horizontal="right"/>
    </xf>
    <xf numFmtId="9" fontId="0" fillId="8" borderId="5" xfId="18" applyFont="1" applyFill="1" applyBorder="1" applyAlignment="1" applyProtection="1">
      <alignment horizontal="right"/>
    </xf>
    <xf numFmtId="0" fontId="0" fillId="8" borderId="6" xfId="0" applyNumberFormat="1" applyFill="1" applyBorder="1" applyAlignment="1" applyProtection="1">
      <alignment horizontal="right"/>
    </xf>
    <xf numFmtId="9" fontId="0" fillId="8" borderId="6" xfId="18" applyFont="1" applyFill="1" applyBorder="1" applyAlignment="1" applyProtection="1">
      <alignment horizontal="right"/>
    </xf>
    <xf numFmtId="0" fontId="0" fillId="8" borderId="7" xfId="0" applyNumberFormat="1" applyFill="1" applyBorder="1" applyAlignment="1" applyProtection="1">
      <alignment horizontal="right"/>
    </xf>
    <xf numFmtId="9" fontId="0" fillId="8" borderId="7" xfId="18" applyFont="1" applyFill="1" applyBorder="1" applyAlignment="1" applyProtection="1">
      <alignment horizontal="right"/>
    </xf>
    <xf numFmtId="0" fontId="20" fillId="8" borderId="38" xfId="0" applyFont="1" applyFill="1" applyBorder="1" applyAlignment="1" applyProtection="1">
      <alignment horizontal="left"/>
    </xf>
    <xf numFmtId="0" fontId="0" fillId="8" borderId="39" xfId="0" applyFont="1" applyFill="1" applyBorder="1" applyAlignment="1" applyProtection="1">
      <alignment horizontal="left"/>
    </xf>
    <xf numFmtId="0" fontId="0" fillId="8" borderId="41" xfId="0" applyFont="1" applyFill="1" applyBorder="1" applyAlignment="1" applyProtection="1">
      <alignment horizontal="left"/>
    </xf>
    <xf numFmtId="4" fontId="1" fillId="4" borderId="0" xfId="6" applyFont="1" applyBorder="1" applyAlignment="1">
      <alignment horizontal="left"/>
      <protection locked="0"/>
    </xf>
    <xf numFmtId="0" fontId="5" fillId="8" borderId="0" xfId="8" applyNumberFormat="1" applyFont="1" applyFill="1" applyBorder="1" applyAlignment="1" applyProtection="1">
      <alignment horizontal="left"/>
    </xf>
    <xf numFmtId="0" fontId="0" fillId="8" borderId="0" xfId="0" applyFill="1" applyBorder="1" applyAlignment="1"/>
    <xf numFmtId="0" fontId="0" fillId="8" borderId="42" xfId="0" applyFont="1" applyFill="1" applyBorder="1" applyAlignment="1" applyProtection="1">
      <alignment horizontal="left"/>
    </xf>
    <xf numFmtId="0" fontId="43" fillId="8" borderId="43" xfId="0" applyFont="1" applyFill="1" applyBorder="1" applyAlignment="1"/>
    <xf numFmtId="0" fontId="0" fillId="8" borderId="43" xfId="0" applyFont="1" applyFill="1" applyBorder="1" applyAlignment="1" applyProtection="1">
      <alignment horizontal="left"/>
    </xf>
    <xf numFmtId="0" fontId="0" fillId="8" borderId="44" xfId="0" applyFont="1" applyFill="1" applyBorder="1" applyAlignment="1" applyProtection="1">
      <alignment horizontal="left"/>
    </xf>
    <xf numFmtId="0" fontId="15" fillId="8" borderId="2" xfId="0" applyFont="1" applyFill="1" applyBorder="1" applyAlignment="1" applyProtection="1">
      <alignment horizontal="left"/>
    </xf>
    <xf numFmtId="0" fontId="5" fillId="8" borderId="1" xfId="8" applyNumberFormat="1" applyFont="1" applyFill="1" applyBorder="1" applyAlignment="1" applyProtection="1">
      <alignment horizontal="left"/>
    </xf>
    <xf numFmtId="0" fontId="5" fillId="8" borderId="1" xfId="8" applyNumberFormat="1" applyFill="1" applyBorder="1" applyAlignment="1" applyProtection="1">
      <alignment horizontal="left"/>
    </xf>
    <xf numFmtId="0" fontId="15" fillId="8" borderId="1" xfId="21" applyFont="1" applyFill="1" applyBorder="1" applyAlignment="1" applyProtection="1">
      <alignment horizontal="left"/>
    </xf>
    <xf numFmtId="4" fontId="15" fillId="4" borderId="4" xfId="6" applyFont="1" applyBorder="1" applyAlignment="1">
      <alignment horizontal="left"/>
      <protection locked="0"/>
    </xf>
    <xf numFmtId="0" fontId="14" fillId="8" borderId="0" xfId="0" applyFont="1" applyFill="1" applyBorder="1" applyAlignment="1" applyProtection="1">
      <alignment horizontal="center" vertical="top" wrapText="1"/>
    </xf>
    <xf numFmtId="0" fontId="14" fillId="8" borderId="0" xfId="0" applyFont="1" applyFill="1" applyBorder="1" applyAlignment="1" applyProtection="1">
      <alignment horizontal="center" vertical="top"/>
    </xf>
    <xf numFmtId="0" fontId="15" fillId="8" borderId="30" xfId="0" applyFont="1" applyFill="1" applyBorder="1" applyAlignment="1" applyProtection="1">
      <alignment horizontal="center"/>
    </xf>
    <xf numFmtId="0" fontId="14" fillId="8" borderId="0" xfId="0" applyFont="1" applyFill="1" applyBorder="1" applyAlignment="1" applyProtection="1">
      <alignment horizontal="center"/>
    </xf>
    <xf numFmtId="0" fontId="0" fillId="8" borderId="0" xfId="0" applyFont="1" applyFill="1" applyBorder="1" applyAlignment="1" applyProtection="1">
      <alignment horizontal="center" wrapText="1"/>
    </xf>
    <xf numFmtId="0" fontId="0" fillId="8" borderId="0" xfId="0" applyFont="1" applyFill="1" applyBorder="1" applyAlignment="1" applyProtection="1">
      <alignment horizontal="center"/>
    </xf>
    <xf numFmtId="0" fontId="15" fillId="8" borderId="0" xfId="0" applyFont="1" applyFill="1" applyBorder="1" applyAlignment="1" applyProtection="1">
      <alignment horizontal="center"/>
    </xf>
    <xf numFmtId="0" fontId="0" fillId="11" borderId="19" xfId="0" applyFont="1" applyFill="1" applyBorder="1" applyAlignment="1" applyProtection="1">
      <alignment horizontal="center" vertical="center" wrapText="1"/>
    </xf>
    <xf numFmtId="0" fontId="0" fillId="11" borderId="2" xfId="0" applyFont="1" applyFill="1" applyBorder="1" applyAlignment="1" applyProtection="1">
      <alignment horizontal="center" vertical="center" wrapText="1"/>
    </xf>
    <xf numFmtId="0" fontId="0" fillId="11" borderId="20" xfId="0" applyFont="1" applyFill="1" applyBorder="1" applyAlignment="1" applyProtection="1">
      <alignment vertical="center" wrapText="1"/>
    </xf>
    <xf numFmtId="0" fontId="42" fillId="11" borderId="23" xfId="0" applyFont="1" applyFill="1" applyBorder="1" applyAlignment="1" applyProtection="1">
      <alignment horizontal="center" vertical="center" wrapText="1"/>
    </xf>
    <xf numFmtId="0" fontId="42" fillId="11" borderId="1" xfId="0" applyFont="1" applyFill="1" applyBorder="1" applyAlignment="1" applyProtection="1">
      <alignment horizontal="center" vertical="center" wrapText="1"/>
    </xf>
    <xf numFmtId="0" fontId="42" fillId="11" borderId="24" xfId="0" applyFont="1" applyFill="1" applyBorder="1" applyAlignment="1" applyProtection="1">
      <alignment vertical="center" wrapText="1"/>
    </xf>
    <xf numFmtId="0" fontId="15" fillId="8" borderId="0" xfId="0" applyFont="1" applyFill="1" applyBorder="1" applyAlignment="1" applyProtection="1">
      <alignment horizontal="center" wrapText="1"/>
    </xf>
    <xf numFmtId="0" fontId="15" fillId="8" borderId="0" xfId="0" applyFont="1" applyFill="1" applyBorder="1" applyAlignment="1">
      <alignment horizontal="center" wrapText="1"/>
    </xf>
    <xf numFmtId="0" fontId="24" fillId="8" borderId="0" xfId="0" applyFont="1" applyFill="1" applyBorder="1" applyAlignment="1" applyProtection="1">
      <alignment horizontal="center" vertical="center" wrapText="1"/>
    </xf>
  </cellXfs>
  <cellStyles count="22">
    <cellStyle name="Border" xfId="20"/>
    <cellStyle name="Change in Formula" xfId="3"/>
    <cellStyle name="Comma" xfId="1" builtinId="3" customBuiltin="1"/>
    <cellStyle name="Comma [0]" xfId="2" builtinId="6" customBuiltin="1"/>
    <cellStyle name="Error checks" xfId="4"/>
    <cellStyle name="Error Warning" xfId="5"/>
    <cellStyle name="Heading1" xfId="21"/>
    <cellStyle name="Hyperlink 2" xfId="19"/>
    <cellStyle name="Info/Default #" xfId="15"/>
    <cellStyle name="Info/default %" xfId="12"/>
    <cellStyle name="Info/import #" xfId="11"/>
    <cellStyle name="Info/import %" xfId="14"/>
    <cellStyle name="Input #" xfId="6"/>
    <cellStyle name="Input %" xfId="7"/>
    <cellStyle name="Input2" xfId="8"/>
    <cellStyle name="Key Outputs" xfId="9"/>
    <cellStyle name="Links from other files (green) style" xfId="10"/>
    <cellStyle name="Normal" xfId="0" builtinId="0" customBuiltin="1"/>
    <cellStyle name="Percent" xfId="18" builtinId="5"/>
    <cellStyle name="Percent 2" xfId="16"/>
    <cellStyle name="Percent 2 2" xfId="17"/>
    <cellStyle name="QA" xfId="13"/>
  </cellStyles>
  <dxfs count="1">
    <dxf>
      <font>
        <b val="0"/>
        <i val="0"/>
        <color theme="0" tint="-0.14996795556505021"/>
      </font>
      <fill>
        <patternFill>
          <bgColor theme="0"/>
        </patternFill>
      </fill>
    </dxf>
  </dxfs>
  <tableStyles count="0" defaultTableStyle="TableStyleMedium2" defaultPivotStyle="PivotStyleLight16"/>
  <colors>
    <mruColors>
      <color rgb="FFFFFFCC"/>
      <color rgb="FF8FB8FB"/>
      <color rgb="FF6EA3F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626605962807025E-2"/>
          <c:y val="6.7092991919528347E-2"/>
          <c:w val="0.90120640979105648"/>
          <c:h val="0.79233628552585855"/>
        </c:manualLayout>
      </c:layout>
      <c:lineChart>
        <c:grouping val="standard"/>
        <c:varyColors val="0"/>
        <c:ser>
          <c:idx val="0"/>
          <c:order val="0"/>
          <c:tx>
            <c:strRef>
              <c:f>Examples!$L$33</c:f>
              <c:strCache>
                <c:ptCount val="1"/>
                <c:pt idx="0">
                  <c:v>Blue</c:v>
                </c:pt>
              </c:strCache>
            </c:strRef>
          </c:tx>
          <c:spPr>
            <a:ln w="25400">
              <a:solidFill>
                <a:srgbClr val="007BC4"/>
              </a:solidFill>
              <a:prstDash val="solid"/>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Examples!$L$34:$L$41</c:f>
              <c:numCache>
                <c:formatCode>General</c:formatCode>
                <c:ptCount val="8"/>
                <c:pt idx="0">
                  <c:v>33.19</c:v>
                </c:pt>
                <c:pt idx="1">
                  <c:v>39.39</c:v>
                </c:pt>
                <c:pt idx="2">
                  <c:v>42.78</c:v>
                </c:pt>
                <c:pt idx="3">
                  <c:v>42.13</c:v>
                </c:pt>
                <c:pt idx="4">
                  <c:v>41.69</c:v>
                </c:pt>
                <c:pt idx="5">
                  <c:v>39.39</c:v>
                </c:pt>
                <c:pt idx="6">
                  <c:v>42.13</c:v>
                </c:pt>
                <c:pt idx="7">
                  <c:v>45</c:v>
                </c:pt>
              </c:numCache>
            </c:numRef>
          </c:val>
          <c:smooth val="0"/>
          <c:extLst xmlns:c16r2="http://schemas.microsoft.com/office/drawing/2015/06/chart">
            <c:ext xmlns:c16="http://schemas.microsoft.com/office/drawing/2014/chart" uri="{C3380CC4-5D6E-409C-BE32-E72D297353CC}">
              <c16:uniqueId val="{00000000-F212-44CC-BBAA-A5760292BBE4}"/>
            </c:ext>
          </c:extLst>
        </c:ser>
        <c:ser>
          <c:idx val="1"/>
          <c:order val="1"/>
          <c:tx>
            <c:strRef>
              <c:f>Examples!$M$33</c:f>
              <c:strCache>
                <c:ptCount val="1"/>
                <c:pt idx="0">
                  <c:v>Mid Grey</c:v>
                </c:pt>
              </c:strCache>
            </c:strRef>
          </c:tx>
          <c:spPr>
            <a:ln w="25400">
              <a:solidFill>
                <a:srgbClr val="A0A09A"/>
              </a:solidFill>
              <a:prstDash val="solid"/>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Examples!$M$34:$M$41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smooth val="0"/>
          <c:extLst xmlns:c16r2="http://schemas.microsoft.com/office/drawing/2015/06/chart">
            <c:ext xmlns:c16="http://schemas.microsoft.com/office/drawing/2014/chart" uri="{C3380CC4-5D6E-409C-BE32-E72D297353CC}">
              <c16:uniqueId val="{00000001-F212-44CC-BBAA-A5760292BBE4}"/>
            </c:ext>
          </c:extLst>
        </c:ser>
        <c:ser>
          <c:idx val="2"/>
          <c:order val="2"/>
          <c:tx>
            <c:strRef>
              <c:f>Examples!$N$33</c:f>
              <c:strCache>
                <c:ptCount val="1"/>
                <c:pt idx="0">
                  <c:v>Pale Blue</c:v>
                </c:pt>
              </c:strCache>
            </c:strRef>
          </c:tx>
          <c:spPr>
            <a:ln w="25400">
              <a:solidFill>
                <a:srgbClr val="CBD4D9"/>
              </a:solidFill>
              <a:prstDash val="solid"/>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Examples!$N$34:$N$41</c:f>
              <c:numCache>
                <c:formatCode>General</c:formatCode>
                <c:ptCount val="8"/>
                <c:pt idx="0">
                  <c:v>21.56</c:v>
                </c:pt>
                <c:pt idx="1">
                  <c:v>21.6</c:v>
                </c:pt>
                <c:pt idx="2">
                  <c:v>18.350000000000001</c:v>
                </c:pt>
                <c:pt idx="3">
                  <c:v>21.6</c:v>
                </c:pt>
                <c:pt idx="4">
                  <c:v>23.98</c:v>
                </c:pt>
                <c:pt idx="5">
                  <c:v>21.6</c:v>
                </c:pt>
                <c:pt idx="6">
                  <c:v>21.6</c:v>
                </c:pt>
                <c:pt idx="7">
                  <c:v>26</c:v>
                </c:pt>
              </c:numCache>
            </c:numRef>
          </c:val>
          <c:smooth val="0"/>
          <c:extLst xmlns:c16r2="http://schemas.microsoft.com/office/drawing/2015/06/chart">
            <c:ext xmlns:c16="http://schemas.microsoft.com/office/drawing/2014/chart" uri="{C3380CC4-5D6E-409C-BE32-E72D297353CC}">
              <c16:uniqueId val="{00000002-F212-44CC-BBAA-A5760292BBE4}"/>
            </c:ext>
          </c:extLst>
        </c:ser>
        <c:ser>
          <c:idx val="3"/>
          <c:order val="3"/>
          <c:tx>
            <c:strRef>
              <c:f>Examples!$O$33</c:f>
              <c:strCache>
                <c:ptCount val="1"/>
                <c:pt idx="0">
                  <c:v>Green</c:v>
                </c:pt>
              </c:strCache>
            </c:strRef>
          </c:tx>
          <c:spPr>
            <a:ln w="25400">
              <a:solidFill>
                <a:srgbClr val="46B849"/>
              </a:solidFill>
              <a:prstDash val="lgDash"/>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Examples!$O$34:$O$41</c:f>
              <c:numCache>
                <c:formatCode>General</c:formatCode>
                <c:ptCount val="8"/>
                <c:pt idx="0">
                  <c:v>5.36</c:v>
                </c:pt>
                <c:pt idx="1">
                  <c:v>7.01</c:v>
                </c:pt>
                <c:pt idx="2">
                  <c:v>6.33</c:v>
                </c:pt>
                <c:pt idx="3">
                  <c:v>7.01</c:v>
                </c:pt>
                <c:pt idx="4">
                  <c:v>7</c:v>
                </c:pt>
                <c:pt idx="5">
                  <c:v>7.01</c:v>
                </c:pt>
                <c:pt idx="6">
                  <c:v>7.01</c:v>
                </c:pt>
                <c:pt idx="7">
                  <c:v>8</c:v>
                </c:pt>
              </c:numCache>
            </c:numRef>
          </c:val>
          <c:smooth val="0"/>
          <c:extLst xmlns:c16r2="http://schemas.microsoft.com/office/drawing/2015/06/chart">
            <c:ext xmlns:c16="http://schemas.microsoft.com/office/drawing/2014/chart" uri="{C3380CC4-5D6E-409C-BE32-E72D297353CC}">
              <c16:uniqueId val="{00000003-F212-44CC-BBAA-A5760292BBE4}"/>
            </c:ext>
          </c:extLst>
        </c:ser>
        <c:ser>
          <c:idx val="4"/>
          <c:order val="4"/>
          <c:tx>
            <c:strRef>
              <c:f>Examples!$P$33</c:f>
              <c:strCache>
                <c:ptCount val="1"/>
                <c:pt idx="0">
                  <c:v>Charcoal</c:v>
                </c:pt>
              </c:strCache>
            </c:strRef>
          </c:tx>
          <c:spPr>
            <a:ln w="25400">
              <a:solidFill>
                <a:srgbClr val="212122"/>
              </a:solidFill>
              <a:prstDash val="lgDash"/>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Examples!$P$34:$P$41</c:f>
              <c:numCache>
                <c:formatCode>General</c:formatCode>
                <c:ptCount val="8"/>
                <c:pt idx="0">
                  <c:v>3.01</c:v>
                </c:pt>
                <c:pt idx="1">
                  <c:v>3.36</c:v>
                </c:pt>
                <c:pt idx="2">
                  <c:v>2.63</c:v>
                </c:pt>
                <c:pt idx="3">
                  <c:v>2.72</c:v>
                </c:pt>
                <c:pt idx="4">
                  <c:v>2.57</c:v>
                </c:pt>
                <c:pt idx="5">
                  <c:v>3.36</c:v>
                </c:pt>
                <c:pt idx="6">
                  <c:v>2.72</c:v>
                </c:pt>
                <c:pt idx="7">
                  <c:v>2</c:v>
                </c:pt>
              </c:numCache>
            </c:numRef>
          </c:val>
          <c:smooth val="0"/>
          <c:extLst xmlns:c16r2="http://schemas.microsoft.com/office/drawing/2015/06/chart">
            <c:ext xmlns:c16="http://schemas.microsoft.com/office/drawing/2014/chart" uri="{C3380CC4-5D6E-409C-BE32-E72D297353CC}">
              <c16:uniqueId val="{00000004-F212-44CC-BBAA-A5760292BBE4}"/>
            </c:ext>
          </c:extLst>
        </c:ser>
        <c:ser>
          <c:idx val="5"/>
          <c:order val="5"/>
          <c:tx>
            <c:strRef>
              <c:f>Examples!$Q$33</c:f>
              <c:strCache>
                <c:ptCount val="1"/>
                <c:pt idx="0">
                  <c:v>Orange</c:v>
                </c:pt>
              </c:strCache>
            </c:strRef>
          </c:tx>
          <c:spPr>
            <a:ln w="25400">
              <a:solidFill>
                <a:srgbClr val="F68B1F"/>
              </a:solidFill>
              <a:prstDash val="lgDash"/>
            </a:ln>
          </c:spPr>
          <c:marker>
            <c:symbol val="none"/>
          </c:marker>
          <c:cat>
            <c:strRef>
              <c:f>Examples!$K$34:$K$41</c:f>
              <c:strCache>
                <c:ptCount val="8"/>
                <c:pt idx="0">
                  <c:v>1975-76</c:v>
                </c:pt>
                <c:pt idx="1">
                  <c:v>1983-84</c:v>
                </c:pt>
                <c:pt idx="2">
                  <c:v>1988-89</c:v>
                </c:pt>
                <c:pt idx="3">
                  <c:v>1993-94</c:v>
                </c:pt>
                <c:pt idx="4">
                  <c:v>1996-97</c:v>
                </c:pt>
                <c:pt idx="5">
                  <c:v>1997-98</c:v>
                </c:pt>
                <c:pt idx="6">
                  <c:v>1998-99</c:v>
                </c:pt>
                <c:pt idx="7">
                  <c:v>1999-00</c:v>
                </c:pt>
              </c:strCache>
            </c:strRef>
          </c:cat>
          <c:val>
            <c:numRef>
              <c:f>Examples!$Q$34:$Q$41</c:f>
              <c:numCache>
                <c:formatCode>General</c:formatCode>
                <c:ptCount val="8"/>
                <c:pt idx="0">
                  <c:v>10</c:v>
                </c:pt>
                <c:pt idx="1">
                  <c:v>12</c:v>
                </c:pt>
                <c:pt idx="2">
                  <c:v>14</c:v>
                </c:pt>
                <c:pt idx="3">
                  <c:v>16</c:v>
                </c:pt>
                <c:pt idx="4">
                  <c:v>18</c:v>
                </c:pt>
                <c:pt idx="5">
                  <c:v>12</c:v>
                </c:pt>
                <c:pt idx="6">
                  <c:v>16</c:v>
                </c:pt>
                <c:pt idx="7">
                  <c:v>20</c:v>
                </c:pt>
              </c:numCache>
            </c:numRef>
          </c:val>
          <c:smooth val="0"/>
          <c:extLst xmlns:c16r2="http://schemas.microsoft.com/office/drawing/2015/06/chart">
            <c:ext xmlns:c16="http://schemas.microsoft.com/office/drawing/2014/chart" uri="{C3380CC4-5D6E-409C-BE32-E72D297353CC}">
              <c16:uniqueId val="{00000005-F212-44CC-BBAA-A5760292BBE4}"/>
            </c:ext>
          </c:extLst>
        </c:ser>
        <c:dLbls>
          <c:showLegendKey val="0"/>
          <c:showVal val="0"/>
          <c:showCatName val="0"/>
          <c:showSerName val="0"/>
          <c:showPercent val="0"/>
          <c:showBubbleSize val="0"/>
        </c:dLbls>
        <c:smooth val="0"/>
        <c:axId val="1070297344"/>
        <c:axId val="1070299304"/>
      </c:lineChart>
      <c:catAx>
        <c:axId val="107029734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1070299304"/>
        <c:crosses val="autoZero"/>
        <c:auto val="1"/>
        <c:lblAlgn val="ctr"/>
        <c:lblOffset val="100"/>
        <c:tickLblSkip val="1"/>
        <c:tickMarkSkip val="1"/>
        <c:noMultiLvlLbl val="0"/>
      </c:catAx>
      <c:valAx>
        <c:axId val="1070299304"/>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a:pPr>
            <a:endParaRPr lang="en-US"/>
          </a:p>
        </c:txPr>
        <c:crossAx val="1070297344"/>
        <c:crosses val="autoZero"/>
        <c:crossBetween val="midCat"/>
      </c:valAx>
      <c:spPr>
        <a:solidFill>
          <a:srgbClr val="FFFFFF"/>
        </a:solidFill>
        <a:ln w="25400">
          <a:noFill/>
        </a:ln>
      </c:spPr>
    </c:plotArea>
    <c:legend>
      <c:legendPos val="r"/>
      <c:layout>
        <c:manualLayout>
          <c:xMode val="edge"/>
          <c:yMode val="edge"/>
          <c:x val="0.18674731753691681"/>
          <c:y val="7.0287896296648736E-2"/>
          <c:w val="0.66506141471211655"/>
          <c:h val="0.11501655757633429"/>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oddHeader>&amp;A</c:oddHeader>
      <c:oddFooter>Page &amp;P</c:oddFooter>
    </c:headerFooter>
    <c:pageMargins b="0.98425196850393704" l="0.74803149606299213" r="0.74803149606299213" t="0.98425196850393704" header="0.51181102362204722" footer="0.51181102362204722"/>
    <c:pageSetup paperSize="9" orientation="landscape" horizontalDpi="-3"/>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6626605962807025E-2"/>
          <c:y val="6.7307981985161358E-2"/>
          <c:w val="0.92771248066726397"/>
          <c:h val="0.79167007382546917"/>
        </c:manualLayout>
      </c:layout>
      <c:scatterChart>
        <c:scatterStyle val="lineMarker"/>
        <c:varyColors val="0"/>
        <c:ser>
          <c:idx val="0"/>
          <c:order val="0"/>
          <c:tx>
            <c:strRef>
              <c:f>Examples!$T$33</c:f>
              <c:strCache>
                <c:ptCount val="1"/>
                <c:pt idx="0">
                  <c:v>1st Y value</c:v>
                </c:pt>
              </c:strCache>
            </c:strRef>
          </c:tx>
          <c:spPr>
            <a:ln w="25400">
              <a:solidFill>
                <a:srgbClr val="007BC4"/>
              </a:solidFill>
              <a:prstDash val="solid"/>
            </a:ln>
          </c:spPr>
          <c:marker>
            <c:symbol val="diamond"/>
            <c:size val="7"/>
            <c:spPr>
              <a:solidFill>
                <a:srgbClr val="007BC4"/>
              </a:solidFill>
              <a:ln>
                <a:solidFill>
                  <a:srgbClr val="007BC4"/>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Examples!$T$34:$T$38</c:f>
              <c:numCache>
                <c:formatCode>General</c:formatCode>
                <c:ptCount val="5"/>
                <c:pt idx="0">
                  <c:v>10</c:v>
                </c:pt>
                <c:pt idx="1">
                  <c:v>12</c:v>
                </c:pt>
                <c:pt idx="2">
                  <c:v>16</c:v>
                </c:pt>
                <c:pt idx="3">
                  <c:v>8</c:v>
                </c:pt>
                <c:pt idx="4">
                  <c:v>14</c:v>
                </c:pt>
              </c:numCache>
            </c:numRef>
          </c:yVal>
          <c:smooth val="0"/>
          <c:extLst xmlns:c16r2="http://schemas.microsoft.com/office/drawing/2015/06/chart">
            <c:ext xmlns:c16="http://schemas.microsoft.com/office/drawing/2014/chart" uri="{C3380CC4-5D6E-409C-BE32-E72D297353CC}">
              <c16:uniqueId val="{00000000-7124-4585-A55E-28888C0560F7}"/>
            </c:ext>
          </c:extLst>
        </c:ser>
        <c:ser>
          <c:idx val="1"/>
          <c:order val="1"/>
          <c:tx>
            <c:strRef>
              <c:f>Examples!$U$33</c:f>
              <c:strCache>
                <c:ptCount val="1"/>
                <c:pt idx="0">
                  <c:v>2nd Y value</c:v>
                </c:pt>
              </c:strCache>
            </c:strRef>
          </c:tx>
          <c:spPr>
            <a:ln w="25400">
              <a:solidFill>
                <a:srgbClr val="A0A09A"/>
              </a:solidFill>
              <a:prstDash val="solid"/>
            </a:ln>
          </c:spPr>
          <c:marker>
            <c:symbol val="square"/>
            <c:size val="5"/>
            <c:spPr>
              <a:solidFill>
                <a:srgbClr val="A0A09A"/>
              </a:solidFill>
              <a:ln>
                <a:solidFill>
                  <a:srgbClr val="A0A09A"/>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Examples!$U$34:$U$38</c:f>
              <c:numCache>
                <c:formatCode>General</c:formatCode>
                <c:ptCount val="5"/>
                <c:pt idx="0">
                  <c:v>17</c:v>
                </c:pt>
                <c:pt idx="1">
                  <c:v>9</c:v>
                </c:pt>
                <c:pt idx="2">
                  <c:v>14</c:v>
                </c:pt>
                <c:pt idx="3">
                  <c:v>23</c:v>
                </c:pt>
                <c:pt idx="4">
                  <c:v>27</c:v>
                </c:pt>
              </c:numCache>
            </c:numRef>
          </c:yVal>
          <c:smooth val="0"/>
          <c:extLst xmlns:c16r2="http://schemas.microsoft.com/office/drawing/2015/06/chart">
            <c:ext xmlns:c16="http://schemas.microsoft.com/office/drawing/2014/chart" uri="{C3380CC4-5D6E-409C-BE32-E72D297353CC}">
              <c16:uniqueId val="{00000001-7124-4585-A55E-28888C0560F7}"/>
            </c:ext>
          </c:extLst>
        </c:ser>
        <c:dLbls>
          <c:showLegendKey val="0"/>
          <c:showVal val="0"/>
          <c:showCatName val="0"/>
          <c:showSerName val="0"/>
          <c:showPercent val="0"/>
          <c:showBubbleSize val="0"/>
        </c:dLbls>
        <c:axId val="892598416"/>
        <c:axId val="892599592"/>
      </c:scatterChart>
      <c:valAx>
        <c:axId val="8925984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892599592"/>
        <c:crosses val="autoZero"/>
        <c:crossBetween val="midCat"/>
      </c:valAx>
      <c:valAx>
        <c:axId val="892599592"/>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a:pPr>
            <a:endParaRPr lang="en-US"/>
          </a:p>
        </c:txPr>
        <c:crossAx val="892598416"/>
        <c:crosses val="autoZero"/>
        <c:crossBetween val="midCat"/>
      </c:valAx>
      <c:spPr>
        <a:solidFill>
          <a:srgbClr val="FFFFFF"/>
        </a:solidFill>
        <a:ln w="25400">
          <a:noFill/>
        </a:ln>
      </c:spPr>
    </c:plotArea>
    <c:legend>
      <c:legendPos val="r"/>
      <c:layout>
        <c:manualLayout>
          <c:xMode val="edge"/>
          <c:yMode val="edge"/>
          <c:x val="0.18192803192306087"/>
          <c:y val="8.9743975980215135E-2"/>
          <c:w val="0.36385606384612174"/>
          <c:h val="7.6923407983041536E-2"/>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horizontalDpi="-3" verticalDpi="0"/>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7590427788076153"/>
          <c:y val="0.23397536594841806"/>
          <c:w val="0.24819320911357973"/>
          <c:h val="0.6602592518544399"/>
        </c:manualLayout>
      </c:layout>
      <c:pieChart>
        <c:varyColors val="1"/>
        <c:ser>
          <c:idx val="0"/>
          <c:order val="0"/>
          <c:tx>
            <c:strRef>
              <c:f>Examples!$A$34</c:f>
              <c:strCache>
                <c:ptCount val="1"/>
                <c:pt idx="0">
                  <c:v>1975-76</c:v>
                </c:pt>
              </c:strCache>
            </c:strRef>
          </c:tx>
          <c:spPr>
            <a:solidFill>
              <a:srgbClr val="001C52"/>
            </a:solidFill>
            <a:ln w="25400">
              <a:noFill/>
            </a:ln>
          </c:spPr>
          <c:dPt>
            <c:idx val="0"/>
            <c:bubble3D val="0"/>
            <c:spPr>
              <a:solidFill>
                <a:srgbClr val="007BC4"/>
              </a:solidFill>
              <a:ln w="25400">
                <a:noFill/>
              </a:ln>
            </c:spPr>
            <c:extLst xmlns:c16r2="http://schemas.microsoft.com/office/drawing/2015/06/chart">
              <c:ext xmlns:c16="http://schemas.microsoft.com/office/drawing/2014/chart" uri="{C3380CC4-5D6E-409C-BE32-E72D297353CC}">
                <c16:uniqueId val="{00000000-BA54-4132-A6DC-F02D20A57B5D}"/>
              </c:ext>
            </c:extLst>
          </c:dPt>
          <c:dPt>
            <c:idx val="1"/>
            <c:bubble3D val="0"/>
            <c:spPr>
              <a:solidFill>
                <a:srgbClr val="A0A09A"/>
              </a:solidFill>
              <a:ln w="25400">
                <a:noFill/>
              </a:ln>
            </c:spPr>
            <c:extLst xmlns:c16r2="http://schemas.microsoft.com/office/drawing/2015/06/chart">
              <c:ext xmlns:c16="http://schemas.microsoft.com/office/drawing/2014/chart" uri="{C3380CC4-5D6E-409C-BE32-E72D297353CC}">
                <c16:uniqueId val="{00000002-BA54-4132-A6DC-F02D20A57B5D}"/>
              </c:ext>
            </c:extLst>
          </c:dPt>
          <c:dPt>
            <c:idx val="2"/>
            <c:bubble3D val="0"/>
            <c:spPr>
              <a:solidFill>
                <a:srgbClr val="CBD4D9"/>
              </a:solidFill>
              <a:ln w="25400">
                <a:noFill/>
              </a:ln>
            </c:spPr>
            <c:extLst xmlns:c16r2="http://schemas.microsoft.com/office/drawing/2015/06/chart">
              <c:ext xmlns:c16="http://schemas.microsoft.com/office/drawing/2014/chart" uri="{C3380CC4-5D6E-409C-BE32-E72D297353CC}">
                <c16:uniqueId val="{00000004-BA54-4132-A6DC-F02D20A57B5D}"/>
              </c:ext>
            </c:extLst>
          </c:dPt>
          <c:dPt>
            <c:idx val="3"/>
            <c:bubble3D val="0"/>
            <c:spPr>
              <a:solidFill>
                <a:srgbClr val="46B849"/>
              </a:solidFill>
              <a:ln w="25400">
                <a:noFill/>
              </a:ln>
            </c:spPr>
            <c:extLst xmlns:c16r2="http://schemas.microsoft.com/office/drawing/2015/06/chart">
              <c:ext xmlns:c16="http://schemas.microsoft.com/office/drawing/2014/chart" uri="{C3380CC4-5D6E-409C-BE32-E72D297353CC}">
                <c16:uniqueId val="{00000006-BA54-4132-A6DC-F02D20A57B5D}"/>
              </c:ext>
            </c:extLst>
          </c:dPt>
          <c:dPt>
            <c:idx val="4"/>
            <c:bubble3D val="0"/>
            <c:spPr>
              <a:solidFill>
                <a:srgbClr val="212122"/>
              </a:solidFill>
              <a:ln w="25400">
                <a:noFill/>
              </a:ln>
            </c:spPr>
            <c:extLst xmlns:c16r2="http://schemas.microsoft.com/office/drawing/2015/06/chart">
              <c:ext xmlns:c16="http://schemas.microsoft.com/office/drawing/2014/chart" uri="{C3380CC4-5D6E-409C-BE32-E72D297353CC}">
                <c16:uniqueId val="{00000008-BA54-4132-A6DC-F02D20A57B5D}"/>
              </c:ext>
            </c:extLst>
          </c:dPt>
          <c:dPt>
            <c:idx val="5"/>
            <c:bubble3D val="0"/>
            <c:spPr>
              <a:solidFill>
                <a:srgbClr val="F68B1F"/>
              </a:solidFill>
              <a:ln w="25400">
                <a:noFill/>
              </a:ln>
            </c:spPr>
            <c:extLst xmlns:c16r2="http://schemas.microsoft.com/office/drawing/2015/06/chart">
              <c:ext xmlns:c16="http://schemas.microsoft.com/office/drawing/2014/chart" uri="{C3380CC4-5D6E-409C-BE32-E72D297353CC}">
                <c16:uniqueId val="{0000000A-BA54-4132-A6DC-F02D20A57B5D}"/>
              </c:ext>
            </c:extLst>
          </c:dPt>
          <c:dPt>
            <c:idx val="6"/>
            <c:bubble3D val="0"/>
            <c:spPr>
              <a:solidFill>
                <a:srgbClr val="8F439B"/>
              </a:solidFill>
              <a:ln w="25400">
                <a:noFill/>
              </a:ln>
            </c:spPr>
            <c:extLst xmlns:c16r2="http://schemas.microsoft.com/office/drawing/2015/06/chart">
              <c:ext xmlns:c16="http://schemas.microsoft.com/office/drawing/2014/chart" uri="{C3380CC4-5D6E-409C-BE32-E72D297353CC}">
                <c16:uniqueId val="{0000000C-BA54-4132-A6DC-F02D20A57B5D}"/>
              </c:ext>
            </c:extLst>
          </c:dPt>
          <c:dPt>
            <c:idx val="7"/>
            <c:bubble3D val="0"/>
            <c:spPr>
              <a:solidFill>
                <a:srgbClr val="EDA6A8"/>
              </a:solidFill>
              <a:ln w="25400">
                <a:noFill/>
              </a:ln>
            </c:spPr>
            <c:extLst xmlns:c16r2="http://schemas.microsoft.com/office/drawing/2015/06/chart">
              <c:ext xmlns:c16="http://schemas.microsoft.com/office/drawing/2014/chart" uri="{C3380CC4-5D6E-409C-BE32-E72D297353CC}">
                <c16:uniqueId val="{0000000E-BA54-4132-A6DC-F02D20A57B5D}"/>
              </c:ext>
            </c:extLst>
          </c:dPt>
          <c:dLbls>
            <c:dLbl>
              <c:idx val="1"/>
              <c:layout>
                <c:manualLayout>
                  <c:x val="2.779921010822416E-2"/>
                  <c:y val="-5.1001267427122965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2-BA54-4132-A6DC-F02D20A57B5D}"/>
                </c:ext>
                <c:ext xmlns:c15="http://schemas.microsoft.com/office/drawing/2012/chart" uri="{CE6537A1-D6FC-4f65-9D91-7224C49458BB}"/>
              </c:extLst>
            </c:dLbl>
            <c:dLbl>
              <c:idx val="7"/>
              <c:layout>
                <c:manualLayout>
                  <c:x val="1.9893319786639576E-2"/>
                  <c:y val="-1.7927606957875521E-2"/>
                </c:manualLayout>
              </c:layout>
              <c:dLblPos val="bestFit"/>
              <c:showLegendKey val="0"/>
              <c:showVal val="0"/>
              <c:showCatName val="1"/>
              <c:showSerName val="0"/>
              <c:showPercent val="1"/>
              <c:showBubbleSize val="0"/>
              <c:extLst xmlns:c16r2="http://schemas.microsoft.com/office/drawing/2015/06/chart">
                <c:ext xmlns:c16="http://schemas.microsoft.com/office/drawing/2014/chart" uri="{C3380CC4-5D6E-409C-BE32-E72D297353CC}">
                  <c16:uniqueId val="{0000000E-BA54-4132-A6DC-F02D20A57B5D}"/>
                </c:ext>
                <c:ext xmlns:c15="http://schemas.microsoft.com/office/drawing/2012/chart" uri="{CE6537A1-D6FC-4f65-9D91-7224C49458BB}"/>
              </c:extLst>
            </c:dLbl>
            <c:numFmt formatCode="0.0%" sourceLinked="0"/>
            <c:spPr>
              <a:noFill/>
              <a:ln w="25400">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showLegendKey val="0"/>
            <c:showVal val="0"/>
            <c:showCatName val="1"/>
            <c:showSerName val="0"/>
            <c:showPercent val="1"/>
            <c:showBubbleSize val="0"/>
            <c:showLeaderLines val="0"/>
            <c:extLst xmlns:c16r2="http://schemas.microsoft.com/office/drawing/2015/06/chart">
              <c:ext xmlns:c15="http://schemas.microsoft.com/office/drawing/2012/chart" uri="{CE6537A1-D6FC-4f65-9D91-7224C49458BB}"/>
            </c:extLst>
          </c:dLbls>
          <c:cat>
            <c:strRef>
              <c:f>Examples!$B$33:$I$33</c:f>
              <c:strCache>
                <c:ptCount val="8"/>
                <c:pt idx="0">
                  <c:v>Blue</c:v>
                </c:pt>
                <c:pt idx="1">
                  <c:v>Mid Grey</c:v>
                </c:pt>
                <c:pt idx="2">
                  <c:v>Pale Blue</c:v>
                </c:pt>
                <c:pt idx="3">
                  <c:v>Green</c:v>
                </c:pt>
                <c:pt idx="4">
                  <c:v>Charcoal</c:v>
                </c:pt>
                <c:pt idx="5">
                  <c:v>Orange</c:v>
                </c:pt>
                <c:pt idx="6">
                  <c:v>Purple</c:v>
                </c:pt>
                <c:pt idx="7">
                  <c:v>Pink</c:v>
                </c:pt>
              </c:strCache>
            </c:strRef>
          </c:cat>
          <c:val>
            <c:numRef>
              <c:f>Examples!$B$34:$I$34</c:f>
              <c:numCache>
                <c:formatCode>General</c:formatCode>
                <c:ptCount val="8"/>
                <c:pt idx="0">
                  <c:v>36.19</c:v>
                </c:pt>
                <c:pt idx="1">
                  <c:v>36.880000000000003</c:v>
                </c:pt>
                <c:pt idx="2">
                  <c:v>21.56</c:v>
                </c:pt>
                <c:pt idx="3">
                  <c:v>5.36</c:v>
                </c:pt>
                <c:pt idx="4">
                  <c:v>3.01</c:v>
                </c:pt>
                <c:pt idx="5">
                  <c:v>10</c:v>
                </c:pt>
                <c:pt idx="6">
                  <c:v>3.01</c:v>
                </c:pt>
                <c:pt idx="7">
                  <c:v>10</c:v>
                </c:pt>
              </c:numCache>
            </c:numRef>
          </c:val>
          <c:extLst xmlns:c16r2="http://schemas.microsoft.com/office/drawing/2015/06/chart">
            <c:ext xmlns:c16="http://schemas.microsoft.com/office/drawing/2014/chart" uri="{C3380CC4-5D6E-409C-BE32-E72D297353CC}">
              <c16:uniqueId val="{0000000F-BA54-4132-A6DC-F02D20A57B5D}"/>
            </c:ext>
          </c:extLst>
        </c:ser>
        <c:dLbls>
          <c:showLegendKey val="0"/>
          <c:showVal val="0"/>
          <c:showCatName val="1"/>
          <c:showSerName val="0"/>
          <c:showPercent val="1"/>
          <c:showBubbleSize val="0"/>
          <c:showLeaderLines val="0"/>
        </c:dLbls>
        <c:firstSliceAng val="0"/>
      </c:pieChart>
      <c:spPr>
        <a:solidFill>
          <a:srgbClr val="FFFFFF"/>
        </a:solid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portrait" horizontalDpi="-3"/>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5301249472743564"/>
          <c:y val="0.21153937195336425"/>
          <c:w val="0.50361534664794338"/>
          <c:h val="0.6089769798657455"/>
        </c:manualLayout>
      </c:layout>
      <c:ofPieChart>
        <c:ofPieType val="pie"/>
        <c:varyColors val="1"/>
        <c:ser>
          <c:idx val="0"/>
          <c:order val="0"/>
          <c:tx>
            <c:strRef>
              <c:f>Examples!$A$34</c:f>
              <c:strCache>
                <c:ptCount val="1"/>
                <c:pt idx="0">
                  <c:v>1975-76</c:v>
                </c:pt>
              </c:strCache>
            </c:strRef>
          </c:tx>
          <c:spPr>
            <a:solidFill>
              <a:srgbClr val="001C52"/>
            </a:solidFill>
            <a:ln w="25400">
              <a:noFill/>
            </a:ln>
          </c:spPr>
          <c:dPt>
            <c:idx val="0"/>
            <c:bubble3D val="0"/>
            <c:spPr>
              <a:solidFill>
                <a:srgbClr val="007BC4"/>
              </a:solidFill>
              <a:ln w="25400">
                <a:noFill/>
              </a:ln>
            </c:spPr>
            <c:extLst xmlns:c16r2="http://schemas.microsoft.com/office/drawing/2015/06/chart">
              <c:ext xmlns:c16="http://schemas.microsoft.com/office/drawing/2014/chart" uri="{C3380CC4-5D6E-409C-BE32-E72D297353CC}">
                <c16:uniqueId val="{00000000-6414-4393-8A83-C7812E4E4679}"/>
              </c:ext>
            </c:extLst>
          </c:dPt>
          <c:dPt>
            <c:idx val="1"/>
            <c:bubble3D val="0"/>
            <c:spPr>
              <a:solidFill>
                <a:srgbClr val="A0A09A"/>
              </a:solidFill>
              <a:ln w="25400">
                <a:noFill/>
              </a:ln>
            </c:spPr>
            <c:extLst xmlns:c16r2="http://schemas.microsoft.com/office/drawing/2015/06/chart">
              <c:ext xmlns:c16="http://schemas.microsoft.com/office/drawing/2014/chart" uri="{C3380CC4-5D6E-409C-BE32-E72D297353CC}">
                <c16:uniqueId val="{00000002-6414-4393-8A83-C7812E4E4679}"/>
              </c:ext>
            </c:extLst>
          </c:dPt>
          <c:dPt>
            <c:idx val="2"/>
            <c:bubble3D val="0"/>
            <c:spPr>
              <a:solidFill>
                <a:srgbClr val="CBD4D9"/>
              </a:solidFill>
              <a:ln w="25400">
                <a:noFill/>
              </a:ln>
            </c:spPr>
            <c:extLst xmlns:c16r2="http://schemas.microsoft.com/office/drawing/2015/06/chart">
              <c:ext xmlns:c16="http://schemas.microsoft.com/office/drawing/2014/chart" uri="{C3380CC4-5D6E-409C-BE32-E72D297353CC}">
                <c16:uniqueId val="{00000004-6414-4393-8A83-C7812E4E4679}"/>
              </c:ext>
            </c:extLst>
          </c:dPt>
          <c:dPt>
            <c:idx val="3"/>
            <c:bubble3D val="0"/>
            <c:spPr>
              <a:solidFill>
                <a:srgbClr val="46B849"/>
              </a:solidFill>
              <a:ln w="25400">
                <a:noFill/>
              </a:ln>
            </c:spPr>
            <c:extLst xmlns:c16r2="http://schemas.microsoft.com/office/drawing/2015/06/chart">
              <c:ext xmlns:c16="http://schemas.microsoft.com/office/drawing/2014/chart" uri="{C3380CC4-5D6E-409C-BE32-E72D297353CC}">
                <c16:uniqueId val="{00000006-6414-4393-8A83-C7812E4E4679}"/>
              </c:ext>
            </c:extLst>
          </c:dPt>
          <c:dPt>
            <c:idx val="4"/>
            <c:bubble3D val="0"/>
            <c:spPr>
              <a:solidFill>
                <a:srgbClr val="212122"/>
              </a:solidFill>
              <a:ln w="25400">
                <a:noFill/>
              </a:ln>
            </c:spPr>
            <c:extLst xmlns:c16r2="http://schemas.microsoft.com/office/drawing/2015/06/chart">
              <c:ext xmlns:c16="http://schemas.microsoft.com/office/drawing/2014/chart" uri="{C3380CC4-5D6E-409C-BE32-E72D297353CC}">
                <c16:uniqueId val="{00000008-6414-4393-8A83-C7812E4E4679}"/>
              </c:ext>
            </c:extLst>
          </c:dPt>
          <c:dPt>
            <c:idx val="5"/>
            <c:bubble3D val="0"/>
            <c:spPr>
              <a:solidFill>
                <a:srgbClr val="F68B1F"/>
              </a:solidFill>
              <a:ln w="25400">
                <a:noFill/>
              </a:ln>
            </c:spPr>
            <c:extLst xmlns:c16r2="http://schemas.microsoft.com/office/drawing/2015/06/chart">
              <c:ext xmlns:c16="http://schemas.microsoft.com/office/drawing/2014/chart" uri="{C3380CC4-5D6E-409C-BE32-E72D297353CC}">
                <c16:uniqueId val="{0000000A-6414-4393-8A83-C7812E4E4679}"/>
              </c:ext>
            </c:extLst>
          </c:dPt>
          <c:dPt>
            <c:idx val="6"/>
            <c:bubble3D val="0"/>
            <c:spPr>
              <a:solidFill>
                <a:srgbClr val="8F439B"/>
              </a:solidFill>
              <a:ln w="25400">
                <a:noFill/>
              </a:ln>
            </c:spPr>
            <c:extLst xmlns:c16r2="http://schemas.microsoft.com/office/drawing/2015/06/chart">
              <c:ext xmlns:c16="http://schemas.microsoft.com/office/drawing/2014/chart" uri="{C3380CC4-5D6E-409C-BE32-E72D297353CC}">
                <c16:uniqueId val="{0000000C-6414-4393-8A83-C7812E4E4679}"/>
              </c:ext>
            </c:extLst>
          </c:dPt>
          <c:dPt>
            <c:idx val="7"/>
            <c:bubble3D val="0"/>
            <c:spPr>
              <a:solidFill>
                <a:srgbClr val="EDA6A8"/>
              </a:solidFill>
              <a:ln w="25400">
                <a:noFill/>
              </a:ln>
            </c:spPr>
            <c:extLst xmlns:c16r2="http://schemas.microsoft.com/office/drawing/2015/06/chart">
              <c:ext xmlns:c16="http://schemas.microsoft.com/office/drawing/2014/chart" uri="{C3380CC4-5D6E-409C-BE32-E72D297353CC}">
                <c16:uniqueId val="{0000000E-6414-4393-8A83-C7812E4E4679}"/>
              </c:ext>
            </c:extLst>
          </c:dPt>
          <c:dLbls>
            <c:numFmt formatCode="0%" sourceLinked="0"/>
            <c:spPr>
              <a:noFill/>
              <a:ln w="25400">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Examples!$B$33:$H$33</c:f>
              <c:strCache>
                <c:ptCount val="7"/>
                <c:pt idx="0">
                  <c:v>Blue</c:v>
                </c:pt>
                <c:pt idx="1">
                  <c:v>Mid Grey</c:v>
                </c:pt>
                <c:pt idx="2">
                  <c:v>Pale Blue</c:v>
                </c:pt>
                <c:pt idx="3">
                  <c:v>Green</c:v>
                </c:pt>
                <c:pt idx="4">
                  <c:v>Charcoal</c:v>
                </c:pt>
                <c:pt idx="5">
                  <c:v>Orange</c:v>
                </c:pt>
                <c:pt idx="6">
                  <c:v>Purple</c:v>
                </c:pt>
              </c:strCache>
            </c:strRef>
          </c:cat>
          <c:val>
            <c:numRef>
              <c:f>Examples!$B$34:$H$34</c:f>
              <c:numCache>
                <c:formatCode>General</c:formatCode>
                <c:ptCount val="7"/>
                <c:pt idx="0">
                  <c:v>36.19</c:v>
                </c:pt>
                <c:pt idx="1">
                  <c:v>36.880000000000003</c:v>
                </c:pt>
                <c:pt idx="2">
                  <c:v>21.56</c:v>
                </c:pt>
                <c:pt idx="3">
                  <c:v>5.36</c:v>
                </c:pt>
                <c:pt idx="4">
                  <c:v>3.01</c:v>
                </c:pt>
                <c:pt idx="5">
                  <c:v>10</c:v>
                </c:pt>
                <c:pt idx="6">
                  <c:v>3.01</c:v>
                </c:pt>
              </c:numCache>
            </c:numRef>
          </c:val>
          <c:extLst xmlns:c16r2="http://schemas.microsoft.com/office/drawing/2015/06/chart">
            <c:ext xmlns:c16="http://schemas.microsoft.com/office/drawing/2014/chart" uri="{C3380CC4-5D6E-409C-BE32-E72D297353CC}">
              <c16:uniqueId val="{0000000F-6414-4393-8A83-C7812E4E4679}"/>
            </c:ext>
          </c:extLst>
        </c:ser>
        <c:dLbls>
          <c:showLegendKey val="0"/>
          <c:showVal val="0"/>
          <c:showCatName val="1"/>
          <c:showSerName val="0"/>
          <c:showPercent val="1"/>
          <c:showBubbleSize val="0"/>
          <c:showLeaderLines val="1"/>
        </c:dLbls>
        <c:gapWidth val="100"/>
        <c:splitType val="pos"/>
        <c:splitPos val="3"/>
        <c:secondPieSize val="70"/>
        <c:serLines>
          <c:spPr>
            <a:ln w="3175">
              <a:solidFill>
                <a:srgbClr val="000000"/>
              </a:solidFill>
              <a:prstDash val="solid"/>
            </a:ln>
          </c:spPr>
        </c:serLines>
      </c:ofPieChart>
      <c:spPr>
        <a:solidFill>
          <a:srgbClr val="FFFFFF"/>
        </a:solid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337392349972381"/>
          <c:y val="0.16025709996466989"/>
          <c:w val="0.42891641963317667"/>
          <c:h val="0.71154152384313429"/>
        </c:manualLayout>
      </c:layout>
      <c:ofPieChart>
        <c:ofPieType val="bar"/>
        <c:varyColors val="1"/>
        <c:ser>
          <c:idx val="0"/>
          <c:order val="0"/>
          <c:tx>
            <c:strRef>
              <c:f>Examples!$A$34</c:f>
              <c:strCache>
                <c:ptCount val="1"/>
                <c:pt idx="0">
                  <c:v>1975-76</c:v>
                </c:pt>
              </c:strCache>
            </c:strRef>
          </c:tx>
          <c:spPr>
            <a:solidFill>
              <a:srgbClr val="001C52"/>
            </a:solidFill>
            <a:ln w="25400">
              <a:noFill/>
            </a:ln>
          </c:spPr>
          <c:dPt>
            <c:idx val="0"/>
            <c:bubble3D val="0"/>
            <c:spPr>
              <a:solidFill>
                <a:srgbClr val="007BC4"/>
              </a:solidFill>
              <a:ln w="25400">
                <a:noFill/>
              </a:ln>
            </c:spPr>
            <c:extLst xmlns:c16r2="http://schemas.microsoft.com/office/drawing/2015/06/chart">
              <c:ext xmlns:c16="http://schemas.microsoft.com/office/drawing/2014/chart" uri="{C3380CC4-5D6E-409C-BE32-E72D297353CC}">
                <c16:uniqueId val="{00000000-A4A0-4C4C-B455-377FB4B1545D}"/>
              </c:ext>
            </c:extLst>
          </c:dPt>
          <c:dPt>
            <c:idx val="1"/>
            <c:bubble3D val="0"/>
            <c:spPr>
              <a:solidFill>
                <a:srgbClr val="A0A09A"/>
              </a:solidFill>
              <a:ln w="25400">
                <a:noFill/>
              </a:ln>
            </c:spPr>
            <c:extLst xmlns:c16r2="http://schemas.microsoft.com/office/drawing/2015/06/chart">
              <c:ext xmlns:c16="http://schemas.microsoft.com/office/drawing/2014/chart" uri="{C3380CC4-5D6E-409C-BE32-E72D297353CC}">
                <c16:uniqueId val="{00000002-A4A0-4C4C-B455-377FB4B1545D}"/>
              </c:ext>
            </c:extLst>
          </c:dPt>
          <c:dPt>
            <c:idx val="2"/>
            <c:bubble3D val="0"/>
            <c:spPr>
              <a:solidFill>
                <a:srgbClr val="CBD4D9"/>
              </a:solidFill>
              <a:ln w="25400">
                <a:noFill/>
              </a:ln>
            </c:spPr>
            <c:extLst xmlns:c16r2="http://schemas.microsoft.com/office/drawing/2015/06/chart">
              <c:ext xmlns:c16="http://schemas.microsoft.com/office/drawing/2014/chart" uri="{C3380CC4-5D6E-409C-BE32-E72D297353CC}">
                <c16:uniqueId val="{00000004-A4A0-4C4C-B455-377FB4B1545D}"/>
              </c:ext>
            </c:extLst>
          </c:dPt>
          <c:dPt>
            <c:idx val="3"/>
            <c:bubble3D val="0"/>
            <c:spPr>
              <a:solidFill>
                <a:srgbClr val="46B849"/>
              </a:solidFill>
              <a:ln w="25400">
                <a:noFill/>
              </a:ln>
            </c:spPr>
            <c:extLst xmlns:c16r2="http://schemas.microsoft.com/office/drawing/2015/06/chart">
              <c:ext xmlns:c16="http://schemas.microsoft.com/office/drawing/2014/chart" uri="{C3380CC4-5D6E-409C-BE32-E72D297353CC}">
                <c16:uniqueId val="{00000006-A4A0-4C4C-B455-377FB4B1545D}"/>
              </c:ext>
            </c:extLst>
          </c:dPt>
          <c:dPt>
            <c:idx val="4"/>
            <c:bubble3D val="0"/>
            <c:spPr>
              <a:solidFill>
                <a:srgbClr val="212122"/>
              </a:solidFill>
              <a:ln w="25400">
                <a:noFill/>
              </a:ln>
            </c:spPr>
            <c:extLst xmlns:c16r2="http://schemas.microsoft.com/office/drawing/2015/06/chart">
              <c:ext xmlns:c16="http://schemas.microsoft.com/office/drawing/2014/chart" uri="{C3380CC4-5D6E-409C-BE32-E72D297353CC}">
                <c16:uniqueId val="{00000008-A4A0-4C4C-B455-377FB4B1545D}"/>
              </c:ext>
            </c:extLst>
          </c:dPt>
          <c:dPt>
            <c:idx val="5"/>
            <c:bubble3D val="0"/>
            <c:spPr>
              <a:solidFill>
                <a:srgbClr val="F68B1F"/>
              </a:solidFill>
              <a:ln w="25400">
                <a:noFill/>
              </a:ln>
            </c:spPr>
            <c:extLst xmlns:c16r2="http://schemas.microsoft.com/office/drawing/2015/06/chart">
              <c:ext xmlns:c16="http://schemas.microsoft.com/office/drawing/2014/chart" uri="{C3380CC4-5D6E-409C-BE32-E72D297353CC}">
                <c16:uniqueId val="{0000000A-A4A0-4C4C-B455-377FB4B1545D}"/>
              </c:ext>
            </c:extLst>
          </c:dPt>
          <c:dPt>
            <c:idx val="6"/>
            <c:bubble3D val="0"/>
            <c:spPr>
              <a:solidFill>
                <a:srgbClr val="8F439B"/>
              </a:solidFill>
              <a:ln w="25400">
                <a:noFill/>
              </a:ln>
            </c:spPr>
            <c:extLst xmlns:c16r2="http://schemas.microsoft.com/office/drawing/2015/06/chart">
              <c:ext xmlns:c16="http://schemas.microsoft.com/office/drawing/2014/chart" uri="{C3380CC4-5D6E-409C-BE32-E72D297353CC}">
                <c16:uniqueId val="{0000000C-A4A0-4C4C-B455-377FB4B1545D}"/>
              </c:ext>
            </c:extLst>
          </c:dPt>
          <c:dPt>
            <c:idx val="7"/>
            <c:bubble3D val="0"/>
            <c:spPr>
              <a:solidFill>
                <a:srgbClr val="EDA6A8"/>
              </a:solidFill>
              <a:ln w="25400">
                <a:noFill/>
              </a:ln>
            </c:spPr>
            <c:extLst xmlns:c16r2="http://schemas.microsoft.com/office/drawing/2015/06/chart">
              <c:ext xmlns:c16="http://schemas.microsoft.com/office/drawing/2014/chart" uri="{C3380CC4-5D6E-409C-BE32-E72D297353CC}">
                <c16:uniqueId val="{0000000E-A4A0-4C4C-B455-377FB4B1545D}"/>
              </c:ext>
            </c:extLst>
          </c:dPt>
          <c:dLbls>
            <c:numFmt formatCode="0%" sourceLinked="0"/>
            <c:spPr>
              <a:noFill/>
              <a:ln w="25400">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showLegendKey val="0"/>
            <c:showVal val="0"/>
            <c:showCatName val="1"/>
            <c:showSerName val="0"/>
            <c:showPercent val="1"/>
            <c:showBubbleSize val="0"/>
            <c:showLeaderLines val="1"/>
            <c:extLst xmlns:c16r2="http://schemas.microsoft.com/office/drawing/2015/06/chart">
              <c:ext xmlns:c15="http://schemas.microsoft.com/office/drawing/2012/chart" uri="{CE6537A1-D6FC-4f65-9D91-7224C49458BB}"/>
            </c:extLst>
          </c:dLbls>
          <c:cat>
            <c:strRef>
              <c:f>Examples!$B$33:$H$33</c:f>
              <c:strCache>
                <c:ptCount val="7"/>
                <c:pt idx="0">
                  <c:v>Blue</c:v>
                </c:pt>
                <c:pt idx="1">
                  <c:v>Mid Grey</c:v>
                </c:pt>
                <c:pt idx="2">
                  <c:v>Pale Blue</c:v>
                </c:pt>
                <c:pt idx="3">
                  <c:v>Green</c:v>
                </c:pt>
                <c:pt idx="4">
                  <c:v>Charcoal</c:v>
                </c:pt>
                <c:pt idx="5">
                  <c:v>Orange</c:v>
                </c:pt>
                <c:pt idx="6">
                  <c:v>Purple</c:v>
                </c:pt>
              </c:strCache>
            </c:strRef>
          </c:cat>
          <c:val>
            <c:numRef>
              <c:f>Examples!$B$34:$H$34</c:f>
              <c:numCache>
                <c:formatCode>General</c:formatCode>
                <c:ptCount val="7"/>
                <c:pt idx="0">
                  <c:v>36.19</c:v>
                </c:pt>
                <c:pt idx="1">
                  <c:v>36.880000000000003</c:v>
                </c:pt>
                <c:pt idx="2">
                  <c:v>21.56</c:v>
                </c:pt>
                <c:pt idx="3">
                  <c:v>5.36</c:v>
                </c:pt>
                <c:pt idx="4">
                  <c:v>3.01</c:v>
                </c:pt>
                <c:pt idx="5">
                  <c:v>10</c:v>
                </c:pt>
                <c:pt idx="6">
                  <c:v>3.01</c:v>
                </c:pt>
              </c:numCache>
            </c:numRef>
          </c:val>
          <c:extLst xmlns:c16r2="http://schemas.microsoft.com/office/drawing/2015/06/chart">
            <c:ext xmlns:c16="http://schemas.microsoft.com/office/drawing/2014/chart" uri="{C3380CC4-5D6E-409C-BE32-E72D297353CC}">
              <c16:uniqueId val="{0000000F-A4A0-4C4C-B455-377FB4B1545D}"/>
            </c:ext>
          </c:extLst>
        </c:ser>
        <c:dLbls>
          <c:showLegendKey val="0"/>
          <c:showVal val="0"/>
          <c:showCatName val="1"/>
          <c:showSerName val="0"/>
          <c:showPercent val="1"/>
          <c:showBubbleSize val="0"/>
          <c:showLeaderLines val="1"/>
        </c:dLbls>
        <c:gapWidth val="100"/>
        <c:splitType val="pos"/>
        <c:splitPos val="3"/>
        <c:secondPieSize val="70"/>
        <c:serLines>
          <c:spPr>
            <a:ln w="3175">
              <a:solidFill>
                <a:srgbClr val="000000"/>
              </a:solidFill>
              <a:prstDash val="solid"/>
            </a:ln>
          </c:spPr>
        </c:serLines>
      </c:ofPieChart>
      <c:spPr>
        <a:solidFill>
          <a:srgbClr val="FFFFFF"/>
        </a:solidFill>
        <a:ln w="25400">
          <a:noFill/>
        </a:ln>
      </c:spPr>
    </c:plotArea>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9.7590533680582334E-2"/>
          <c:y val="0.14743653196749629"/>
          <c:w val="0.87831480312524091"/>
          <c:h val="0.71154152384313429"/>
        </c:manualLayout>
      </c:layout>
      <c:barChart>
        <c:barDir val="bar"/>
        <c:grouping val="stacked"/>
        <c:varyColors val="0"/>
        <c:ser>
          <c:idx val="0"/>
          <c:order val="0"/>
          <c:tx>
            <c:strRef>
              <c:f>Examples!$B$33</c:f>
              <c:strCache>
                <c:ptCount val="1"/>
                <c:pt idx="0">
                  <c:v>Blue</c:v>
                </c:pt>
              </c:strCache>
            </c:strRef>
          </c:tx>
          <c:spPr>
            <a:solidFill>
              <a:srgbClr val="007BC4"/>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563C-48C8-BEC3-83524C17918B}"/>
            </c:ext>
          </c:extLst>
        </c:ser>
        <c:ser>
          <c:idx val="1"/>
          <c:order val="1"/>
          <c:tx>
            <c:strRef>
              <c:f>Examples!$C$33</c:f>
              <c:strCache>
                <c:ptCount val="1"/>
                <c:pt idx="0">
                  <c:v>Mid Grey</c:v>
                </c:pt>
              </c:strCache>
            </c:strRef>
          </c:tx>
          <c:spPr>
            <a:solidFill>
              <a:srgbClr val="A0A09A"/>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563C-48C8-BEC3-83524C17918B}"/>
            </c:ext>
          </c:extLst>
        </c:ser>
        <c:ser>
          <c:idx val="2"/>
          <c:order val="2"/>
          <c:tx>
            <c:strRef>
              <c:f>Examples!$D$33</c:f>
              <c:strCache>
                <c:ptCount val="1"/>
                <c:pt idx="0">
                  <c:v>Pale Blue</c:v>
                </c:pt>
              </c:strCache>
            </c:strRef>
          </c:tx>
          <c:spPr>
            <a:solidFill>
              <a:srgbClr val="CBD4D9"/>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563C-48C8-BEC3-83524C17918B}"/>
            </c:ext>
          </c:extLst>
        </c:ser>
        <c:ser>
          <c:idx val="3"/>
          <c:order val="3"/>
          <c:tx>
            <c:strRef>
              <c:f>Examples!$E$33</c:f>
              <c:strCache>
                <c:ptCount val="1"/>
                <c:pt idx="0">
                  <c:v>Green</c:v>
                </c:pt>
              </c:strCache>
            </c:strRef>
          </c:tx>
          <c:spPr>
            <a:solidFill>
              <a:srgbClr val="46B849"/>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563C-48C8-BEC3-83524C17918B}"/>
            </c:ext>
          </c:extLst>
        </c:ser>
        <c:ser>
          <c:idx val="4"/>
          <c:order val="4"/>
          <c:tx>
            <c:strRef>
              <c:f>Examples!$F$33</c:f>
              <c:strCache>
                <c:ptCount val="1"/>
                <c:pt idx="0">
                  <c:v>Charcoal</c:v>
                </c:pt>
              </c:strCache>
            </c:strRef>
          </c:tx>
          <c:spPr>
            <a:solidFill>
              <a:srgbClr val="212122"/>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563C-48C8-BEC3-83524C17918B}"/>
            </c:ext>
          </c:extLst>
        </c:ser>
        <c:ser>
          <c:idx val="5"/>
          <c:order val="5"/>
          <c:tx>
            <c:strRef>
              <c:f>Examples!$G$33</c:f>
              <c:strCache>
                <c:ptCount val="1"/>
                <c:pt idx="0">
                  <c:v>Orange</c:v>
                </c:pt>
              </c:strCache>
            </c:strRef>
          </c:tx>
          <c:spPr>
            <a:solidFill>
              <a:srgbClr val="F68B1F"/>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563C-48C8-BEC3-83524C17918B}"/>
            </c:ext>
          </c:extLst>
        </c:ser>
        <c:ser>
          <c:idx val="6"/>
          <c:order val="6"/>
          <c:tx>
            <c:strRef>
              <c:f>Examples!$H$33</c:f>
              <c:strCache>
                <c:ptCount val="1"/>
                <c:pt idx="0">
                  <c:v>Purple</c:v>
                </c:pt>
              </c:strCache>
            </c:strRef>
          </c:tx>
          <c:spPr>
            <a:solidFill>
              <a:srgbClr val="8F439B"/>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563C-48C8-BEC3-83524C17918B}"/>
            </c:ext>
          </c:extLst>
        </c:ser>
        <c:ser>
          <c:idx val="7"/>
          <c:order val="7"/>
          <c:tx>
            <c:strRef>
              <c:f>Examples!$I$33</c:f>
              <c:strCache>
                <c:ptCount val="1"/>
                <c:pt idx="0">
                  <c:v>Pink</c:v>
                </c:pt>
              </c:strCache>
            </c:strRef>
          </c:tx>
          <c:spPr>
            <a:solidFill>
              <a:srgbClr val="EDA6A8"/>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563C-48C8-BEC3-83524C17918B}"/>
            </c:ext>
          </c:extLst>
        </c:ser>
        <c:dLbls>
          <c:showLegendKey val="0"/>
          <c:showVal val="0"/>
          <c:showCatName val="0"/>
          <c:showSerName val="0"/>
          <c:showPercent val="0"/>
          <c:showBubbleSize val="0"/>
        </c:dLbls>
        <c:gapWidth val="150"/>
        <c:overlap val="100"/>
        <c:axId val="892599200"/>
        <c:axId val="892596064"/>
      </c:barChart>
      <c:catAx>
        <c:axId val="892599200"/>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892596064"/>
        <c:crosses val="autoZero"/>
        <c:auto val="1"/>
        <c:lblAlgn val="ctr"/>
        <c:lblOffset val="100"/>
        <c:tickLblSkip val="1"/>
        <c:tickMarkSkip val="1"/>
        <c:noMultiLvlLbl val="0"/>
      </c:catAx>
      <c:valAx>
        <c:axId val="892596064"/>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9525">
            <a:noFill/>
          </a:ln>
        </c:spPr>
        <c:txPr>
          <a:bodyPr rot="0" vert="horz"/>
          <a:lstStyle/>
          <a:p>
            <a:pPr>
              <a:defRPr/>
            </a:pPr>
            <a:endParaRPr lang="en-US"/>
          </a:p>
        </c:txPr>
        <c:crossAx val="892599200"/>
        <c:crosses val="autoZero"/>
        <c:crossBetween val="between"/>
      </c:valAx>
      <c:spPr>
        <a:solidFill>
          <a:srgbClr val="FFFFFF"/>
        </a:solidFill>
        <a:ln w="25400">
          <a:noFill/>
        </a:ln>
      </c:spPr>
    </c:plotArea>
    <c:legend>
      <c:legendPos val="r"/>
      <c:layout>
        <c:manualLayout>
          <c:xMode val="edge"/>
          <c:yMode val="edge"/>
          <c:x val="9.1566426663262424E-2"/>
          <c:y val="2.2435993995053784E-2"/>
          <c:w val="0.75542301997191497"/>
          <c:h val="0.12179539597314909"/>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240981929443825"/>
          <c:y val="0.14696560134753828"/>
          <c:w val="0.85662801786288922"/>
          <c:h val="0.71246367609784866"/>
        </c:manualLayout>
      </c:layout>
      <c:barChart>
        <c:barDir val="bar"/>
        <c:grouping val="percentStacked"/>
        <c:varyColors val="0"/>
        <c:ser>
          <c:idx val="0"/>
          <c:order val="0"/>
          <c:tx>
            <c:strRef>
              <c:f>Examples!$B$33</c:f>
              <c:strCache>
                <c:ptCount val="1"/>
                <c:pt idx="0">
                  <c:v>Blue</c:v>
                </c:pt>
              </c:strCache>
            </c:strRef>
          </c:tx>
          <c:spPr>
            <a:solidFill>
              <a:srgbClr val="007BC4"/>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6C5F-485E-9520-44450D295FEB}"/>
            </c:ext>
          </c:extLst>
        </c:ser>
        <c:ser>
          <c:idx val="1"/>
          <c:order val="1"/>
          <c:tx>
            <c:strRef>
              <c:f>Examples!$C$33</c:f>
              <c:strCache>
                <c:ptCount val="1"/>
                <c:pt idx="0">
                  <c:v>Mid Grey</c:v>
                </c:pt>
              </c:strCache>
            </c:strRef>
          </c:tx>
          <c:spPr>
            <a:solidFill>
              <a:srgbClr val="A0A09A"/>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6C5F-485E-9520-44450D295FEB}"/>
            </c:ext>
          </c:extLst>
        </c:ser>
        <c:ser>
          <c:idx val="2"/>
          <c:order val="2"/>
          <c:tx>
            <c:strRef>
              <c:f>Examples!$D$33</c:f>
              <c:strCache>
                <c:ptCount val="1"/>
                <c:pt idx="0">
                  <c:v>Pale Blue</c:v>
                </c:pt>
              </c:strCache>
            </c:strRef>
          </c:tx>
          <c:spPr>
            <a:solidFill>
              <a:srgbClr val="CBD4D9"/>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6C5F-485E-9520-44450D295FEB}"/>
            </c:ext>
          </c:extLst>
        </c:ser>
        <c:ser>
          <c:idx val="3"/>
          <c:order val="3"/>
          <c:tx>
            <c:strRef>
              <c:f>Examples!$E$33</c:f>
              <c:strCache>
                <c:ptCount val="1"/>
                <c:pt idx="0">
                  <c:v>Green</c:v>
                </c:pt>
              </c:strCache>
            </c:strRef>
          </c:tx>
          <c:spPr>
            <a:solidFill>
              <a:srgbClr val="46B849"/>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6C5F-485E-9520-44450D295FEB}"/>
            </c:ext>
          </c:extLst>
        </c:ser>
        <c:ser>
          <c:idx val="4"/>
          <c:order val="4"/>
          <c:tx>
            <c:strRef>
              <c:f>Examples!$F$33</c:f>
              <c:strCache>
                <c:ptCount val="1"/>
                <c:pt idx="0">
                  <c:v>Charcoal</c:v>
                </c:pt>
              </c:strCache>
            </c:strRef>
          </c:tx>
          <c:spPr>
            <a:solidFill>
              <a:srgbClr val="212122"/>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6C5F-485E-9520-44450D295FEB}"/>
            </c:ext>
          </c:extLst>
        </c:ser>
        <c:ser>
          <c:idx val="5"/>
          <c:order val="5"/>
          <c:tx>
            <c:strRef>
              <c:f>Examples!$G$33</c:f>
              <c:strCache>
                <c:ptCount val="1"/>
                <c:pt idx="0">
                  <c:v>Orange</c:v>
                </c:pt>
              </c:strCache>
            </c:strRef>
          </c:tx>
          <c:spPr>
            <a:solidFill>
              <a:srgbClr val="F68B1F"/>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6C5F-485E-9520-44450D295FEB}"/>
            </c:ext>
          </c:extLst>
        </c:ser>
        <c:ser>
          <c:idx val="6"/>
          <c:order val="6"/>
          <c:tx>
            <c:strRef>
              <c:f>Examples!$H$33</c:f>
              <c:strCache>
                <c:ptCount val="1"/>
                <c:pt idx="0">
                  <c:v>Purple</c:v>
                </c:pt>
              </c:strCache>
            </c:strRef>
          </c:tx>
          <c:spPr>
            <a:solidFill>
              <a:srgbClr val="8F439B"/>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6C5F-485E-9520-44450D295FEB}"/>
            </c:ext>
          </c:extLst>
        </c:ser>
        <c:ser>
          <c:idx val="7"/>
          <c:order val="7"/>
          <c:tx>
            <c:strRef>
              <c:f>Examples!$I$33</c:f>
              <c:strCache>
                <c:ptCount val="1"/>
                <c:pt idx="0">
                  <c:v>Pink</c:v>
                </c:pt>
              </c:strCache>
            </c:strRef>
          </c:tx>
          <c:spPr>
            <a:solidFill>
              <a:srgbClr val="EDA6A8"/>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6C5F-485E-9520-44450D295FEB}"/>
            </c:ext>
          </c:extLst>
        </c:ser>
        <c:dLbls>
          <c:showLegendKey val="0"/>
          <c:showVal val="0"/>
          <c:showCatName val="0"/>
          <c:showSerName val="0"/>
          <c:showPercent val="0"/>
          <c:showBubbleSize val="0"/>
        </c:dLbls>
        <c:gapWidth val="150"/>
        <c:overlap val="100"/>
        <c:axId val="837497352"/>
        <c:axId val="837496568"/>
      </c:barChart>
      <c:catAx>
        <c:axId val="837497352"/>
        <c:scaling>
          <c:orientation val="minMax"/>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837496568"/>
        <c:crosses val="autoZero"/>
        <c:auto val="1"/>
        <c:lblAlgn val="ctr"/>
        <c:lblOffset val="100"/>
        <c:tickLblSkip val="1"/>
        <c:tickMarkSkip val="1"/>
        <c:noMultiLvlLbl val="0"/>
      </c:catAx>
      <c:valAx>
        <c:axId val="837496568"/>
        <c:scaling>
          <c:orientation val="minMax"/>
        </c:scaling>
        <c:delete val="0"/>
        <c:axPos val="b"/>
        <c:majorGridlines>
          <c:spPr>
            <a:ln w="3175">
              <a:solidFill>
                <a:srgbClr val="000000"/>
              </a:solidFill>
              <a:prstDash val="solid"/>
            </a:ln>
          </c:spPr>
        </c:majorGridlines>
        <c:numFmt formatCode="0%" sourceLinked="1"/>
        <c:majorTickMark val="out"/>
        <c:minorTickMark val="none"/>
        <c:tickLblPos val="nextTo"/>
        <c:spPr>
          <a:ln w="9525">
            <a:noFill/>
          </a:ln>
        </c:spPr>
        <c:txPr>
          <a:bodyPr rot="0" vert="horz"/>
          <a:lstStyle/>
          <a:p>
            <a:pPr>
              <a:defRPr/>
            </a:pPr>
            <a:endParaRPr lang="en-US"/>
          </a:p>
        </c:txPr>
        <c:crossAx val="837497352"/>
        <c:crosses val="autoZero"/>
        <c:crossBetween val="between"/>
      </c:valAx>
      <c:spPr>
        <a:solidFill>
          <a:srgbClr val="FFFFFF"/>
        </a:solidFill>
        <a:ln w="25400">
          <a:noFill/>
        </a:ln>
      </c:spPr>
    </c:plotArea>
    <c:legend>
      <c:legendPos val="r"/>
      <c:layout>
        <c:manualLayout>
          <c:xMode val="edge"/>
          <c:yMode val="edge"/>
          <c:x val="9.7590533680582334E-2"/>
          <c:y val="2.2364330639842781E-2"/>
          <c:w val="0.78072426944465856"/>
          <c:h val="0.12140636633057508"/>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horizontalDpi="-3"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7798861480075907E-2"/>
          <c:y val="6.0836501901140684E-2"/>
          <c:w val="0.77229601518026569"/>
          <c:h val="0.8098859315589354"/>
        </c:manualLayout>
      </c:layout>
      <c:barChart>
        <c:barDir val="col"/>
        <c:grouping val="stacked"/>
        <c:varyColors val="0"/>
        <c:ser>
          <c:idx val="0"/>
          <c:order val="0"/>
          <c:tx>
            <c:strRef>
              <c:f>Examples!$B$33</c:f>
              <c:strCache>
                <c:ptCount val="1"/>
                <c:pt idx="0">
                  <c:v>Blue</c:v>
                </c:pt>
              </c:strCache>
            </c:strRef>
          </c:tx>
          <c:spPr>
            <a:solidFill>
              <a:srgbClr val="007BC4"/>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26CF-4B47-95E0-5E6231023CD9}"/>
            </c:ext>
          </c:extLst>
        </c:ser>
        <c:ser>
          <c:idx val="1"/>
          <c:order val="1"/>
          <c:tx>
            <c:strRef>
              <c:f>Examples!$C$33</c:f>
              <c:strCache>
                <c:ptCount val="1"/>
                <c:pt idx="0">
                  <c:v>Mid Grey</c:v>
                </c:pt>
              </c:strCache>
            </c:strRef>
          </c:tx>
          <c:spPr>
            <a:solidFill>
              <a:srgbClr val="A0A09A"/>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26CF-4B47-95E0-5E6231023CD9}"/>
            </c:ext>
          </c:extLst>
        </c:ser>
        <c:ser>
          <c:idx val="2"/>
          <c:order val="2"/>
          <c:tx>
            <c:strRef>
              <c:f>Examples!$D$33</c:f>
              <c:strCache>
                <c:ptCount val="1"/>
                <c:pt idx="0">
                  <c:v>Pale Blue</c:v>
                </c:pt>
              </c:strCache>
            </c:strRef>
          </c:tx>
          <c:spPr>
            <a:solidFill>
              <a:srgbClr val="CBD4D9"/>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26CF-4B47-95E0-5E6231023CD9}"/>
            </c:ext>
          </c:extLst>
        </c:ser>
        <c:ser>
          <c:idx val="3"/>
          <c:order val="3"/>
          <c:tx>
            <c:strRef>
              <c:f>Examples!$E$33</c:f>
              <c:strCache>
                <c:ptCount val="1"/>
                <c:pt idx="0">
                  <c:v>Green</c:v>
                </c:pt>
              </c:strCache>
            </c:strRef>
          </c:tx>
          <c:spPr>
            <a:solidFill>
              <a:srgbClr val="46B849"/>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26CF-4B47-95E0-5E6231023CD9}"/>
            </c:ext>
          </c:extLst>
        </c:ser>
        <c:ser>
          <c:idx val="4"/>
          <c:order val="4"/>
          <c:tx>
            <c:strRef>
              <c:f>Examples!$F$33</c:f>
              <c:strCache>
                <c:ptCount val="1"/>
                <c:pt idx="0">
                  <c:v>Charcoal</c:v>
                </c:pt>
              </c:strCache>
            </c:strRef>
          </c:tx>
          <c:spPr>
            <a:solidFill>
              <a:srgbClr val="212122"/>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26CF-4B47-95E0-5E6231023CD9}"/>
            </c:ext>
          </c:extLst>
        </c:ser>
        <c:ser>
          <c:idx val="5"/>
          <c:order val="5"/>
          <c:tx>
            <c:strRef>
              <c:f>Examples!$G$33</c:f>
              <c:strCache>
                <c:ptCount val="1"/>
                <c:pt idx="0">
                  <c:v>Orange</c:v>
                </c:pt>
              </c:strCache>
            </c:strRef>
          </c:tx>
          <c:spPr>
            <a:solidFill>
              <a:srgbClr val="F68B1F"/>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26CF-4B47-95E0-5E6231023CD9}"/>
            </c:ext>
          </c:extLst>
        </c:ser>
        <c:ser>
          <c:idx val="6"/>
          <c:order val="6"/>
          <c:tx>
            <c:strRef>
              <c:f>Examples!$H$33</c:f>
              <c:strCache>
                <c:ptCount val="1"/>
                <c:pt idx="0">
                  <c:v>Purple</c:v>
                </c:pt>
              </c:strCache>
            </c:strRef>
          </c:tx>
          <c:spPr>
            <a:solidFill>
              <a:srgbClr val="8F439B"/>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26CF-4B47-95E0-5E6231023CD9}"/>
            </c:ext>
          </c:extLst>
        </c:ser>
        <c:ser>
          <c:idx val="7"/>
          <c:order val="7"/>
          <c:tx>
            <c:strRef>
              <c:f>Examples!$I$33</c:f>
              <c:strCache>
                <c:ptCount val="1"/>
                <c:pt idx="0">
                  <c:v>Pink</c:v>
                </c:pt>
              </c:strCache>
            </c:strRef>
          </c:tx>
          <c:spPr>
            <a:solidFill>
              <a:srgbClr val="EDA6A8"/>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26CF-4B47-95E0-5E6231023CD9}"/>
            </c:ext>
          </c:extLst>
        </c:ser>
        <c:dLbls>
          <c:showLegendKey val="0"/>
          <c:showVal val="0"/>
          <c:showCatName val="0"/>
          <c:showSerName val="0"/>
          <c:showPercent val="0"/>
          <c:showBubbleSize val="0"/>
        </c:dLbls>
        <c:gapWidth val="150"/>
        <c:overlap val="100"/>
        <c:axId val="1070297736"/>
        <c:axId val="975695872"/>
      </c:barChart>
      <c:catAx>
        <c:axId val="1070297736"/>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975695872"/>
        <c:crosses val="autoZero"/>
        <c:auto val="1"/>
        <c:lblAlgn val="ctr"/>
        <c:lblOffset val="100"/>
        <c:tickLblSkip val="1"/>
        <c:tickMarkSkip val="1"/>
        <c:noMultiLvlLbl val="0"/>
      </c:catAx>
      <c:valAx>
        <c:axId val="975695872"/>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1070297736"/>
        <c:crosses val="autoZero"/>
        <c:crossBetween val="between"/>
      </c:valAx>
      <c:spPr>
        <a:solidFill>
          <a:srgbClr val="FFFFFF"/>
        </a:solidFill>
        <a:ln w="25400">
          <a:noFill/>
        </a:ln>
      </c:spPr>
    </c:plotArea>
    <c:legend>
      <c:legendPos val="r"/>
      <c:layout>
        <c:manualLayout>
          <c:xMode val="edge"/>
          <c:yMode val="edge"/>
          <c:x val="0.86385694628367304"/>
          <c:y val="2.2364330639842781E-2"/>
          <c:w val="0.11204839052215008"/>
          <c:h val="0.81789552054282166"/>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347248576850095"/>
          <c:y val="4.5627376425855515E-2"/>
          <c:w val="0.84060721062618593"/>
          <c:h val="0.82509505703422048"/>
        </c:manualLayout>
      </c:layout>
      <c:barChart>
        <c:barDir val="bar"/>
        <c:grouping val="clustered"/>
        <c:varyColors val="0"/>
        <c:ser>
          <c:idx val="2"/>
          <c:order val="0"/>
          <c:tx>
            <c:strRef>
              <c:f>Examples!$A$34</c:f>
              <c:strCache>
                <c:ptCount val="1"/>
                <c:pt idx="0">
                  <c:v>1975-76</c:v>
                </c:pt>
              </c:strCache>
            </c:strRef>
          </c:tx>
          <c:spPr>
            <a:solidFill>
              <a:srgbClr val="007BC4"/>
            </a:solidFill>
            <a:ln w="25400">
              <a:noFill/>
            </a:ln>
          </c:spPr>
          <c:invertIfNegative val="0"/>
          <c:cat>
            <c:strRef>
              <c:f>Examples!$B$33:$E$33</c:f>
              <c:strCache>
                <c:ptCount val="4"/>
                <c:pt idx="0">
                  <c:v>Blue</c:v>
                </c:pt>
                <c:pt idx="1">
                  <c:v>Mid Grey</c:v>
                </c:pt>
                <c:pt idx="2">
                  <c:v>Pale Blue</c:v>
                </c:pt>
                <c:pt idx="3">
                  <c:v>Green</c:v>
                </c:pt>
              </c:strCache>
            </c:strRef>
          </c:cat>
          <c:val>
            <c:numRef>
              <c:f>Examples!$B$34:$E$34</c:f>
              <c:numCache>
                <c:formatCode>General</c:formatCode>
                <c:ptCount val="4"/>
                <c:pt idx="0">
                  <c:v>36.19</c:v>
                </c:pt>
                <c:pt idx="1">
                  <c:v>36.880000000000003</c:v>
                </c:pt>
                <c:pt idx="2">
                  <c:v>21.56</c:v>
                </c:pt>
                <c:pt idx="3">
                  <c:v>5.36</c:v>
                </c:pt>
              </c:numCache>
            </c:numRef>
          </c:val>
          <c:extLst xmlns:c16r2="http://schemas.microsoft.com/office/drawing/2015/06/chart">
            <c:ext xmlns:c16="http://schemas.microsoft.com/office/drawing/2014/chart" uri="{C3380CC4-5D6E-409C-BE32-E72D297353CC}">
              <c16:uniqueId val="{00000000-7558-4D69-A61D-1A73B1533F5E}"/>
            </c:ext>
          </c:extLst>
        </c:ser>
        <c:ser>
          <c:idx val="1"/>
          <c:order val="1"/>
          <c:tx>
            <c:strRef>
              <c:f>Examples!$A$35</c:f>
              <c:strCache>
                <c:ptCount val="1"/>
                <c:pt idx="0">
                  <c:v>1983-84</c:v>
                </c:pt>
              </c:strCache>
            </c:strRef>
          </c:tx>
          <c:spPr>
            <a:solidFill>
              <a:srgbClr val="A0A09A"/>
            </a:solidFill>
            <a:ln w="25400">
              <a:noFill/>
            </a:ln>
          </c:spPr>
          <c:invertIfNegative val="0"/>
          <c:cat>
            <c:strRef>
              <c:f>Examples!$B$33:$E$33</c:f>
              <c:strCache>
                <c:ptCount val="4"/>
                <c:pt idx="0">
                  <c:v>Blue</c:v>
                </c:pt>
                <c:pt idx="1">
                  <c:v>Mid Grey</c:v>
                </c:pt>
                <c:pt idx="2">
                  <c:v>Pale Blue</c:v>
                </c:pt>
                <c:pt idx="3">
                  <c:v>Green</c:v>
                </c:pt>
              </c:strCache>
            </c:strRef>
          </c:cat>
          <c:val>
            <c:numRef>
              <c:f>Examples!$B$35:$E$35</c:f>
              <c:numCache>
                <c:formatCode>General</c:formatCode>
                <c:ptCount val="4"/>
                <c:pt idx="0">
                  <c:v>39.39</c:v>
                </c:pt>
                <c:pt idx="1">
                  <c:v>32.020000000000003</c:v>
                </c:pt>
                <c:pt idx="2">
                  <c:v>21.6</c:v>
                </c:pt>
                <c:pt idx="3">
                  <c:v>7.01</c:v>
                </c:pt>
              </c:numCache>
            </c:numRef>
          </c:val>
          <c:extLst xmlns:c16r2="http://schemas.microsoft.com/office/drawing/2015/06/chart">
            <c:ext xmlns:c16="http://schemas.microsoft.com/office/drawing/2014/chart" uri="{C3380CC4-5D6E-409C-BE32-E72D297353CC}">
              <c16:uniqueId val="{00000001-7558-4D69-A61D-1A73B1533F5E}"/>
            </c:ext>
          </c:extLst>
        </c:ser>
        <c:ser>
          <c:idx val="0"/>
          <c:order val="2"/>
          <c:tx>
            <c:strRef>
              <c:f>Examples!$A$36</c:f>
              <c:strCache>
                <c:ptCount val="1"/>
                <c:pt idx="0">
                  <c:v>1988-89</c:v>
                </c:pt>
              </c:strCache>
            </c:strRef>
          </c:tx>
          <c:spPr>
            <a:solidFill>
              <a:srgbClr val="CBD4D9"/>
            </a:solidFill>
            <a:ln w="25400">
              <a:noFill/>
            </a:ln>
          </c:spPr>
          <c:invertIfNegative val="0"/>
          <c:cat>
            <c:strRef>
              <c:f>Examples!$B$33:$E$33</c:f>
              <c:strCache>
                <c:ptCount val="4"/>
                <c:pt idx="0">
                  <c:v>Blue</c:v>
                </c:pt>
                <c:pt idx="1">
                  <c:v>Mid Grey</c:v>
                </c:pt>
                <c:pt idx="2">
                  <c:v>Pale Blue</c:v>
                </c:pt>
                <c:pt idx="3">
                  <c:v>Green</c:v>
                </c:pt>
              </c:strCache>
            </c:strRef>
          </c:cat>
          <c:val>
            <c:numRef>
              <c:f>Examples!$B$36:$E$36</c:f>
              <c:numCache>
                <c:formatCode>General</c:formatCode>
                <c:ptCount val="4"/>
                <c:pt idx="0">
                  <c:v>42.78</c:v>
                </c:pt>
                <c:pt idx="1">
                  <c:v>29.91</c:v>
                </c:pt>
                <c:pt idx="2">
                  <c:v>18.350000000000001</c:v>
                </c:pt>
                <c:pt idx="3">
                  <c:v>6.33</c:v>
                </c:pt>
              </c:numCache>
            </c:numRef>
          </c:val>
          <c:extLst xmlns:c16r2="http://schemas.microsoft.com/office/drawing/2015/06/chart">
            <c:ext xmlns:c16="http://schemas.microsoft.com/office/drawing/2014/chart" uri="{C3380CC4-5D6E-409C-BE32-E72D297353CC}">
              <c16:uniqueId val="{00000002-7558-4D69-A61D-1A73B1533F5E}"/>
            </c:ext>
          </c:extLst>
        </c:ser>
        <c:ser>
          <c:idx val="3"/>
          <c:order val="3"/>
          <c:tx>
            <c:strRef>
              <c:f>Examples!$A$37</c:f>
              <c:strCache>
                <c:ptCount val="1"/>
                <c:pt idx="0">
                  <c:v>1993-94</c:v>
                </c:pt>
              </c:strCache>
            </c:strRef>
          </c:tx>
          <c:spPr>
            <a:solidFill>
              <a:srgbClr val="46B849"/>
            </a:solidFill>
            <a:ln w="25400">
              <a:noFill/>
            </a:ln>
          </c:spPr>
          <c:invertIfNegative val="0"/>
          <c:cat>
            <c:strRef>
              <c:f>Examples!$B$33:$E$33</c:f>
              <c:strCache>
                <c:ptCount val="4"/>
                <c:pt idx="0">
                  <c:v>Blue</c:v>
                </c:pt>
                <c:pt idx="1">
                  <c:v>Mid Grey</c:v>
                </c:pt>
                <c:pt idx="2">
                  <c:v>Pale Blue</c:v>
                </c:pt>
                <c:pt idx="3">
                  <c:v>Green</c:v>
                </c:pt>
              </c:strCache>
            </c:strRef>
          </c:cat>
          <c:val>
            <c:numRef>
              <c:f>Examples!$B$37:$E$37</c:f>
              <c:numCache>
                <c:formatCode>General</c:formatCode>
                <c:ptCount val="4"/>
                <c:pt idx="0">
                  <c:v>42.13</c:v>
                </c:pt>
                <c:pt idx="1">
                  <c:v>26.53</c:v>
                </c:pt>
                <c:pt idx="2">
                  <c:v>21.6</c:v>
                </c:pt>
                <c:pt idx="3">
                  <c:v>7.01</c:v>
                </c:pt>
              </c:numCache>
            </c:numRef>
          </c:val>
          <c:extLst xmlns:c16r2="http://schemas.microsoft.com/office/drawing/2015/06/chart">
            <c:ext xmlns:c16="http://schemas.microsoft.com/office/drawing/2014/chart" uri="{C3380CC4-5D6E-409C-BE32-E72D297353CC}">
              <c16:uniqueId val="{00000003-7558-4D69-A61D-1A73B1533F5E}"/>
            </c:ext>
          </c:extLst>
        </c:ser>
        <c:ser>
          <c:idx val="4"/>
          <c:order val="4"/>
          <c:tx>
            <c:strRef>
              <c:f>Examples!$A$38</c:f>
              <c:strCache>
                <c:ptCount val="1"/>
                <c:pt idx="0">
                  <c:v>1996-97</c:v>
                </c:pt>
              </c:strCache>
            </c:strRef>
          </c:tx>
          <c:spPr>
            <a:solidFill>
              <a:srgbClr val="212122"/>
            </a:solidFill>
            <a:ln w="25400">
              <a:noFill/>
            </a:ln>
          </c:spPr>
          <c:invertIfNegative val="0"/>
          <c:cat>
            <c:strRef>
              <c:f>Examples!$B$33:$E$33</c:f>
              <c:strCache>
                <c:ptCount val="4"/>
                <c:pt idx="0">
                  <c:v>Blue</c:v>
                </c:pt>
                <c:pt idx="1">
                  <c:v>Mid Grey</c:v>
                </c:pt>
                <c:pt idx="2">
                  <c:v>Pale Blue</c:v>
                </c:pt>
                <c:pt idx="3">
                  <c:v>Green</c:v>
                </c:pt>
              </c:strCache>
            </c:strRef>
          </c:cat>
          <c:val>
            <c:numRef>
              <c:f>Examples!$B$38:$E$38</c:f>
              <c:numCache>
                <c:formatCode>General</c:formatCode>
                <c:ptCount val="4"/>
                <c:pt idx="0">
                  <c:v>41.69</c:v>
                </c:pt>
                <c:pt idx="1">
                  <c:v>24.76</c:v>
                </c:pt>
                <c:pt idx="2">
                  <c:v>23.98</c:v>
                </c:pt>
                <c:pt idx="3">
                  <c:v>7</c:v>
                </c:pt>
              </c:numCache>
            </c:numRef>
          </c:val>
          <c:extLst xmlns:c16r2="http://schemas.microsoft.com/office/drawing/2015/06/chart">
            <c:ext xmlns:c16="http://schemas.microsoft.com/office/drawing/2014/chart" uri="{C3380CC4-5D6E-409C-BE32-E72D297353CC}">
              <c16:uniqueId val="{00000004-7558-4D69-A61D-1A73B1533F5E}"/>
            </c:ext>
          </c:extLst>
        </c:ser>
        <c:ser>
          <c:idx val="5"/>
          <c:order val="5"/>
          <c:tx>
            <c:strRef>
              <c:f>Examples!$A$39</c:f>
              <c:strCache>
                <c:ptCount val="1"/>
                <c:pt idx="0">
                  <c:v>1997-98</c:v>
                </c:pt>
              </c:strCache>
            </c:strRef>
          </c:tx>
          <c:spPr>
            <a:solidFill>
              <a:srgbClr val="F68B1F"/>
            </a:solidFill>
            <a:ln w="25400">
              <a:noFill/>
            </a:ln>
          </c:spPr>
          <c:invertIfNegative val="0"/>
          <c:cat>
            <c:strRef>
              <c:f>Examples!$B$33:$E$33</c:f>
              <c:strCache>
                <c:ptCount val="4"/>
                <c:pt idx="0">
                  <c:v>Blue</c:v>
                </c:pt>
                <c:pt idx="1">
                  <c:v>Mid Grey</c:v>
                </c:pt>
                <c:pt idx="2">
                  <c:v>Pale Blue</c:v>
                </c:pt>
                <c:pt idx="3">
                  <c:v>Green</c:v>
                </c:pt>
              </c:strCache>
            </c:strRef>
          </c:cat>
          <c:val>
            <c:numRef>
              <c:f>Examples!$B$39:$E$39</c:f>
              <c:numCache>
                <c:formatCode>General</c:formatCode>
                <c:ptCount val="4"/>
                <c:pt idx="0">
                  <c:v>39.39</c:v>
                </c:pt>
                <c:pt idx="1">
                  <c:v>32.020000000000003</c:v>
                </c:pt>
                <c:pt idx="2">
                  <c:v>21.6</c:v>
                </c:pt>
                <c:pt idx="3">
                  <c:v>7.01</c:v>
                </c:pt>
              </c:numCache>
            </c:numRef>
          </c:val>
          <c:extLst xmlns:c16r2="http://schemas.microsoft.com/office/drawing/2015/06/chart">
            <c:ext xmlns:c16="http://schemas.microsoft.com/office/drawing/2014/chart" uri="{C3380CC4-5D6E-409C-BE32-E72D297353CC}">
              <c16:uniqueId val="{00000005-7558-4D69-A61D-1A73B1533F5E}"/>
            </c:ext>
          </c:extLst>
        </c:ser>
        <c:ser>
          <c:idx val="6"/>
          <c:order val="6"/>
          <c:tx>
            <c:strRef>
              <c:f>Examples!$A$40</c:f>
              <c:strCache>
                <c:ptCount val="1"/>
                <c:pt idx="0">
                  <c:v>1998-99</c:v>
                </c:pt>
              </c:strCache>
            </c:strRef>
          </c:tx>
          <c:spPr>
            <a:solidFill>
              <a:srgbClr val="8F439B"/>
            </a:solidFill>
            <a:ln w="25400">
              <a:noFill/>
            </a:ln>
          </c:spPr>
          <c:invertIfNegative val="0"/>
          <c:cat>
            <c:strRef>
              <c:f>Examples!$B$33:$E$33</c:f>
              <c:strCache>
                <c:ptCount val="4"/>
                <c:pt idx="0">
                  <c:v>Blue</c:v>
                </c:pt>
                <c:pt idx="1">
                  <c:v>Mid Grey</c:v>
                </c:pt>
                <c:pt idx="2">
                  <c:v>Pale Blue</c:v>
                </c:pt>
                <c:pt idx="3">
                  <c:v>Green</c:v>
                </c:pt>
              </c:strCache>
            </c:strRef>
          </c:cat>
          <c:val>
            <c:numRef>
              <c:f>Examples!$B$40:$E$40</c:f>
              <c:numCache>
                <c:formatCode>General</c:formatCode>
                <c:ptCount val="4"/>
                <c:pt idx="0">
                  <c:v>42.13</c:v>
                </c:pt>
                <c:pt idx="1">
                  <c:v>26.53</c:v>
                </c:pt>
                <c:pt idx="2">
                  <c:v>21.6</c:v>
                </c:pt>
                <c:pt idx="3">
                  <c:v>7.01</c:v>
                </c:pt>
              </c:numCache>
            </c:numRef>
          </c:val>
          <c:extLst xmlns:c16r2="http://schemas.microsoft.com/office/drawing/2015/06/chart">
            <c:ext xmlns:c16="http://schemas.microsoft.com/office/drawing/2014/chart" uri="{C3380CC4-5D6E-409C-BE32-E72D297353CC}">
              <c16:uniqueId val="{00000006-7558-4D69-A61D-1A73B1533F5E}"/>
            </c:ext>
          </c:extLst>
        </c:ser>
        <c:ser>
          <c:idx val="7"/>
          <c:order val="7"/>
          <c:tx>
            <c:strRef>
              <c:f>Examples!$A$41</c:f>
              <c:strCache>
                <c:ptCount val="1"/>
                <c:pt idx="0">
                  <c:v>1999-00</c:v>
                </c:pt>
              </c:strCache>
            </c:strRef>
          </c:tx>
          <c:spPr>
            <a:solidFill>
              <a:srgbClr val="EDA6A8"/>
            </a:solidFill>
            <a:ln w="25400">
              <a:noFill/>
            </a:ln>
          </c:spPr>
          <c:invertIfNegative val="0"/>
          <c:cat>
            <c:strRef>
              <c:f>Examples!$B$33:$E$33</c:f>
              <c:strCache>
                <c:ptCount val="4"/>
                <c:pt idx="0">
                  <c:v>Blue</c:v>
                </c:pt>
                <c:pt idx="1">
                  <c:v>Mid Grey</c:v>
                </c:pt>
                <c:pt idx="2">
                  <c:v>Pale Blue</c:v>
                </c:pt>
                <c:pt idx="3">
                  <c:v>Green</c:v>
                </c:pt>
              </c:strCache>
            </c:strRef>
          </c:cat>
          <c:val>
            <c:numRef>
              <c:f>Examples!$B$41:$E$41</c:f>
              <c:numCache>
                <c:formatCode>General</c:formatCode>
                <c:ptCount val="4"/>
                <c:pt idx="0">
                  <c:v>45</c:v>
                </c:pt>
                <c:pt idx="1">
                  <c:v>22</c:v>
                </c:pt>
                <c:pt idx="2">
                  <c:v>26</c:v>
                </c:pt>
                <c:pt idx="3">
                  <c:v>8</c:v>
                </c:pt>
              </c:numCache>
            </c:numRef>
          </c:val>
          <c:extLst xmlns:c16r2="http://schemas.microsoft.com/office/drawing/2015/06/chart">
            <c:ext xmlns:c16="http://schemas.microsoft.com/office/drawing/2014/chart" uri="{C3380CC4-5D6E-409C-BE32-E72D297353CC}">
              <c16:uniqueId val="{00000007-7558-4D69-A61D-1A73B1533F5E}"/>
            </c:ext>
          </c:extLst>
        </c:ser>
        <c:dLbls>
          <c:showLegendKey val="0"/>
          <c:showVal val="0"/>
          <c:showCatName val="0"/>
          <c:showSerName val="0"/>
          <c:showPercent val="0"/>
          <c:showBubbleSize val="0"/>
        </c:dLbls>
        <c:gapWidth val="150"/>
        <c:axId val="975694696"/>
        <c:axId val="975697048"/>
      </c:barChart>
      <c:catAx>
        <c:axId val="975694696"/>
        <c:scaling>
          <c:orientation val="maxMin"/>
        </c:scaling>
        <c:delete val="0"/>
        <c:axPos val="l"/>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975697048"/>
        <c:crosses val="autoZero"/>
        <c:auto val="1"/>
        <c:lblAlgn val="ctr"/>
        <c:lblOffset val="100"/>
        <c:tickLblSkip val="1"/>
        <c:tickMarkSkip val="1"/>
        <c:noMultiLvlLbl val="0"/>
      </c:catAx>
      <c:valAx>
        <c:axId val="975697048"/>
        <c:scaling>
          <c:orientation val="minMax"/>
        </c:scaling>
        <c:delete val="0"/>
        <c:axPos val="b"/>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975694696"/>
        <c:crosses val="max"/>
        <c:crossBetween val="between"/>
      </c:valAx>
      <c:spPr>
        <a:solidFill>
          <a:srgbClr val="FFFFFF"/>
        </a:solidFill>
        <a:ln w="25400">
          <a:noFill/>
        </a:ln>
      </c:spPr>
    </c:plotArea>
    <c:legend>
      <c:legendPos val="r"/>
      <c:layout>
        <c:manualLayout>
          <c:xMode val="edge"/>
          <c:yMode val="edge"/>
          <c:x val="0.79759176909315421"/>
          <c:y val="0.23397536594841806"/>
          <c:w val="0.10240981929443824"/>
          <c:h val="0.5641049918756379"/>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0.98425196850393704" l="0.74803149606299213" r="0.74803149606299213" t="0.98425196850393704" header="0.51181102362204722" footer="0.51181102362204722"/>
    <c:pageSetup paperSize="9" orientation="portrait"/>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3012141752415094E-2"/>
          <c:y val="6.7524354290904406E-2"/>
          <c:w val="0.89397748137027266"/>
          <c:h val="0.79099957883630856"/>
        </c:manualLayout>
      </c:layout>
      <c:barChart>
        <c:barDir val="col"/>
        <c:grouping val="clustered"/>
        <c:varyColors val="0"/>
        <c:ser>
          <c:idx val="1"/>
          <c:order val="0"/>
          <c:tx>
            <c:strRef>
              <c:f>Examples!$X$33</c:f>
              <c:strCache>
                <c:ptCount val="1"/>
                <c:pt idx="0">
                  <c:v>Black</c:v>
                </c:pt>
              </c:strCache>
            </c:strRef>
          </c:tx>
          <c:spPr>
            <a:solidFill>
              <a:srgbClr val="007BC4"/>
            </a:solidFill>
            <a:ln w="25400">
              <a:noFill/>
            </a:ln>
          </c:spPr>
          <c:invertIfNegative val="0"/>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Examples!$X$34:$X$41</c:f>
              <c:numCache>
                <c:formatCode>General</c:formatCode>
                <c:ptCount val="8"/>
                <c:pt idx="0">
                  <c:v>33.19</c:v>
                </c:pt>
                <c:pt idx="1">
                  <c:v>39.39</c:v>
                </c:pt>
                <c:pt idx="2">
                  <c:v>42.78</c:v>
                </c:pt>
                <c:pt idx="3">
                  <c:v>42.13</c:v>
                </c:pt>
                <c:pt idx="4">
                  <c:v>41.69</c:v>
                </c:pt>
                <c:pt idx="5">
                  <c:v>39.39</c:v>
                </c:pt>
                <c:pt idx="6">
                  <c:v>42.13</c:v>
                </c:pt>
                <c:pt idx="7">
                  <c:v>45</c:v>
                </c:pt>
              </c:numCache>
            </c:numRef>
          </c:val>
          <c:extLst xmlns:c16r2="http://schemas.microsoft.com/office/drawing/2015/06/chart">
            <c:ext xmlns:c16="http://schemas.microsoft.com/office/drawing/2014/chart" uri="{C3380CC4-5D6E-409C-BE32-E72D297353CC}">
              <c16:uniqueId val="{00000000-980F-46A8-9A75-D69E35C09226}"/>
            </c:ext>
          </c:extLst>
        </c:ser>
        <c:ser>
          <c:idx val="0"/>
          <c:order val="1"/>
          <c:tx>
            <c:strRef>
              <c:f>Examples!$Y$33</c:f>
              <c:strCache>
                <c:ptCount val="1"/>
                <c:pt idx="0">
                  <c:v>Red 100%</c:v>
                </c:pt>
              </c:strCache>
            </c:strRef>
          </c:tx>
          <c:spPr>
            <a:solidFill>
              <a:srgbClr val="A0A09A"/>
            </a:solidFill>
            <a:ln w="25400">
              <a:noFill/>
            </a:ln>
          </c:spPr>
          <c:invertIfNegative val="0"/>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Examples!$Y$34:$Y$41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extLst xmlns:c16r2="http://schemas.microsoft.com/office/drawing/2015/06/chart">
            <c:ext xmlns:c16="http://schemas.microsoft.com/office/drawing/2014/chart" uri="{C3380CC4-5D6E-409C-BE32-E72D297353CC}">
              <c16:uniqueId val="{00000001-980F-46A8-9A75-D69E35C09226}"/>
            </c:ext>
          </c:extLst>
        </c:ser>
        <c:dLbls>
          <c:showLegendKey val="0"/>
          <c:showVal val="0"/>
          <c:showCatName val="0"/>
          <c:showSerName val="0"/>
          <c:showPercent val="0"/>
          <c:showBubbleSize val="0"/>
        </c:dLbls>
        <c:gapWidth val="150"/>
        <c:axId val="891219608"/>
        <c:axId val="891220000"/>
      </c:barChart>
      <c:lineChart>
        <c:grouping val="standard"/>
        <c:varyColors val="0"/>
        <c:ser>
          <c:idx val="2"/>
          <c:order val="2"/>
          <c:tx>
            <c:strRef>
              <c:f>Examples!$Z$33</c:f>
              <c:strCache>
                <c:ptCount val="1"/>
                <c:pt idx="0">
                  <c:v>Red 70%</c:v>
                </c:pt>
              </c:strCache>
            </c:strRef>
          </c:tx>
          <c:spPr>
            <a:ln w="25400">
              <a:solidFill>
                <a:srgbClr val="CBD4D9"/>
              </a:solidFill>
              <a:prstDash val="solid"/>
            </a:ln>
          </c:spPr>
          <c:marker>
            <c:symbol val="none"/>
          </c:marker>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Examples!$Z$34:$Z$41</c:f>
              <c:numCache>
                <c:formatCode>General</c:formatCode>
                <c:ptCount val="8"/>
                <c:pt idx="0">
                  <c:v>21.56</c:v>
                </c:pt>
                <c:pt idx="1">
                  <c:v>21.6</c:v>
                </c:pt>
                <c:pt idx="2">
                  <c:v>18.350000000000001</c:v>
                </c:pt>
                <c:pt idx="3">
                  <c:v>21.6</c:v>
                </c:pt>
                <c:pt idx="4">
                  <c:v>23.98</c:v>
                </c:pt>
                <c:pt idx="5">
                  <c:v>21.6</c:v>
                </c:pt>
                <c:pt idx="6">
                  <c:v>21.6</c:v>
                </c:pt>
                <c:pt idx="7">
                  <c:v>26</c:v>
                </c:pt>
              </c:numCache>
            </c:numRef>
          </c:val>
          <c:smooth val="0"/>
          <c:extLst xmlns:c16r2="http://schemas.microsoft.com/office/drawing/2015/06/chart">
            <c:ext xmlns:c16="http://schemas.microsoft.com/office/drawing/2014/chart" uri="{C3380CC4-5D6E-409C-BE32-E72D297353CC}">
              <c16:uniqueId val="{00000002-980F-46A8-9A75-D69E35C09226}"/>
            </c:ext>
          </c:extLst>
        </c:ser>
        <c:ser>
          <c:idx val="3"/>
          <c:order val="3"/>
          <c:tx>
            <c:strRef>
              <c:f>Examples!$AA$33</c:f>
              <c:strCache>
                <c:ptCount val="1"/>
                <c:pt idx="0">
                  <c:v>Grey 40%</c:v>
                </c:pt>
              </c:strCache>
            </c:strRef>
          </c:tx>
          <c:spPr>
            <a:ln w="25400">
              <a:solidFill>
                <a:srgbClr val="46B849"/>
              </a:solidFill>
              <a:prstDash val="solid"/>
            </a:ln>
          </c:spPr>
          <c:marker>
            <c:symbol val="none"/>
          </c:marker>
          <c:cat>
            <c:strRef>
              <c:f>Examples!$W$34:$W$41</c:f>
              <c:strCache>
                <c:ptCount val="8"/>
                <c:pt idx="0">
                  <c:v>1975-76</c:v>
                </c:pt>
                <c:pt idx="1">
                  <c:v>1983-84</c:v>
                </c:pt>
                <c:pt idx="2">
                  <c:v>1988-89</c:v>
                </c:pt>
                <c:pt idx="3">
                  <c:v>1993-94</c:v>
                </c:pt>
                <c:pt idx="4">
                  <c:v>1996-97</c:v>
                </c:pt>
                <c:pt idx="5">
                  <c:v>1997-98</c:v>
                </c:pt>
                <c:pt idx="6">
                  <c:v>1998-99</c:v>
                </c:pt>
                <c:pt idx="7">
                  <c:v>1999-00</c:v>
                </c:pt>
              </c:strCache>
            </c:strRef>
          </c:cat>
          <c:val>
            <c:numRef>
              <c:f>Examples!$AA$34:$AA$41</c:f>
              <c:numCache>
                <c:formatCode>General</c:formatCode>
                <c:ptCount val="8"/>
                <c:pt idx="0">
                  <c:v>5.36</c:v>
                </c:pt>
                <c:pt idx="1">
                  <c:v>7.01</c:v>
                </c:pt>
                <c:pt idx="2">
                  <c:v>6.33</c:v>
                </c:pt>
                <c:pt idx="3">
                  <c:v>7.01</c:v>
                </c:pt>
                <c:pt idx="4">
                  <c:v>7</c:v>
                </c:pt>
                <c:pt idx="5">
                  <c:v>7.01</c:v>
                </c:pt>
                <c:pt idx="6">
                  <c:v>7.01</c:v>
                </c:pt>
                <c:pt idx="7">
                  <c:v>8</c:v>
                </c:pt>
              </c:numCache>
            </c:numRef>
          </c:val>
          <c:smooth val="0"/>
          <c:extLst xmlns:c16r2="http://schemas.microsoft.com/office/drawing/2015/06/chart">
            <c:ext xmlns:c16="http://schemas.microsoft.com/office/drawing/2014/chart" uri="{C3380CC4-5D6E-409C-BE32-E72D297353CC}">
              <c16:uniqueId val="{00000003-980F-46A8-9A75-D69E35C09226}"/>
            </c:ext>
          </c:extLst>
        </c:ser>
        <c:dLbls>
          <c:showLegendKey val="0"/>
          <c:showVal val="0"/>
          <c:showCatName val="0"/>
          <c:showSerName val="0"/>
          <c:showPercent val="0"/>
          <c:showBubbleSize val="0"/>
        </c:dLbls>
        <c:marker val="1"/>
        <c:smooth val="0"/>
        <c:axId val="891220392"/>
        <c:axId val="891216864"/>
      </c:lineChart>
      <c:catAx>
        <c:axId val="8912196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891220000"/>
        <c:crosses val="autoZero"/>
        <c:auto val="0"/>
        <c:lblAlgn val="ctr"/>
        <c:lblOffset val="100"/>
        <c:tickLblSkip val="1"/>
        <c:tickMarkSkip val="1"/>
        <c:noMultiLvlLbl val="0"/>
      </c:catAx>
      <c:valAx>
        <c:axId val="891220000"/>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891219608"/>
        <c:crosses val="autoZero"/>
        <c:crossBetween val="between"/>
      </c:valAx>
      <c:catAx>
        <c:axId val="891220392"/>
        <c:scaling>
          <c:orientation val="minMax"/>
        </c:scaling>
        <c:delete val="1"/>
        <c:axPos val="b"/>
        <c:numFmt formatCode="General" sourceLinked="1"/>
        <c:majorTickMark val="out"/>
        <c:minorTickMark val="none"/>
        <c:tickLblPos val="nextTo"/>
        <c:crossAx val="891216864"/>
        <c:crosses val="autoZero"/>
        <c:auto val="0"/>
        <c:lblAlgn val="ctr"/>
        <c:lblOffset val="100"/>
        <c:noMultiLvlLbl val="0"/>
      </c:catAx>
      <c:valAx>
        <c:axId val="891216864"/>
        <c:scaling>
          <c:orientation val="minMax"/>
        </c:scaling>
        <c:delete val="0"/>
        <c:axPos val="r"/>
        <c:numFmt formatCode="General" sourceLinked="1"/>
        <c:majorTickMark val="none"/>
        <c:minorTickMark val="none"/>
        <c:tickLblPos val="nextTo"/>
        <c:spPr>
          <a:ln w="9525">
            <a:noFill/>
          </a:ln>
        </c:spPr>
        <c:txPr>
          <a:bodyPr rot="0" vert="horz"/>
          <a:lstStyle/>
          <a:p>
            <a:pPr>
              <a:defRPr sz="900" b="0" i="0" u="none" strike="noStrike" baseline="0">
                <a:solidFill>
                  <a:srgbClr val="000000"/>
                </a:solidFill>
                <a:latin typeface="Myriad Pro"/>
                <a:ea typeface="Myriad Pro"/>
                <a:cs typeface="Myriad Pro"/>
              </a:defRPr>
            </a:pPr>
            <a:endParaRPr lang="en-US"/>
          </a:p>
        </c:txPr>
        <c:crossAx val="891220392"/>
        <c:crosses val="max"/>
        <c:crossBetween val="between"/>
      </c:valAx>
      <c:spPr>
        <a:solidFill>
          <a:srgbClr val="FFFFFF"/>
        </a:solidFill>
        <a:ln w="25400">
          <a:noFill/>
        </a:ln>
      </c:spPr>
    </c:plotArea>
    <c:legend>
      <c:legendPos val="r"/>
      <c:layout>
        <c:manualLayout>
          <c:xMode val="edge"/>
          <c:yMode val="edge"/>
          <c:x val="0.21445820981658834"/>
          <c:y val="8.0386136060600466E-2"/>
          <c:w val="0.56024195261075038"/>
          <c:h val="6.7524354290904393E-2"/>
        </c:manualLayout>
      </c:layout>
      <c:overlay val="0"/>
      <c:spPr>
        <a:noFill/>
        <a:ln w="25400">
          <a:noFill/>
        </a:ln>
      </c:spPr>
      <c:txPr>
        <a:bodyPr/>
        <a:lstStyle/>
        <a:p>
          <a:pPr>
            <a:defRPr sz="825" b="0" i="0" u="none" strike="noStrike" baseline="0">
              <a:solidFill>
                <a:srgbClr val="000000"/>
              </a:solidFill>
              <a:latin typeface="Arial" pitchFamily="34" charset="0"/>
              <a:ea typeface="Myriad Pro"/>
              <a:cs typeface="Arial" pitchFamily="34" charset="0"/>
            </a:defRPr>
          </a:pPr>
          <a:endParaRPr lang="en-US"/>
        </a:p>
      </c:tx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oddHeader>&amp;A</c:oddHeader>
      <c:oddFooter>Page &amp;P</c:oddFooter>
    </c:headerFooter>
    <c:pageMargins b="1" l="0.75" r="0.75" t="1" header="0.5" footer="0.5"/>
    <c:pageSetup paperSize="9" orientation="portrait" horizontalDpi="-3"/>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06035578705488E-2"/>
          <c:y val="6.7307981985161358E-2"/>
          <c:w val="0.89397748137027266"/>
          <c:h val="0.79167007382546917"/>
        </c:manualLayout>
      </c:layout>
      <c:areaChart>
        <c:grouping val="stacked"/>
        <c:varyColors val="0"/>
        <c:ser>
          <c:idx val="0"/>
          <c:order val="0"/>
          <c:tx>
            <c:strRef>
              <c:f>Examples!$B$33</c:f>
              <c:strCache>
                <c:ptCount val="1"/>
                <c:pt idx="0">
                  <c:v>Blue</c:v>
                </c:pt>
              </c:strCache>
            </c:strRef>
          </c:tx>
          <c:spPr>
            <a:solidFill>
              <a:srgbClr val="007BC4"/>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Examples!$B$34:$B$41</c:f>
              <c:numCache>
                <c:formatCode>General</c:formatCode>
                <c:ptCount val="8"/>
                <c:pt idx="0">
                  <c:v>36.19</c:v>
                </c:pt>
                <c:pt idx="1">
                  <c:v>39.39</c:v>
                </c:pt>
                <c:pt idx="2">
                  <c:v>42.78</c:v>
                </c:pt>
                <c:pt idx="3">
                  <c:v>42.13</c:v>
                </c:pt>
                <c:pt idx="4">
                  <c:v>41.69</c:v>
                </c:pt>
                <c:pt idx="5">
                  <c:v>39.39</c:v>
                </c:pt>
                <c:pt idx="6">
                  <c:v>42.13</c:v>
                </c:pt>
                <c:pt idx="7">
                  <c:v>45</c:v>
                </c:pt>
              </c:numCache>
            </c:numRef>
          </c:val>
          <c:extLst xmlns:c16r2="http://schemas.microsoft.com/office/drawing/2015/06/chart">
            <c:ext xmlns:c16="http://schemas.microsoft.com/office/drawing/2014/chart" uri="{C3380CC4-5D6E-409C-BE32-E72D297353CC}">
              <c16:uniqueId val="{00000000-03ED-48D8-857E-944CAECE14CC}"/>
            </c:ext>
          </c:extLst>
        </c:ser>
        <c:ser>
          <c:idx val="1"/>
          <c:order val="1"/>
          <c:tx>
            <c:strRef>
              <c:f>Examples!$C$33</c:f>
              <c:strCache>
                <c:ptCount val="1"/>
                <c:pt idx="0">
                  <c:v>Mid Grey</c:v>
                </c:pt>
              </c:strCache>
            </c:strRef>
          </c:tx>
          <c:spPr>
            <a:solidFill>
              <a:srgbClr val="A0A09A"/>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Examples!$C$34:$C$41</c:f>
              <c:numCache>
                <c:formatCode>General</c:formatCode>
                <c:ptCount val="8"/>
                <c:pt idx="0">
                  <c:v>36.880000000000003</c:v>
                </c:pt>
                <c:pt idx="1">
                  <c:v>32.020000000000003</c:v>
                </c:pt>
                <c:pt idx="2">
                  <c:v>29.91</c:v>
                </c:pt>
                <c:pt idx="3">
                  <c:v>26.53</c:v>
                </c:pt>
                <c:pt idx="4">
                  <c:v>24.76</c:v>
                </c:pt>
                <c:pt idx="5">
                  <c:v>32.020000000000003</c:v>
                </c:pt>
                <c:pt idx="6">
                  <c:v>26.53</c:v>
                </c:pt>
                <c:pt idx="7">
                  <c:v>22</c:v>
                </c:pt>
              </c:numCache>
            </c:numRef>
          </c:val>
          <c:extLst xmlns:c16r2="http://schemas.microsoft.com/office/drawing/2015/06/chart">
            <c:ext xmlns:c16="http://schemas.microsoft.com/office/drawing/2014/chart" uri="{C3380CC4-5D6E-409C-BE32-E72D297353CC}">
              <c16:uniqueId val="{00000001-03ED-48D8-857E-944CAECE14CC}"/>
            </c:ext>
          </c:extLst>
        </c:ser>
        <c:ser>
          <c:idx val="2"/>
          <c:order val="2"/>
          <c:tx>
            <c:strRef>
              <c:f>Examples!$D$33</c:f>
              <c:strCache>
                <c:ptCount val="1"/>
                <c:pt idx="0">
                  <c:v>Pale Blue</c:v>
                </c:pt>
              </c:strCache>
            </c:strRef>
          </c:tx>
          <c:spPr>
            <a:solidFill>
              <a:srgbClr val="CBD4D9"/>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Examples!$D$34:$D$41</c:f>
              <c:numCache>
                <c:formatCode>General</c:formatCode>
                <c:ptCount val="8"/>
                <c:pt idx="0">
                  <c:v>21.56</c:v>
                </c:pt>
                <c:pt idx="1">
                  <c:v>21.6</c:v>
                </c:pt>
                <c:pt idx="2">
                  <c:v>18.350000000000001</c:v>
                </c:pt>
                <c:pt idx="3">
                  <c:v>21.6</c:v>
                </c:pt>
                <c:pt idx="4">
                  <c:v>23.98</c:v>
                </c:pt>
                <c:pt idx="5">
                  <c:v>21.6</c:v>
                </c:pt>
                <c:pt idx="6">
                  <c:v>21.6</c:v>
                </c:pt>
                <c:pt idx="7">
                  <c:v>26</c:v>
                </c:pt>
              </c:numCache>
            </c:numRef>
          </c:val>
          <c:extLst xmlns:c16r2="http://schemas.microsoft.com/office/drawing/2015/06/chart">
            <c:ext xmlns:c16="http://schemas.microsoft.com/office/drawing/2014/chart" uri="{C3380CC4-5D6E-409C-BE32-E72D297353CC}">
              <c16:uniqueId val="{00000002-03ED-48D8-857E-944CAECE14CC}"/>
            </c:ext>
          </c:extLst>
        </c:ser>
        <c:ser>
          <c:idx val="3"/>
          <c:order val="3"/>
          <c:tx>
            <c:strRef>
              <c:f>Examples!$E$33</c:f>
              <c:strCache>
                <c:ptCount val="1"/>
                <c:pt idx="0">
                  <c:v>Green</c:v>
                </c:pt>
              </c:strCache>
            </c:strRef>
          </c:tx>
          <c:spPr>
            <a:solidFill>
              <a:srgbClr val="46B849"/>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Examples!$E$34:$E$41</c:f>
              <c:numCache>
                <c:formatCode>General</c:formatCode>
                <c:ptCount val="8"/>
                <c:pt idx="0">
                  <c:v>5.36</c:v>
                </c:pt>
                <c:pt idx="1">
                  <c:v>7.01</c:v>
                </c:pt>
                <c:pt idx="2">
                  <c:v>6.33</c:v>
                </c:pt>
                <c:pt idx="3">
                  <c:v>7.01</c:v>
                </c:pt>
                <c:pt idx="4">
                  <c:v>7</c:v>
                </c:pt>
                <c:pt idx="5">
                  <c:v>7.01</c:v>
                </c:pt>
                <c:pt idx="6">
                  <c:v>7.01</c:v>
                </c:pt>
                <c:pt idx="7">
                  <c:v>8</c:v>
                </c:pt>
              </c:numCache>
            </c:numRef>
          </c:val>
          <c:extLst xmlns:c16r2="http://schemas.microsoft.com/office/drawing/2015/06/chart">
            <c:ext xmlns:c16="http://schemas.microsoft.com/office/drawing/2014/chart" uri="{C3380CC4-5D6E-409C-BE32-E72D297353CC}">
              <c16:uniqueId val="{00000003-03ED-48D8-857E-944CAECE14CC}"/>
            </c:ext>
          </c:extLst>
        </c:ser>
        <c:ser>
          <c:idx val="4"/>
          <c:order val="4"/>
          <c:tx>
            <c:strRef>
              <c:f>Examples!$F$33</c:f>
              <c:strCache>
                <c:ptCount val="1"/>
                <c:pt idx="0">
                  <c:v>Charcoal</c:v>
                </c:pt>
              </c:strCache>
            </c:strRef>
          </c:tx>
          <c:spPr>
            <a:solidFill>
              <a:srgbClr val="212122"/>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Examples!$F$34:$F$41</c:f>
              <c:numCache>
                <c:formatCode>General</c:formatCode>
                <c:ptCount val="8"/>
                <c:pt idx="0">
                  <c:v>3.01</c:v>
                </c:pt>
                <c:pt idx="1">
                  <c:v>3.36</c:v>
                </c:pt>
                <c:pt idx="2">
                  <c:v>2.63</c:v>
                </c:pt>
                <c:pt idx="3">
                  <c:v>2.72</c:v>
                </c:pt>
                <c:pt idx="4">
                  <c:v>2.57</c:v>
                </c:pt>
                <c:pt idx="5">
                  <c:v>3.36</c:v>
                </c:pt>
                <c:pt idx="6">
                  <c:v>2.72</c:v>
                </c:pt>
                <c:pt idx="7">
                  <c:v>2</c:v>
                </c:pt>
              </c:numCache>
            </c:numRef>
          </c:val>
          <c:extLst xmlns:c16r2="http://schemas.microsoft.com/office/drawing/2015/06/chart">
            <c:ext xmlns:c16="http://schemas.microsoft.com/office/drawing/2014/chart" uri="{C3380CC4-5D6E-409C-BE32-E72D297353CC}">
              <c16:uniqueId val="{00000004-03ED-48D8-857E-944CAECE14CC}"/>
            </c:ext>
          </c:extLst>
        </c:ser>
        <c:ser>
          <c:idx val="5"/>
          <c:order val="5"/>
          <c:tx>
            <c:strRef>
              <c:f>Examples!$G$33</c:f>
              <c:strCache>
                <c:ptCount val="1"/>
                <c:pt idx="0">
                  <c:v>Orange</c:v>
                </c:pt>
              </c:strCache>
            </c:strRef>
          </c:tx>
          <c:spPr>
            <a:solidFill>
              <a:srgbClr val="F68B1F"/>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Examples!$G$34:$G$41</c:f>
              <c:numCache>
                <c:formatCode>General</c:formatCode>
                <c:ptCount val="8"/>
                <c:pt idx="0">
                  <c:v>10</c:v>
                </c:pt>
                <c:pt idx="1">
                  <c:v>12</c:v>
                </c:pt>
                <c:pt idx="2">
                  <c:v>14</c:v>
                </c:pt>
                <c:pt idx="3">
                  <c:v>16</c:v>
                </c:pt>
                <c:pt idx="4">
                  <c:v>18</c:v>
                </c:pt>
                <c:pt idx="5">
                  <c:v>12</c:v>
                </c:pt>
                <c:pt idx="6">
                  <c:v>16</c:v>
                </c:pt>
                <c:pt idx="7">
                  <c:v>20</c:v>
                </c:pt>
              </c:numCache>
            </c:numRef>
          </c:val>
          <c:extLst xmlns:c16r2="http://schemas.microsoft.com/office/drawing/2015/06/chart">
            <c:ext xmlns:c16="http://schemas.microsoft.com/office/drawing/2014/chart" uri="{C3380CC4-5D6E-409C-BE32-E72D297353CC}">
              <c16:uniqueId val="{00000005-03ED-48D8-857E-944CAECE14CC}"/>
            </c:ext>
          </c:extLst>
        </c:ser>
        <c:ser>
          <c:idx val="6"/>
          <c:order val="6"/>
          <c:tx>
            <c:strRef>
              <c:f>Examples!$H$33</c:f>
              <c:strCache>
                <c:ptCount val="1"/>
                <c:pt idx="0">
                  <c:v>Purple</c:v>
                </c:pt>
              </c:strCache>
            </c:strRef>
          </c:tx>
          <c:spPr>
            <a:solidFill>
              <a:srgbClr val="8F439B"/>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Examples!$H$34:$H$41</c:f>
              <c:numCache>
                <c:formatCode>General</c:formatCode>
                <c:ptCount val="8"/>
                <c:pt idx="0">
                  <c:v>3.01</c:v>
                </c:pt>
                <c:pt idx="1">
                  <c:v>3.36</c:v>
                </c:pt>
                <c:pt idx="2">
                  <c:v>2.63</c:v>
                </c:pt>
                <c:pt idx="3">
                  <c:v>2.72</c:v>
                </c:pt>
                <c:pt idx="4">
                  <c:v>2.57</c:v>
                </c:pt>
                <c:pt idx="5">
                  <c:v>3.36</c:v>
                </c:pt>
                <c:pt idx="6">
                  <c:v>2.72</c:v>
                </c:pt>
                <c:pt idx="7">
                  <c:v>2</c:v>
                </c:pt>
              </c:numCache>
            </c:numRef>
          </c:val>
          <c:extLst xmlns:c16r2="http://schemas.microsoft.com/office/drawing/2015/06/chart">
            <c:ext xmlns:c16="http://schemas.microsoft.com/office/drawing/2014/chart" uri="{C3380CC4-5D6E-409C-BE32-E72D297353CC}">
              <c16:uniqueId val="{00000006-03ED-48D8-857E-944CAECE14CC}"/>
            </c:ext>
          </c:extLst>
        </c:ser>
        <c:ser>
          <c:idx val="7"/>
          <c:order val="7"/>
          <c:tx>
            <c:strRef>
              <c:f>Examples!$I$33</c:f>
              <c:strCache>
                <c:ptCount val="1"/>
                <c:pt idx="0">
                  <c:v>Pink</c:v>
                </c:pt>
              </c:strCache>
            </c:strRef>
          </c:tx>
          <c:spPr>
            <a:solidFill>
              <a:srgbClr val="EDA6A8"/>
            </a:solidFill>
            <a:ln w="25400">
              <a:noFill/>
            </a:ln>
          </c:spPr>
          <c:cat>
            <c:strRef>
              <c:f>Examples!$A$34:$A$41</c:f>
              <c:strCache>
                <c:ptCount val="8"/>
                <c:pt idx="0">
                  <c:v>1975-76</c:v>
                </c:pt>
                <c:pt idx="1">
                  <c:v>1983-84</c:v>
                </c:pt>
                <c:pt idx="2">
                  <c:v>1988-89</c:v>
                </c:pt>
                <c:pt idx="3">
                  <c:v>1993-94</c:v>
                </c:pt>
                <c:pt idx="4">
                  <c:v>1996-97</c:v>
                </c:pt>
                <c:pt idx="5">
                  <c:v>1997-98</c:v>
                </c:pt>
                <c:pt idx="6">
                  <c:v>1998-99</c:v>
                </c:pt>
                <c:pt idx="7">
                  <c:v>1999-00</c:v>
                </c:pt>
              </c:strCache>
            </c:strRef>
          </c:cat>
          <c:val>
            <c:numRef>
              <c:f>Examples!$I$34:$I$41</c:f>
              <c:numCache>
                <c:formatCode>General</c:formatCode>
                <c:ptCount val="8"/>
                <c:pt idx="0">
                  <c:v>10</c:v>
                </c:pt>
                <c:pt idx="1">
                  <c:v>12</c:v>
                </c:pt>
                <c:pt idx="2">
                  <c:v>14</c:v>
                </c:pt>
                <c:pt idx="3">
                  <c:v>16</c:v>
                </c:pt>
                <c:pt idx="4">
                  <c:v>18</c:v>
                </c:pt>
                <c:pt idx="5">
                  <c:v>12</c:v>
                </c:pt>
                <c:pt idx="6">
                  <c:v>16</c:v>
                </c:pt>
                <c:pt idx="7">
                  <c:v>20</c:v>
                </c:pt>
              </c:numCache>
            </c:numRef>
          </c:val>
          <c:extLst xmlns:c16r2="http://schemas.microsoft.com/office/drawing/2015/06/chart">
            <c:ext xmlns:c16="http://schemas.microsoft.com/office/drawing/2014/chart" uri="{C3380CC4-5D6E-409C-BE32-E72D297353CC}">
              <c16:uniqueId val="{00000007-03ED-48D8-857E-944CAECE14CC}"/>
            </c:ext>
          </c:extLst>
        </c:ser>
        <c:dLbls>
          <c:showLegendKey val="0"/>
          <c:showVal val="0"/>
          <c:showCatName val="0"/>
          <c:showSerName val="0"/>
          <c:showPercent val="0"/>
          <c:showBubbleSize val="0"/>
        </c:dLbls>
        <c:axId val="891218824"/>
        <c:axId val="891217648"/>
      </c:areaChart>
      <c:catAx>
        <c:axId val="891218824"/>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891217648"/>
        <c:crosses val="autoZero"/>
        <c:auto val="1"/>
        <c:lblAlgn val="ctr"/>
        <c:lblOffset val="100"/>
        <c:tickLblSkip val="1"/>
        <c:tickMarkSkip val="1"/>
        <c:noMultiLvlLbl val="0"/>
      </c:catAx>
      <c:valAx>
        <c:axId val="891217648"/>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891218824"/>
        <c:crosses val="autoZero"/>
        <c:crossBetween val="midCat"/>
      </c:valAx>
      <c:spPr>
        <a:solidFill>
          <a:srgbClr val="FFFFFF"/>
        </a:solidFill>
        <a:ln w="3175">
          <a:solidFill>
            <a:srgbClr val="000000"/>
          </a:solidFill>
          <a:prstDash val="solid"/>
        </a:ln>
      </c:spPr>
    </c:plotArea>
    <c:legend>
      <c:legendPos val="r"/>
      <c:layout>
        <c:manualLayout>
          <c:xMode val="edge"/>
          <c:yMode val="edge"/>
          <c:x val="0.22530160244776412"/>
          <c:y val="7.0513123984454737E-2"/>
          <c:w val="0.64096498664283708"/>
          <c:h val="8.3333691981628349E-2"/>
        </c:manualLayout>
      </c:layout>
      <c:overlay val="0"/>
      <c:spPr>
        <a:noFill/>
        <a:ln w="25400">
          <a:noFill/>
        </a:ln>
      </c:spPr>
    </c:legend>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0.98425196850393704" l="0.74803149606299213" r="0.74803149606299213" t="0.98425196850393704" header="0.51181102362204722" footer="0.51181102362204722"/>
    <c:pageSetup paperSize="9" orientation="landscape"/>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54459203036052"/>
          <c:y val="0.13307984790874525"/>
          <c:w val="0.82542694497153701"/>
          <c:h val="0.73764258555133078"/>
        </c:manualLayout>
      </c:layout>
      <c:areaChart>
        <c:grouping val="percentStacked"/>
        <c:varyColors val="0"/>
        <c:ser>
          <c:idx val="0"/>
          <c:order val="0"/>
          <c:tx>
            <c:strRef>
              <c:f>Examples!$B$33</c:f>
              <c:strCache>
                <c:ptCount val="1"/>
                <c:pt idx="0">
                  <c:v>Blue</c:v>
                </c:pt>
              </c:strCache>
            </c:strRef>
          </c:tx>
          <c:spPr>
            <a:solidFill>
              <a:srgbClr val="007BC4"/>
            </a:solidFill>
            <a:ln w="25400">
              <a:noFill/>
            </a:ln>
          </c:spPr>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847F-42FA-B670-F1EDAEBC8243}"/>
            </c:ext>
          </c:extLst>
        </c:ser>
        <c:ser>
          <c:idx val="1"/>
          <c:order val="1"/>
          <c:tx>
            <c:strRef>
              <c:f>Examples!$C$33</c:f>
              <c:strCache>
                <c:ptCount val="1"/>
                <c:pt idx="0">
                  <c:v>Mid Grey</c:v>
                </c:pt>
              </c:strCache>
            </c:strRef>
          </c:tx>
          <c:spPr>
            <a:solidFill>
              <a:srgbClr val="A0A09A"/>
            </a:solidFill>
            <a:ln w="25400">
              <a:noFill/>
            </a:ln>
          </c:spPr>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847F-42FA-B670-F1EDAEBC8243}"/>
            </c:ext>
          </c:extLst>
        </c:ser>
        <c:ser>
          <c:idx val="2"/>
          <c:order val="2"/>
          <c:tx>
            <c:strRef>
              <c:f>Examples!$D$33</c:f>
              <c:strCache>
                <c:ptCount val="1"/>
                <c:pt idx="0">
                  <c:v>Pale Blue</c:v>
                </c:pt>
              </c:strCache>
            </c:strRef>
          </c:tx>
          <c:spPr>
            <a:solidFill>
              <a:srgbClr val="CBD4D9"/>
            </a:solidFill>
            <a:ln w="25400">
              <a:noFill/>
            </a:ln>
          </c:spPr>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847F-42FA-B670-F1EDAEBC8243}"/>
            </c:ext>
          </c:extLst>
        </c:ser>
        <c:ser>
          <c:idx val="3"/>
          <c:order val="3"/>
          <c:tx>
            <c:strRef>
              <c:f>Examples!$E$33</c:f>
              <c:strCache>
                <c:ptCount val="1"/>
                <c:pt idx="0">
                  <c:v>Green</c:v>
                </c:pt>
              </c:strCache>
            </c:strRef>
          </c:tx>
          <c:spPr>
            <a:solidFill>
              <a:srgbClr val="46B849"/>
            </a:solidFill>
            <a:ln w="25400">
              <a:noFill/>
            </a:ln>
          </c:spPr>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847F-42FA-B670-F1EDAEBC8243}"/>
            </c:ext>
          </c:extLst>
        </c:ser>
        <c:ser>
          <c:idx val="4"/>
          <c:order val="4"/>
          <c:tx>
            <c:strRef>
              <c:f>Examples!$F$33</c:f>
              <c:strCache>
                <c:ptCount val="1"/>
                <c:pt idx="0">
                  <c:v>Charcoal</c:v>
                </c:pt>
              </c:strCache>
            </c:strRef>
          </c:tx>
          <c:spPr>
            <a:solidFill>
              <a:srgbClr val="212122"/>
            </a:solidFill>
            <a:ln w="25400">
              <a:noFill/>
            </a:ln>
          </c:spPr>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847F-42FA-B670-F1EDAEBC8243}"/>
            </c:ext>
          </c:extLst>
        </c:ser>
        <c:ser>
          <c:idx val="5"/>
          <c:order val="5"/>
          <c:tx>
            <c:strRef>
              <c:f>Examples!$G$33</c:f>
              <c:strCache>
                <c:ptCount val="1"/>
                <c:pt idx="0">
                  <c:v>Orange</c:v>
                </c:pt>
              </c:strCache>
            </c:strRef>
          </c:tx>
          <c:spPr>
            <a:solidFill>
              <a:srgbClr val="F68B1F"/>
            </a:solidFill>
            <a:ln w="25400">
              <a:noFill/>
            </a:ln>
          </c:spPr>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847F-42FA-B670-F1EDAEBC8243}"/>
            </c:ext>
          </c:extLst>
        </c:ser>
        <c:ser>
          <c:idx val="6"/>
          <c:order val="6"/>
          <c:tx>
            <c:strRef>
              <c:f>Examples!$H$33</c:f>
              <c:strCache>
                <c:ptCount val="1"/>
                <c:pt idx="0">
                  <c:v>Purple</c:v>
                </c:pt>
              </c:strCache>
            </c:strRef>
          </c:tx>
          <c:spPr>
            <a:solidFill>
              <a:srgbClr val="8F439B"/>
            </a:solidFill>
            <a:ln w="25400">
              <a:noFill/>
            </a:ln>
          </c:spPr>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847F-42FA-B670-F1EDAEBC8243}"/>
            </c:ext>
          </c:extLst>
        </c:ser>
        <c:ser>
          <c:idx val="7"/>
          <c:order val="7"/>
          <c:tx>
            <c:strRef>
              <c:f>Examples!$I$33</c:f>
              <c:strCache>
                <c:ptCount val="1"/>
                <c:pt idx="0">
                  <c:v>Pink</c:v>
                </c:pt>
              </c:strCache>
            </c:strRef>
          </c:tx>
          <c:spPr>
            <a:solidFill>
              <a:srgbClr val="EDA6A8"/>
            </a:solidFill>
            <a:ln w="25400">
              <a:noFill/>
            </a:ln>
          </c:spPr>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847F-42FA-B670-F1EDAEBC8243}"/>
            </c:ext>
          </c:extLst>
        </c:ser>
        <c:dLbls>
          <c:showLegendKey val="0"/>
          <c:showVal val="0"/>
          <c:showCatName val="0"/>
          <c:showSerName val="0"/>
          <c:showPercent val="0"/>
          <c:showBubbleSize val="0"/>
        </c:dLbls>
        <c:axId val="891219216"/>
        <c:axId val="741204584"/>
      </c:areaChart>
      <c:catAx>
        <c:axId val="891219216"/>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741204584"/>
        <c:crosses val="autoZero"/>
        <c:auto val="1"/>
        <c:lblAlgn val="ctr"/>
        <c:lblOffset val="100"/>
        <c:tickLblSkip val="1"/>
        <c:tickMarkSkip val="1"/>
        <c:noMultiLvlLbl val="0"/>
      </c:catAx>
      <c:valAx>
        <c:axId val="741204584"/>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pitchFamily="34" charset="0"/>
                <a:ea typeface="Myriad Pro"/>
                <a:cs typeface="Arial" pitchFamily="34" charset="0"/>
              </a:defRPr>
            </a:pPr>
            <a:endParaRPr lang="en-US"/>
          </a:p>
        </c:txPr>
        <c:crossAx val="891219216"/>
        <c:crosses val="autoZero"/>
        <c:crossBetween val="midCat"/>
      </c:valAx>
      <c:spPr>
        <a:solidFill>
          <a:srgbClr val="FFFFFF"/>
        </a:solidFill>
        <a:ln w="3175">
          <a:solidFill>
            <a:srgbClr val="000000"/>
          </a:solidFill>
          <a:prstDash val="solid"/>
        </a:ln>
      </c:spPr>
    </c:plotArea>
    <c:legend>
      <c:legendPos val="r"/>
      <c:layout>
        <c:manualLayout>
          <c:xMode val="edge"/>
          <c:yMode val="edge"/>
          <c:x val="0.10120499789097427"/>
          <c:y val="2.2364330639842781E-2"/>
          <c:w val="0.78072426944465856"/>
          <c:h val="0.12140636633057508"/>
        </c:manualLayout>
      </c:layout>
      <c:overlay val="0"/>
      <c:spPr>
        <a:noFill/>
        <a:ln w="25400">
          <a:noFill/>
        </a:ln>
      </c:spPr>
      <c:txPr>
        <a:bodyPr/>
        <a:lstStyle/>
        <a:p>
          <a:pPr>
            <a:defRPr sz="825" b="0" i="0" u="none" strike="noStrike" baseline="0">
              <a:solidFill>
                <a:srgbClr val="000000"/>
              </a:solidFill>
              <a:latin typeface="Arial" pitchFamily="34" charset="0"/>
              <a:ea typeface="Myriad Pro"/>
              <a:cs typeface="Arial" pitchFamily="34" charset="0"/>
            </a:defRPr>
          </a:pPr>
          <a:endParaRPr lang="en-US"/>
        </a:p>
      </c:txPr>
    </c:legend>
    <c:plotVisOnly val="1"/>
    <c:dispBlanksAs val="zero"/>
    <c:showDLblsOverMax val="0"/>
  </c:chart>
  <c:spPr>
    <a:solidFill>
      <a:srgbClr val="FFFFFF"/>
    </a:solidFill>
    <a:ln w="9525">
      <a:noFill/>
    </a:ln>
  </c:spPr>
  <c:txPr>
    <a:bodyPr/>
    <a:lstStyle/>
    <a:p>
      <a:pPr>
        <a:defRPr sz="900" b="0" i="0" u="none" strike="noStrike" baseline="0">
          <a:solidFill>
            <a:srgbClr val="000000"/>
          </a:solidFill>
          <a:latin typeface="Myriad Pro"/>
          <a:ea typeface="Myriad Pro"/>
          <a:cs typeface="Myriad Pro"/>
        </a:defRPr>
      </a:pPr>
      <a:endParaRPr lang="en-US"/>
    </a:p>
  </c:txPr>
  <c:printSettings>
    <c:headerFooter alignWithMargins="0"/>
    <c:pageMargins b="1" l="0.75" r="0.75" t="1" header="0.5" footer="0.5"/>
    <c:pageSetup paperSize="9" orientation="landscape" horizontalDpi="-3" verticalDpi="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954459203036052"/>
          <c:y val="6.0836501901140684E-2"/>
          <c:w val="0.72485768500948766"/>
          <c:h val="0.8098859315589354"/>
        </c:manualLayout>
      </c:layout>
      <c:barChart>
        <c:barDir val="col"/>
        <c:grouping val="percentStacked"/>
        <c:varyColors val="0"/>
        <c:ser>
          <c:idx val="0"/>
          <c:order val="0"/>
          <c:tx>
            <c:strRef>
              <c:f>Examples!$B$33</c:f>
              <c:strCache>
                <c:ptCount val="1"/>
                <c:pt idx="0">
                  <c:v>Blue</c:v>
                </c:pt>
              </c:strCache>
            </c:strRef>
          </c:tx>
          <c:spPr>
            <a:solidFill>
              <a:srgbClr val="007BC4"/>
            </a:solidFill>
            <a:ln w="25400">
              <a:noFill/>
            </a:ln>
          </c:spPr>
          <c:invertIfNegative val="0"/>
          <c:cat>
            <c:strRef>
              <c:f>Examples!$A$34:$A$36</c:f>
              <c:strCache>
                <c:ptCount val="3"/>
                <c:pt idx="0">
                  <c:v>1975-76</c:v>
                </c:pt>
                <c:pt idx="1">
                  <c:v>1983-84</c:v>
                </c:pt>
                <c:pt idx="2">
                  <c:v>1988-89</c:v>
                </c:pt>
              </c:strCache>
            </c:strRef>
          </c:cat>
          <c:val>
            <c:numRef>
              <c:f>Examples!$B$34:$B$36</c:f>
              <c:numCache>
                <c:formatCode>General</c:formatCode>
                <c:ptCount val="3"/>
                <c:pt idx="0">
                  <c:v>36.19</c:v>
                </c:pt>
                <c:pt idx="1">
                  <c:v>39.39</c:v>
                </c:pt>
                <c:pt idx="2">
                  <c:v>42.78</c:v>
                </c:pt>
              </c:numCache>
            </c:numRef>
          </c:val>
          <c:extLst xmlns:c16r2="http://schemas.microsoft.com/office/drawing/2015/06/chart">
            <c:ext xmlns:c16="http://schemas.microsoft.com/office/drawing/2014/chart" uri="{C3380CC4-5D6E-409C-BE32-E72D297353CC}">
              <c16:uniqueId val="{00000000-3562-43FA-804E-E559FC4448DA}"/>
            </c:ext>
          </c:extLst>
        </c:ser>
        <c:ser>
          <c:idx val="1"/>
          <c:order val="1"/>
          <c:tx>
            <c:strRef>
              <c:f>Examples!$C$33</c:f>
              <c:strCache>
                <c:ptCount val="1"/>
                <c:pt idx="0">
                  <c:v>Mid Grey</c:v>
                </c:pt>
              </c:strCache>
            </c:strRef>
          </c:tx>
          <c:spPr>
            <a:solidFill>
              <a:srgbClr val="A0A09A"/>
            </a:solidFill>
            <a:ln w="25400">
              <a:noFill/>
            </a:ln>
          </c:spPr>
          <c:invertIfNegative val="0"/>
          <c:cat>
            <c:strRef>
              <c:f>Examples!$A$34:$A$36</c:f>
              <c:strCache>
                <c:ptCount val="3"/>
                <c:pt idx="0">
                  <c:v>1975-76</c:v>
                </c:pt>
                <c:pt idx="1">
                  <c:v>1983-84</c:v>
                </c:pt>
                <c:pt idx="2">
                  <c:v>1988-89</c:v>
                </c:pt>
              </c:strCache>
            </c:strRef>
          </c:cat>
          <c:val>
            <c:numRef>
              <c:f>Examples!$C$34:$C$36</c:f>
              <c:numCache>
                <c:formatCode>General</c:formatCode>
                <c:ptCount val="3"/>
                <c:pt idx="0">
                  <c:v>36.880000000000003</c:v>
                </c:pt>
                <c:pt idx="1">
                  <c:v>32.020000000000003</c:v>
                </c:pt>
                <c:pt idx="2">
                  <c:v>29.91</c:v>
                </c:pt>
              </c:numCache>
            </c:numRef>
          </c:val>
          <c:extLst xmlns:c16r2="http://schemas.microsoft.com/office/drawing/2015/06/chart">
            <c:ext xmlns:c16="http://schemas.microsoft.com/office/drawing/2014/chart" uri="{C3380CC4-5D6E-409C-BE32-E72D297353CC}">
              <c16:uniqueId val="{00000001-3562-43FA-804E-E559FC4448DA}"/>
            </c:ext>
          </c:extLst>
        </c:ser>
        <c:ser>
          <c:idx val="2"/>
          <c:order val="2"/>
          <c:tx>
            <c:strRef>
              <c:f>Examples!$D$33</c:f>
              <c:strCache>
                <c:ptCount val="1"/>
                <c:pt idx="0">
                  <c:v>Pale Blue</c:v>
                </c:pt>
              </c:strCache>
            </c:strRef>
          </c:tx>
          <c:spPr>
            <a:solidFill>
              <a:srgbClr val="CBD4D9"/>
            </a:solidFill>
            <a:ln w="25400">
              <a:noFill/>
            </a:ln>
          </c:spPr>
          <c:invertIfNegative val="0"/>
          <c:cat>
            <c:strRef>
              <c:f>Examples!$A$34:$A$36</c:f>
              <c:strCache>
                <c:ptCount val="3"/>
                <c:pt idx="0">
                  <c:v>1975-76</c:v>
                </c:pt>
                <c:pt idx="1">
                  <c:v>1983-84</c:v>
                </c:pt>
                <c:pt idx="2">
                  <c:v>1988-89</c:v>
                </c:pt>
              </c:strCache>
            </c:strRef>
          </c:cat>
          <c:val>
            <c:numRef>
              <c:f>Examples!$D$34:$D$36</c:f>
              <c:numCache>
                <c:formatCode>General</c:formatCode>
                <c:ptCount val="3"/>
                <c:pt idx="0">
                  <c:v>21.56</c:v>
                </c:pt>
                <c:pt idx="1">
                  <c:v>21.6</c:v>
                </c:pt>
                <c:pt idx="2">
                  <c:v>18.350000000000001</c:v>
                </c:pt>
              </c:numCache>
            </c:numRef>
          </c:val>
          <c:extLst xmlns:c16r2="http://schemas.microsoft.com/office/drawing/2015/06/chart">
            <c:ext xmlns:c16="http://schemas.microsoft.com/office/drawing/2014/chart" uri="{C3380CC4-5D6E-409C-BE32-E72D297353CC}">
              <c16:uniqueId val="{00000002-3562-43FA-804E-E559FC4448DA}"/>
            </c:ext>
          </c:extLst>
        </c:ser>
        <c:ser>
          <c:idx val="3"/>
          <c:order val="3"/>
          <c:tx>
            <c:strRef>
              <c:f>Examples!$E$33</c:f>
              <c:strCache>
                <c:ptCount val="1"/>
                <c:pt idx="0">
                  <c:v>Green</c:v>
                </c:pt>
              </c:strCache>
            </c:strRef>
          </c:tx>
          <c:spPr>
            <a:solidFill>
              <a:srgbClr val="46B849"/>
            </a:solidFill>
            <a:ln w="25400">
              <a:noFill/>
            </a:ln>
          </c:spPr>
          <c:invertIfNegative val="0"/>
          <c:cat>
            <c:strRef>
              <c:f>Examples!$A$34:$A$36</c:f>
              <c:strCache>
                <c:ptCount val="3"/>
                <c:pt idx="0">
                  <c:v>1975-76</c:v>
                </c:pt>
                <c:pt idx="1">
                  <c:v>1983-84</c:v>
                </c:pt>
                <c:pt idx="2">
                  <c:v>1988-89</c:v>
                </c:pt>
              </c:strCache>
            </c:strRef>
          </c:cat>
          <c:val>
            <c:numRef>
              <c:f>Examples!$E$34:$E$36</c:f>
              <c:numCache>
                <c:formatCode>General</c:formatCode>
                <c:ptCount val="3"/>
                <c:pt idx="0">
                  <c:v>5.36</c:v>
                </c:pt>
                <c:pt idx="1">
                  <c:v>7.01</c:v>
                </c:pt>
                <c:pt idx="2">
                  <c:v>6.33</c:v>
                </c:pt>
              </c:numCache>
            </c:numRef>
          </c:val>
          <c:extLst xmlns:c16r2="http://schemas.microsoft.com/office/drawing/2015/06/chart">
            <c:ext xmlns:c16="http://schemas.microsoft.com/office/drawing/2014/chart" uri="{C3380CC4-5D6E-409C-BE32-E72D297353CC}">
              <c16:uniqueId val="{00000003-3562-43FA-804E-E559FC4448DA}"/>
            </c:ext>
          </c:extLst>
        </c:ser>
        <c:ser>
          <c:idx val="4"/>
          <c:order val="4"/>
          <c:tx>
            <c:strRef>
              <c:f>Examples!$F$33</c:f>
              <c:strCache>
                <c:ptCount val="1"/>
                <c:pt idx="0">
                  <c:v>Charcoal</c:v>
                </c:pt>
              </c:strCache>
            </c:strRef>
          </c:tx>
          <c:spPr>
            <a:solidFill>
              <a:srgbClr val="212122"/>
            </a:solidFill>
            <a:ln w="25400">
              <a:noFill/>
            </a:ln>
          </c:spPr>
          <c:invertIfNegative val="0"/>
          <c:cat>
            <c:strRef>
              <c:f>Examples!$A$34:$A$36</c:f>
              <c:strCache>
                <c:ptCount val="3"/>
                <c:pt idx="0">
                  <c:v>1975-76</c:v>
                </c:pt>
                <c:pt idx="1">
                  <c:v>1983-84</c:v>
                </c:pt>
                <c:pt idx="2">
                  <c:v>1988-89</c:v>
                </c:pt>
              </c:strCache>
            </c:strRef>
          </c:cat>
          <c:val>
            <c:numRef>
              <c:f>Examples!$F$34:$F$36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4-3562-43FA-804E-E559FC4448DA}"/>
            </c:ext>
          </c:extLst>
        </c:ser>
        <c:ser>
          <c:idx val="5"/>
          <c:order val="5"/>
          <c:tx>
            <c:strRef>
              <c:f>Examples!$G$33</c:f>
              <c:strCache>
                <c:ptCount val="1"/>
                <c:pt idx="0">
                  <c:v>Orange</c:v>
                </c:pt>
              </c:strCache>
            </c:strRef>
          </c:tx>
          <c:spPr>
            <a:solidFill>
              <a:srgbClr val="F68B1F"/>
            </a:solidFill>
            <a:ln w="25400">
              <a:noFill/>
            </a:ln>
          </c:spPr>
          <c:invertIfNegative val="0"/>
          <c:cat>
            <c:strRef>
              <c:f>Examples!$A$34:$A$36</c:f>
              <c:strCache>
                <c:ptCount val="3"/>
                <c:pt idx="0">
                  <c:v>1975-76</c:v>
                </c:pt>
                <c:pt idx="1">
                  <c:v>1983-84</c:v>
                </c:pt>
                <c:pt idx="2">
                  <c:v>1988-89</c:v>
                </c:pt>
              </c:strCache>
            </c:strRef>
          </c:cat>
          <c:val>
            <c:numRef>
              <c:f>Examples!$G$34:$G$36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5-3562-43FA-804E-E559FC4448DA}"/>
            </c:ext>
          </c:extLst>
        </c:ser>
        <c:ser>
          <c:idx val="6"/>
          <c:order val="6"/>
          <c:tx>
            <c:strRef>
              <c:f>Examples!$H$33</c:f>
              <c:strCache>
                <c:ptCount val="1"/>
                <c:pt idx="0">
                  <c:v>Purple</c:v>
                </c:pt>
              </c:strCache>
            </c:strRef>
          </c:tx>
          <c:spPr>
            <a:solidFill>
              <a:srgbClr val="8F439B"/>
            </a:solidFill>
            <a:ln w="25400">
              <a:noFill/>
            </a:ln>
          </c:spPr>
          <c:invertIfNegative val="0"/>
          <c:cat>
            <c:strRef>
              <c:f>Examples!$A$34:$A$36</c:f>
              <c:strCache>
                <c:ptCount val="3"/>
                <c:pt idx="0">
                  <c:v>1975-76</c:v>
                </c:pt>
                <c:pt idx="1">
                  <c:v>1983-84</c:v>
                </c:pt>
                <c:pt idx="2">
                  <c:v>1988-89</c:v>
                </c:pt>
              </c:strCache>
            </c:strRef>
          </c:cat>
          <c:val>
            <c:numRef>
              <c:f>Examples!$H$34:$H$36</c:f>
              <c:numCache>
                <c:formatCode>General</c:formatCode>
                <c:ptCount val="3"/>
                <c:pt idx="0">
                  <c:v>3.01</c:v>
                </c:pt>
                <c:pt idx="1">
                  <c:v>3.36</c:v>
                </c:pt>
                <c:pt idx="2">
                  <c:v>2.63</c:v>
                </c:pt>
              </c:numCache>
            </c:numRef>
          </c:val>
          <c:extLst xmlns:c16r2="http://schemas.microsoft.com/office/drawing/2015/06/chart">
            <c:ext xmlns:c16="http://schemas.microsoft.com/office/drawing/2014/chart" uri="{C3380CC4-5D6E-409C-BE32-E72D297353CC}">
              <c16:uniqueId val="{00000006-3562-43FA-804E-E559FC4448DA}"/>
            </c:ext>
          </c:extLst>
        </c:ser>
        <c:ser>
          <c:idx val="7"/>
          <c:order val="7"/>
          <c:tx>
            <c:strRef>
              <c:f>Examples!$I$33</c:f>
              <c:strCache>
                <c:ptCount val="1"/>
                <c:pt idx="0">
                  <c:v>Pink</c:v>
                </c:pt>
              </c:strCache>
            </c:strRef>
          </c:tx>
          <c:spPr>
            <a:solidFill>
              <a:srgbClr val="EDA6A8"/>
            </a:solidFill>
            <a:ln w="25400">
              <a:noFill/>
            </a:ln>
          </c:spPr>
          <c:invertIfNegative val="0"/>
          <c:cat>
            <c:strRef>
              <c:f>Examples!$A$34:$A$36</c:f>
              <c:strCache>
                <c:ptCount val="3"/>
                <c:pt idx="0">
                  <c:v>1975-76</c:v>
                </c:pt>
                <c:pt idx="1">
                  <c:v>1983-84</c:v>
                </c:pt>
                <c:pt idx="2">
                  <c:v>1988-89</c:v>
                </c:pt>
              </c:strCache>
            </c:strRef>
          </c:cat>
          <c:val>
            <c:numRef>
              <c:f>Examples!$I$34:$I$36</c:f>
              <c:numCache>
                <c:formatCode>General</c:formatCode>
                <c:ptCount val="3"/>
                <c:pt idx="0">
                  <c:v>10</c:v>
                </c:pt>
                <c:pt idx="1">
                  <c:v>12</c:v>
                </c:pt>
                <c:pt idx="2">
                  <c:v>14</c:v>
                </c:pt>
              </c:numCache>
            </c:numRef>
          </c:val>
          <c:extLst xmlns:c16r2="http://schemas.microsoft.com/office/drawing/2015/06/chart">
            <c:ext xmlns:c16="http://schemas.microsoft.com/office/drawing/2014/chart" uri="{C3380CC4-5D6E-409C-BE32-E72D297353CC}">
              <c16:uniqueId val="{00000007-3562-43FA-804E-E559FC4448DA}"/>
            </c:ext>
          </c:extLst>
        </c:ser>
        <c:dLbls>
          <c:showLegendKey val="0"/>
          <c:showVal val="0"/>
          <c:showCatName val="0"/>
          <c:showSerName val="0"/>
          <c:showPercent val="0"/>
          <c:showBubbleSize val="0"/>
        </c:dLbls>
        <c:gapWidth val="150"/>
        <c:overlap val="100"/>
        <c:axId val="741202624"/>
        <c:axId val="741203016"/>
      </c:barChart>
      <c:catAx>
        <c:axId val="741202624"/>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741203016"/>
        <c:crosses val="autoZero"/>
        <c:auto val="1"/>
        <c:lblAlgn val="ctr"/>
        <c:lblOffset val="100"/>
        <c:tickLblSkip val="1"/>
        <c:tickMarkSkip val="1"/>
        <c:noMultiLvlLbl val="0"/>
      </c:catAx>
      <c:valAx>
        <c:axId val="741203016"/>
        <c:scaling>
          <c:orientation val="minMax"/>
        </c:scaling>
        <c:delete val="0"/>
        <c:axPos val="l"/>
        <c:majorGridlines>
          <c:spPr>
            <a:ln w="3175">
              <a:solidFill>
                <a:srgbClr val="000000"/>
              </a:solidFill>
              <a:prstDash val="solid"/>
            </a:ln>
          </c:spPr>
        </c:majorGridlines>
        <c:numFmt formatCode="0%" sourceLinked="1"/>
        <c:majorTickMark val="out"/>
        <c:minorTickMark val="none"/>
        <c:tickLblPos val="nextTo"/>
        <c:spPr>
          <a:ln w="9525">
            <a:noFill/>
          </a:ln>
        </c:spPr>
        <c:txPr>
          <a:bodyPr rot="0" vert="horz"/>
          <a:lstStyle/>
          <a:p>
            <a:pPr>
              <a:defRPr/>
            </a:pPr>
            <a:endParaRPr lang="en-US"/>
          </a:p>
        </c:txPr>
        <c:crossAx val="741202624"/>
        <c:crosses val="autoZero"/>
        <c:crossBetween val="between"/>
      </c:valAx>
      <c:spPr>
        <a:solidFill>
          <a:srgbClr val="FFFFFF"/>
        </a:solidFill>
        <a:ln w="25400">
          <a:noFill/>
        </a:ln>
      </c:spPr>
    </c:plotArea>
    <c:legend>
      <c:legendPos val="r"/>
      <c:layout>
        <c:manualLayout>
          <c:xMode val="edge"/>
          <c:yMode val="edge"/>
          <c:x val="0.87349551751138499"/>
          <c:y val="2.2435993995053784E-2"/>
          <c:w val="0.10481946210136618"/>
          <c:h val="0.84615748781345701"/>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0.98425196850393704" l="0.74803149606299213" r="0.74803149606299213" t="0.98425196850393704" header="0.51181102362204722" footer="0.51181102362204722"/>
    <c:pageSetup paperSize="9" orientation="portrait"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421784559343046E-2"/>
          <c:y val="7.987260942800993E-2"/>
          <c:w val="0.93132694487765588"/>
          <c:h val="0.77955666801737677"/>
        </c:manualLayout>
      </c:layout>
      <c:barChart>
        <c:barDir val="col"/>
        <c:grouping val="clustered"/>
        <c:varyColors val="0"/>
        <c:ser>
          <c:idx val="0"/>
          <c:order val="0"/>
          <c:tx>
            <c:strRef>
              <c:f>Examples!$A$34</c:f>
              <c:strCache>
                <c:ptCount val="1"/>
                <c:pt idx="0">
                  <c:v>1975-76</c:v>
                </c:pt>
              </c:strCache>
            </c:strRef>
          </c:tx>
          <c:spPr>
            <a:solidFill>
              <a:srgbClr val="007BC4"/>
            </a:solidFill>
            <a:ln w="25400">
              <a:noFill/>
            </a:ln>
          </c:spPr>
          <c:invertIfNegative val="0"/>
          <c:cat>
            <c:strRef>
              <c:f>Examples!$B$33:$D$33</c:f>
              <c:strCache>
                <c:ptCount val="3"/>
                <c:pt idx="0">
                  <c:v>Blue</c:v>
                </c:pt>
                <c:pt idx="1">
                  <c:v>Mid Grey</c:v>
                </c:pt>
                <c:pt idx="2">
                  <c:v>Pale Blue</c:v>
                </c:pt>
              </c:strCache>
            </c:strRef>
          </c:cat>
          <c:val>
            <c:numRef>
              <c:f>Examples!$B$34:$D$34</c:f>
              <c:numCache>
                <c:formatCode>General</c:formatCode>
                <c:ptCount val="3"/>
                <c:pt idx="0">
                  <c:v>36.19</c:v>
                </c:pt>
                <c:pt idx="1">
                  <c:v>36.880000000000003</c:v>
                </c:pt>
                <c:pt idx="2">
                  <c:v>21.56</c:v>
                </c:pt>
              </c:numCache>
            </c:numRef>
          </c:val>
          <c:extLst xmlns:c16r2="http://schemas.microsoft.com/office/drawing/2015/06/chart">
            <c:ext xmlns:c16="http://schemas.microsoft.com/office/drawing/2014/chart" uri="{C3380CC4-5D6E-409C-BE32-E72D297353CC}">
              <c16:uniqueId val="{00000000-5F76-4480-A21A-CDDD3AEF2CBB}"/>
            </c:ext>
          </c:extLst>
        </c:ser>
        <c:ser>
          <c:idx val="1"/>
          <c:order val="1"/>
          <c:tx>
            <c:strRef>
              <c:f>Examples!$A$35</c:f>
              <c:strCache>
                <c:ptCount val="1"/>
                <c:pt idx="0">
                  <c:v>1983-84</c:v>
                </c:pt>
              </c:strCache>
            </c:strRef>
          </c:tx>
          <c:spPr>
            <a:solidFill>
              <a:srgbClr val="A0A09A"/>
            </a:solidFill>
            <a:ln w="25400">
              <a:noFill/>
            </a:ln>
          </c:spPr>
          <c:invertIfNegative val="0"/>
          <c:cat>
            <c:strRef>
              <c:f>Examples!$B$33:$D$33</c:f>
              <c:strCache>
                <c:ptCount val="3"/>
                <c:pt idx="0">
                  <c:v>Blue</c:v>
                </c:pt>
                <c:pt idx="1">
                  <c:v>Mid Grey</c:v>
                </c:pt>
                <c:pt idx="2">
                  <c:v>Pale Blue</c:v>
                </c:pt>
              </c:strCache>
            </c:strRef>
          </c:cat>
          <c:val>
            <c:numRef>
              <c:f>Examples!$B$35:$D$35</c:f>
              <c:numCache>
                <c:formatCode>General</c:formatCode>
                <c:ptCount val="3"/>
                <c:pt idx="0">
                  <c:v>39.39</c:v>
                </c:pt>
                <c:pt idx="1">
                  <c:v>32.020000000000003</c:v>
                </c:pt>
                <c:pt idx="2">
                  <c:v>21.6</c:v>
                </c:pt>
              </c:numCache>
            </c:numRef>
          </c:val>
          <c:extLst xmlns:c16r2="http://schemas.microsoft.com/office/drawing/2015/06/chart">
            <c:ext xmlns:c16="http://schemas.microsoft.com/office/drawing/2014/chart" uri="{C3380CC4-5D6E-409C-BE32-E72D297353CC}">
              <c16:uniqueId val="{00000001-5F76-4480-A21A-CDDD3AEF2CBB}"/>
            </c:ext>
          </c:extLst>
        </c:ser>
        <c:ser>
          <c:idx val="2"/>
          <c:order val="2"/>
          <c:tx>
            <c:strRef>
              <c:f>Examples!$A$36</c:f>
              <c:strCache>
                <c:ptCount val="1"/>
                <c:pt idx="0">
                  <c:v>1988-89</c:v>
                </c:pt>
              </c:strCache>
            </c:strRef>
          </c:tx>
          <c:spPr>
            <a:solidFill>
              <a:srgbClr val="CBD4D9"/>
            </a:solidFill>
            <a:ln w="25400">
              <a:noFill/>
            </a:ln>
          </c:spPr>
          <c:invertIfNegative val="0"/>
          <c:cat>
            <c:strRef>
              <c:f>Examples!$B$33:$D$33</c:f>
              <c:strCache>
                <c:ptCount val="3"/>
                <c:pt idx="0">
                  <c:v>Blue</c:v>
                </c:pt>
                <c:pt idx="1">
                  <c:v>Mid Grey</c:v>
                </c:pt>
                <c:pt idx="2">
                  <c:v>Pale Blue</c:v>
                </c:pt>
              </c:strCache>
            </c:strRef>
          </c:cat>
          <c:val>
            <c:numRef>
              <c:f>Examples!$B$36:$D$36</c:f>
              <c:numCache>
                <c:formatCode>General</c:formatCode>
                <c:ptCount val="3"/>
                <c:pt idx="0">
                  <c:v>42.78</c:v>
                </c:pt>
                <c:pt idx="1">
                  <c:v>29.91</c:v>
                </c:pt>
                <c:pt idx="2">
                  <c:v>18.350000000000001</c:v>
                </c:pt>
              </c:numCache>
            </c:numRef>
          </c:val>
          <c:extLst xmlns:c16r2="http://schemas.microsoft.com/office/drawing/2015/06/chart">
            <c:ext xmlns:c16="http://schemas.microsoft.com/office/drawing/2014/chart" uri="{C3380CC4-5D6E-409C-BE32-E72D297353CC}">
              <c16:uniqueId val="{00000002-5F76-4480-A21A-CDDD3AEF2CBB}"/>
            </c:ext>
          </c:extLst>
        </c:ser>
        <c:ser>
          <c:idx val="3"/>
          <c:order val="3"/>
          <c:tx>
            <c:strRef>
              <c:f>Examples!$A$37</c:f>
              <c:strCache>
                <c:ptCount val="1"/>
                <c:pt idx="0">
                  <c:v>1993-94</c:v>
                </c:pt>
              </c:strCache>
            </c:strRef>
          </c:tx>
          <c:spPr>
            <a:solidFill>
              <a:srgbClr val="46B849"/>
            </a:solidFill>
            <a:ln w="25400">
              <a:noFill/>
            </a:ln>
          </c:spPr>
          <c:invertIfNegative val="0"/>
          <c:cat>
            <c:strRef>
              <c:f>Examples!$B$33:$D$33</c:f>
              <c:strCache>
                <c:ptCount val="3"/>
                <c:pt idx="0">
                  <c:v>Blue</c:v>
                </c:pt>
                <c:pt idx="1">
                  <c:v>Mid Grey</c:v>
                </c:pt>
                <c:pt idx="2">
                  <c:v>Pale Blue</c:v>
                </c:pt>
              </c:strCache>
            </c:strRef>
          </c:cat>
          <c:val>
            <c:numRef>
              <c:f>Examples!$B$37:$D$37</c:f>
              <c:numCache>
                <c:formatCode>General</c:formatCode>
                <c:ptCount val="3"/>
                <c:pt idx="0">
                  <c:v>42.13</c:v>
                </c:pt>
                <c:pt idx="1">
                  <c:v>26.53</c:v>
                </c:pt>
                <c:pt idx="2">
                  <c:v>21.6</c:v>
                </c:pt>
              </c:numCache>
            </c:numRef>
          </c:val>
          <c:extLst xmlns:c16r2="http://schemas.microsoft.com/office/drawing/2015/06/chart">
            <c:ext xmlns:c16="http://schemas.microsoft.com/office/drawing/2014/chart" uri="{C3380CC4-5D6E-409C-BE32-E72D297353CC}">
              <c16:uniqueId val="{00000003-5F76-4480-A21A-CDDD3AEF2CBB}"/>
            </c:ext>
          </c:extLst>
        </c:ser>
        <c:ser>
          <c:idx val="4"/>
          <c:order val="4"/>
          <c:tx>
            <c:strRef>
              <c:f>Examples!$A$38</c:f>
              <c:strCache>
                <c:ptCount val="1"/>
                <c:pt idx="0">
                  <c:v>1996-97</c:v>
                </c:pt>
              </c:strCache>
            </c:strRef>
          </c:tx>
          <c:spPr>
            <a:solidFill>
              <a:srgbClr val="212122"/>
            </a:solidFill>
            <a:ln w="25400">
              <a:noFill/>
            </a:ln>
          </c:spPr>
          <c:invertIfNegative val="0"/>
          <c:cat>
            <c:strRef>
              <c:f>Examples!$B$33:$D$33</c:f>
              <c:strCache>
                <c:ptCount val="3"/>
                <c:pt idx="0">
                  <c:v>Blue</c:v>
                </c:pt>
                <c:pt idx="1">
                  <c:v>Mid Grey</c:v>
                </c:pt>
                <c:pt idx="2">
                  <c:v>Pale Blue</c:v>
                </c:pt>
              </c:strCache>
            </c:strRef>
          </c:cat>
          <c:val>
            <c:numRef>
              <c:f>Examples!$B$38:$D$38</c:f>
              <c:numCache>
                <c:formatCode>General</c:formatCode>
                <c:ptCount val="3"/>
                <c:pt idx="0">
                  <c:v>41.69</c:v>
                </c:pt>
                <c:pt idx="1">
                  <c:v>24.76</c:v>
                </c:pt>
                <c:pt idx="2">
                  <c:v>23.98</c:v>
                </c:pt>
              </c:numCache>
            </c:numRef>
          </c:val>
          <c:extLst xmlns:c16r2="http://schemas.microsoft.com/office/drawing/2015/06/chart">
            <c:ext xmlns:c16="http://schemas.microsoft.com/office/drawing/2014/chart" uri="{C3380CC4-5D6E-409C-BE32-E72D297353CC}">
              <c16:uniqueId val="{00000004-5F76-4480-A21A-CDDD3AEF2CBB}"/>
            </c:ext>
          </c:extLst>
        </c:ser>
        <c:ser>
          <c:idx val="5"/>
          <c:order val="5"/>
          <c:tx>
            <c:strRef>
              <c:f>Examples!$A$39</c:f>
              <c:strCache>
                <c:ptCount val="1"/>
                <c:pt idx="0">
                  <c:v>1997-98</c:v>
                </c:pt>
              </c:strCache>
            </c:strRef>
          </c:tx>
          <c:spPr>
            <a:solidFill>
              <a:srgbClr val="F68B1F"/>
            </a:solidFill>
            <a:ln w="25400">
              <a:noFill/>
            </a:ln>
          </c:spPr>
          <c:invertIfNegative val="0"/>
          <c:cat>
            <c:strRef>
              <c:f>Examples!$B$33:$D$33</c:f>
              <c:strCache>
                <c:ptCount val="3"/>
                <c:pt idx="0">
                  <c:v>Blue</c:v>
                </c:pt>
                <c:pt idx="1">
                  <c:v>Mid Grey</c:v>
                </c:pt>
                <c:pt idx="2">
                  <c:v>Pale Blue</c:v>
                </c:pt>
              </c:strCache>
            </c:strRef>
          </c:cat>
          <c:val>
            <c:numRef>
              <c:f>Examples!$B$39:$D$39</c:f>
              <c:numCache>
                <c:formatCode>General</c:formatCode>
                <c:ptCount val="3"/>
                <c:pt idx="0">
                  <c:v>39.39</c:v>
                </c:pt>
                <c:pt idx="1">
                  <c:v>32.020000000000003</c:v>
                </c:pt>
                <c:pt idx="2">
                  <c:v>21.6</c:v>
                </c:pt>
              </c:numCache>
            </c:numRef>
          </c:val>
          <c:extLst xmlns:c16r2="http://schemas.microsoft.com/office/drawing/2015/06/chart">
            <c:ext xmlns:c16="http://schemas.microsoft.com/office/drawing/2014/chart" uri="{C3380CC4-5D6E-409C-BE32-E72D297353CC}">
              <c16:uniqueId val="{00000005-5F76-4480-A21A-CDDD3AEF2CBB}"/>
            </c:ext>
          </c:extLst>
        </c:ser>
        <c:ser>
          <c:idx val="6"/>
          <c:order val="6"/>
          <c:tx>
            <c:strRef>
              <c:f>Examples!$A$40</c:f>
              <c:strCache>
                <c:ptCount val="1"/>
                <c:pt idx="0">
                  <c:v>1998-99</c:v>
                </c:pt>
              </c:strCache>
            </c:strRef>
          </c:tx>
          <c:spPr>
            <a:solidFill>
              <a:srgbClr val="8F439B"/>
            </a:solidFill>
            <a:ln w="25400">
              <a:noFill/>
            </a:ln>
          </c:spPr>
          <c:invertIfNegative val="0"/>
          <c:cat>
            <c:strRef>
              <c:f>Examples!$B$33:$D$33</c:f>
              <c:strCache>
                <c:ptCount val="3"/>
                <c:pt idx="0">
                  <c:v>Blue</c:v>
                </c:pt>
                <c:pt idx="1">
                  <c:v>Mid Grey</c:v>
                </c:pt>
                <c:pt idx="2">
                  <c:v>Pale Blue</c:v>
                </c:pt>
              </c:strCache>
            </c:strRef>
          </c:cat>
          <c:val>
            <c:numRef>
              <c:f>Examples!$B$40:$D$40</c:f>
              <c:numCache>
                <c:formatCode>General</c:formatCode>
                <c:ptCount val="3"/>
                <c:pt idx="0">
                  <c:v>42.13</c:v>
                </c:pt>
                <c:pt idx="1">
                  <c:v>26.53</c:v>
                </c:pt>
                <c:pt idx="2">
                  <c:v>21.6</c:v>
                </c:pt>
              </c:numCache>
            </c:numRef>
          </c:val>
          <c:extLst xmlns:c16r2="http://schemas.microsoft.com/office/drawing/2015/06/chart">
            <c:ext xmlns:c16="http://schemas.microsoft.com/office/drawing/2014/chart" uri="{C3380CC4-5D6E-409C-BE32-E72D297353CC}">
              <c16:uniqueId val="{00000006-5F76-4480-A21A-CDDD3AEF2CBB}"/>
            </c:ext>
          </c:extLst>
        </c:ser>
        <c:ser>
          <c:idx val="7"/>
          <c:order val="7"/>
          <c:tx>
            <c:strRef>
              <c:f>Examples!$A$41</c:f>
              <c:strCache>
                <c:ptCount val="1"/>
                <c:pt idx="0">
                  <c:v>1999-00</c:v>
                </c:pt>
              </c:strCache>
            </c:strRef>
          </c:tx>
          <c:spPr>
            <a:solidFill>
              <a:srgbClr val="EDA6A8"/>
            </a:solidFill>
            <a:ln w="25400">
              <a:noFill/>
            </a:ln>
          </c:spPr>
          <c:invertIfNegative val="0"/>
          <c:cat>
            <c:strRef>
              <c:f>Examples!$B$33:$D$33</c:f>
              <c:strCache>
                <c:ptCount val="3"/>
                <c:pt idx="0">
                  <c:v>Blue</c:v>
                </c:pt>
                <c:pt idx="1">
                  <c:v>Mid Grey</c:v>
                </c:pt>
                <c:pt idx="2">
                  <c:v>Pale Blue</c:v>
                </c:pt>
              </c:strCache>
            </c:strRef>
          </c:cat>
          <c:val>
            <c:numRef>
              <c:f>Examples!$B$41:$D$41</c:f>
              <c:numCache>
                <c:formatCode>General</c:formatCode>
                <c:ptCount val="3"/>
                <c:pt idx="0">
                  <c:v>45</c:v>
                </c:pt>
                <c:pt idx="1">
                  <c:v>22</c:v>
                </c:pt>
                <c:pt idx="2">
                  <c:v>26</c:v>
                </c:pt>
              </c:numCache>
            </c:numRef>
          </c:val>
          <c:extLst xmlns:c16r2="http://schemas.microsoft.com/office/drawing/2015/06/chart">
            <c:ext xmlns:c16="http://schemas.microsoft.com/office/drawing/2014/chart" uri="{C3380CC4-5D6E-409C-BE32-E72D297353CC}">
              <c16:uniqueId val="{00000007-5F76-4480-A21A-CDDD3AEF2CBB}"/>
            </c:ext>
          </c:extLst>
        </c:ser>
        <c:dLbls>
          <c:showLegendKey val="0"/>
          <c:showVal val="0"/>
          <c:showCatName val="0"/>
          <c:showSerName val="0"/>
          <c:showPercent val="0"/>
          <c:showBubbleSize val="0"/>
        </c:dLbls>
        <c:gapWidth val="150"/>
        <c:axId val="741203408"/>
        <c:axId val="741201448"/>
      </c:barChart>
      <c:catAx>
        <c:axId val="741203408"/>
        <c:scaling>
          <c:orientation val="minMax"/>
        </c:scaling>
        <c:delete val="0"/>
        <c:axPos val="b"/>
        <c:numFmt formatCode="General" sourceLinked="1"/>
        <c:majorTickMark val="none"/>
        <c:minorTickMark val="none"/>
        <c:tickLblPos val="nextTo"/>
        <c:spPr>
          <a:ln w="3175">
            <a:solidFill>
              <a:srgbClr val="000000"/>
            </a:solidFill>
            <a:prstDash val="solid"/>
          </a:ln>
        </c:spPr>
        <c:txPr>
          <a:bodyPr rot="0" vert="horz"/>
          <a:lstStyle/>
          <a:p>
            <a:pPr>
              <a:defRPr/>
            </a:pPr>
            <a:endParaRPr lang="en-US"/>
          </a:p>
        </c:txPr>
        <c:crossAx val="741201448"/>
        <c:crosses val="autoZero"/>
        <c:auto val="1"/>
        <c:lblAlgn val="ctr"/>
        <c:lblOffset val="100"/>
        <c:tickLblSkip val="1"/>
        <c:tickMarkSkip val="1"/>
        <c:noMultiLvlLbl val="0"/>
      </c:catAx>
      <c:valAx>
        <c:axId val="741201448"/>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741203408"/>
        <c:crosses val="autoZero"/>
        <c:crossBetween val="between"/>
      </c:valAx>
      <c:spPr>
        <a:solidFill>
          <a:srgbClr val="FFFFFF"/>
        </a:solidFill>
        <a:ln w="25400">
          <a:noFill/>
        </a:ln>
      </c:spPr>
    </c:plotArea>
    <c:legend>
      <c:legendPos val="r"/>
      <c:layout>
        <c:manualLayout>
          <c:xMode val="edge"/>
          <c:yMode val="edge"/>
          <c:x val="0.44698874068513622"/>
          <c:y val="9.2652226936491514E-2"/>
          <c:w val="0.45180802629899219"/>
          <c:h val="0.13099107946193631"/>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831427366271004E-2"/>
          <c:y val="6.7092991919528347E-2"/>
          <c:w val="0.92650765926379997"/>
          <c:h val="0.79233628552585855"/>
        </c:manualLayout>
      </c:layout>
      <c:scatterChart>
        <c:scatterStyle val="lineMarker"/>
        <c:varyColors val="0"/>
        <c:ser>
          <c:idx val="0"/>
          <c:order val="0"/>
          <c:tx>
            <c:strRef>
              <c:f>Examples!$T$33</c:f>
              <c:strCache>
                <c:ptCount val="1"/>
                <c:pt idx="0">
                  <c:v>1st Y value</c:v>
                </c:pt>
              </c:strCache>
            </c:strRef>
          </c:tx>
          <c:spPr>
            <a:ln w="28575">
              <a:noFill/>
            </a:ln>
          </c:spPr>
          <c:marker>
            <c:symbol val="diamond"/>
            <c:size val="7"/>
            <c:spPr>
              <a:solidFill>
                <a:srgbClr val="007BC4"/>
              </a:solidFill>
              <a:ln>
                <a:solidFill>
                  <a:srgbClr val="007BC4"/>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Examples!$T$34:$T$38</c:f>
              <c:numCache>
                <c:formatCode>General</c:formatCode>
                <c:ptCount val="5"/>
                <c:pt idx="0">
                  <c:v>10</c:v>
                </c:pt>
                <c:pt idx="1">
                  <c:v>12</c:v>
                </c:pt>
                <c:pt idx="2">
                  <c:v>16</c:v>
                </c:pt>
                <c:pt idx="3">
                  <c:v>8</c:v>
                </c:pt>
                <c:pt idx="4">
                  <c:v>14</c:v>
                </c:pt>
              </c:numCache>
            </c:numRef>
          </c:yVal>
          <c:smooth val="0"/>
          <c:extLst xmlns:c16r2="http://schemas.microsoft.com/office/drawing/2015/06/chart">
            <c:ext xmlns:c16="http://schemas.microsoft.com/office/drawing/2014/chart" uri="{C3380CC4-5D6E-409C-BE32-E72D297353CC}">
              <c16:uniqueId val="{00000000-26D1-4123-827F-F5EFE8159CFE}"/>
            </c:ext>
          </c:extLst>
        </c:ser>
        <c:ser>
          <c:idx val="1"/>
          <c:order val="1"/>
          <c:tx>
            <c:strRef>
              <c:f>Examples!$U$33</c:f>
              <c:strCache>
                <c:ptCount val="1"/>
                <c:pt idx="0">
                  <c:v>2nd Y value</c:v>
                </c:pt>
              </c:strCache>
            </c:strRef>
          </c:tx>
          <c:spPr>
            <a:ln w="28575">
              <a:noFill/>
            </a:ln>
          </c:spPr>
          <c:marker>
            <c:symbol val="square"/>
            <c:size val="6"/>
            <c:spPr>
              <a:solidFill>
                <a:srgbClr val="A0A09A"/>
              </a:solidFill>
              <a:ln>
                <a:solidFill>
                  <a:srgbClr val="A0A09A"/>
                </a:solidFill>
                <a:prstDash val="solid"/>
              </a:ln>
            </c:spPr>
          </c:marker>
          <c:xVal>
            <c:numRef>
              <c:f>Examples!$S$34:$S$38</c:f>
              <c:numCache>
                <c:formatCode>General</c:formatCode>
                <c:ptCount val="5"/>
                <c:pt idx="0">
                  <c:v>1.8</c:v>
                </c:pt>
                <c:pt idx="1">
                  <c:v>2.2999999999999998</c:v>
                </c:pt>
                <c:pt idx="2">
                  <c:v>3.7</c:v>
                </c:pt>
                <c:pt idx="3">
                  <c:v>4.0999999999999996</c:v>
                </c:pt>
                <c:pt idx="4">
                  <c:v>5.5</c:v>
                </c:pt>
              </c:numCache>
            </c:numRef>
          </c:xVal>
          <c:yVal>
            <c:numRef>
              <c:f>Examples!$U$34:$U$38</c:f>
              <c:numCache>
                <c:formatCode>General</c:formatCode>
                <c:ptCount val="5"/>
                <c:pt idx="0">
                  <c:v>17</c:v>
                </c:pt>
                <c:pt idx="1">
                  <c:v>9</c:v>
                </c:pt>
                <c:pt idx="2">
                  <c:v>14</c:v>
                </c:pt>
                <c:pt idx="3">
                  <c:v>23</c:v>
                </c:pt>
                <c:pt idx="4">
                  <c:v>27</c:v>
                </c:pt>
              </c:numCache>
            </c:numRef>
          </c:yVal>
          <c:smooth val="0"/>
          <c:extLst xmlns:c16r2="http://schemas.microsoft.com/office/drawing/2015/06/chart">
            <c:ext xmlns:c16="http://schemas.microsoft.com/office/drawing/2014/chart" uri="{C3380CC4-5D6E-409C-BE32-E72D297353CC}">
              <c16:uniqueId val="{00000001-26D1-4123-827F-F5EFE8159CFE}"/>
            </c:ext>
          </c:extLst>
        </c:ser>
        <c:dLbls>
          <c:showLegendKey val="0"/>
          <c:showVal val="0"/>
          <c:showCatName val="0"/>
          <c:showSerName val="0"/>
          <c:showPercent val="0"/>
          <c:showBubbleSize val="0"/>
        </c:dLbls>
        <c:axId val="741202232"/>
        <c:axId val="741203800"/>
      </c:scatterChart>
      <c:valAx>
        <c:axId val="741202232"/>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a:pPr>
            <a:endParaRPr lang="en-US"/>
          </a:p>
        </c:txPr>
        <c:crossAx val="741203800"/>
        <c:crosses val="autoZero"/>
        <c:crossBetween val="midCat"/>
      </c:valAx>
      <c:valAx>
        <c:axId val="741203800"/>
        <c:scaling>
          <c:orientation val="minMax"/>
        </c:scaling>
        <c:delete val="0"/>
        <c:axPos val="l"/>
        <c:majorGridlines>
          <c:spPr>
            <a:ln w="3175">
              <a:solidFill>
                <a:srgbClr val="000000"/>
              </a:solidFill>
              <a:prstDash val="solid"/>
            </a:ln>
          </c:spPr>
        </c:majorGridlines>
        <c:numFmt formatCode="General" sourceLinked="1"/>
        <c:majorTickMark val="none"/>
        <c:minorTickMark val="none"/>
        <c:tickLblPos val="nextTo"/>
        <c:spPr>
          <a:ln w="9525">
            <a:noFill/>
          </a:ln>
        </c:spPr>
        <c:txPr>
          <a:bodyPr rot="0" vert="horz"/>
          <a:lstStyle/>
          <a:p>
            <a:pPr>
              <a:defRPr/>
            </a:pPr>
            <a:endParaRPr lang="en-US"/>
          </a:p>
        </c:txPr>
        <c:crossAx val="741202232"/>
        <c:crosses val="autoZero"/>
        <c:crossBetween val="midCat"/>
      </c:valAx>
      <c:spPr>
        <a:solidFill>
          <a:srgbClr val="FFFFFF"/>
        </a:solidFill>
        <a:ln w="25400">
          <a:noFill/>
        </a:ln>
      </c:spPr>
    </c:plotArea>
    <c:legend>
      <c:legendPos val="r"/>
      <c:layout>
        <c:manualLayout>
          <c:xMode val="edge"/>
          <c:yMode val="edge"/>
          <c:x val="0.12530142596025384"/>
          <c:y val="9.5847131313611916E-2"/>
          <c:w val="0.31686802911102657"/>
          <c:h val="7.6677705050889541E-2"/>
        </c:manualLayout>
      </c:layout>
      <c:overlay val="0"/>
      <c:spPr>
        <a:noFill/>
        <a:ln w="25400">
          <a:noFill/>
        </a:ln>
      </c:spPr>
    </c:legend>
    <c:plotVisOnly val="1"/>
    <c:dispBlanksAs val="gap"/>
    <c:showDLblsOverMax val="0"/>
  </c:chart>
  <c:spPr>
    <a:solidFill>
      <a:srgbClr val="FFFFFF"/>
    </a:solidFill>
    <a:ln w="9525">
      <a:noFill/>
    </a:ln>
  </c:spPr>
  <c:txPr>
    <a:bodyPr/>
    <a:lstStyle/>
    <a:p>
      <a:pPr>
        <a:defRPr sz="900" b="0" i="0" u="none" strike="noStrike" baseline="0">
          <a:solidFill>
            <a:srgbClr val="000000"/>
          </a:solidFill>
          <a:latin typeface="Arial" pitchFamily="34" charset="0"/>
          <a:ea typeface="Myriad Pro"/>
          <a:cs typeface="Arial" pitchFamily="34" charset="0"/>
        </a:defRPr>
      </a:pPr>
      <a:endParaRPr lang="en-US"/>
    </a:p>
  </c:txPr>
  <c:printSettings>
    <c:headerFooter alignWithMargins="0"/>
    <c:pageMargins b="1" l="0.75" r="0.75" t="1" header="0.5" footer="0.5"/>
    <c:pageSetup paperSize="9" orientation="landscape"/>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11430</xdr:colOff>
      <xdr:row>42</xdr:row>
      <xdr:rowOff>0</xdr:rowOff>
    </xdr:from>
    <xdr:to>
      <xdr:col>2</xdr:col>
      <xdr:colOff>106680</xdr:colOff>
      <xdr:row>137</xdr:row>
      <xdr:rowOff>76200</xdr:rowOff>
    </xdr:to>
    <xdr:sp macro="" textlink="">
      <xdr:nvSpPr>
        <xdr:cNvPr id="2" name="Text Box 63">
          <a:extLst>
            <a:ext uri="{FF2B5EF4-FFF2-40B4-BE49-F238E27FC236}">
              <a16:creationId xmlns="" xmlns:a16="http://schemas.microsoft.com/office/drawing/2014/main" id="{00000000-0008-0000-0000-000002000000}"/>
            </a:ext>
          </a:extLst>
        </xdr:cNvPr>
        <xdr:cNvSpPr txBox="1">
          <a:spLocks noChangeArrowheads="1"/>
        </xdr:cNvSpPr>
      </xdr:nvSpPr>
      <xdr:spPr bwMode="auto">
        <a:xfrm>
          <a:off x="11430" y="6981825"/>
          <a:ext cx="1847850" cy="14554200"/>
        </a:xfrm>
        <a:prstGeom prst="rect">
          <a:avLst/>
        </a:prstGeom>
        <a:solidFill>
          <a:srgbClr val="FFFFFF"/>
        </a:solidFill>
        <a:ln w="9525">
          <a:noFill/>
          <a:miter lim="800000"/>
          <a:headEnd/>
          <a:tailEnd/>
        </a:ln>
      </xdr:spPr>
      <xdr:txBody>
        <a:bodyPr vertOverflow="clip" wrap="square" lIns="27432" tIns="27432" rIns="0" bIns="0" anchor="t" upright="1"/>
        <a:lstStyle/>
        <a:p>
          <a:pPr algn="l" rtl="0">
            <a:defRPr sz="1000"/>
          </a:pPr>
          <a:r>
            <a:rPr lang="en-AU" sz="1200" b="1" i="0" strike="noStrike">
              <a:solidFill>
                <a:srgbClr val="FF0000"/>
              </a:solidFill>
              <a:latin typeface="Arial Narrow"/>
            </a:rPr>
            <a:t>Please read</a:t>
          </a:r>
          <a:endParaRPr lang="en-AU" sz="1000" b="0" i="0" strike="noStrike">
            <a:solidFill>
              <a:srgbClr val="FF0000"/>
            </a:solidFill>
            <a:latin typeface="Arial Narrow"/>
          </a:endParaRP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The charts in this Examples sheet are available when you use the Custom Chart macro on the IPART menu. </a:t>
          </a:r>
          <a:r>
            <a:rPr lang="en-AU" sz="1000" b="1" i="0" strike="noStrike">
              <a:solidFill>
                <a:srgbClr val="FF0000"/>
              </a:solidFill>
              <a:latin typeface="Arial Narrow"/>
            </a:rPr>
            <a:t>Note</a:t>
          </a:r>
          <a:r>
            <a:rPr lang="en-AU" sz="1000" b="0" i="0" strike="noStrike">
              <a:solidFill>
                <a:srgbClr val="FF0000"/>
              </a:solidFill>
              <a:latin typeface="Arial Narrow"/>
            </a:rPr>
            <a:t> their names, colours, font and its ize and other general features.</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To produce a customised IPART chart</a:t>
          </a:r>
          <a:r>
            <a:rPr lang="en-AU" sz="1000" b="0" i="0" strike="noStrike">
              <a:solidFill>
                <a:srgbClr val="FF0000"/>
              </a:solidFill>
              <a:latin typeface="Arial Narrow"/>
            </a:rPr>
            <a:t>, create or copy and paste link contiguous data that are to be plotted onto one of the other sheets.  Select the data and then under the IPART menu select Custom Chart. Complete the dialogue box. The smaller size option enables two charts to be pasted side by side in the figure framework and six charts to be included on an IPART report page (see below). </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Note</a:t>
          </a:r>
          <a:r>
            <a:rPr lang="en-AU" sz="1000" b="0" i="0" strike="noStrike">
              <a:solidFill>
                <a:srgbClr val="FF0000"/>
              </a:solidFill>
              <a:latin typeface="Arial Narrow"/>
            </a:rPr>
            <a:t> that after creating a customised chart you cannot change its type (only its size and titles) using the custom macro and if the chart has positive and negative values you will have to specify decimal places after creating the chart.</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Alternatively</a:t>
          </a:r>
          <a:r>
            <a:rPr lang="en-AU" sz="1000" b="0" i="0" strike="noStrike">
              <a:solidFill>
                <a:srgbClr val="FF0000"/>
              </a:solidFill>
              <a:latin typeface="Arial Narrow"/>
            </a:rPr>
            <a:t>,</a:t>
          </a:r>
          <a:r>
            <a:rPr lang="en-AU" sz="1000" b="1" i="0" strike="noStrike">
              <a:solidFill>
                <a:srgbClr val="FF0000"/>
              </a:solidFill>
              <a:latin typeface="Arial Narrow"/>
            </a:rPr>
            <a:t> </a:t>
          </a:r>
          <a:r>
            <a:rPr lang="en-AU" sz="1000" b="0" i="0" strike="noStrike">
              <a:solidFill>
                <a:srgbClr val="FF0000"/>
              </a:solidFill>
              <a:latin typeface="Arial Narrow"/>
            </a:rPr>
            <a:t>copy the chart on this sheet that is closest to what you require and paste it onto one of the other sheets with the contiguous data to be plotted. If necessary, alter the 'Chart Type...', then resource the 'Source Data...'. Fix the placement of the legend or directly label the chart elements.</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Alternatively</a:t>
          </a:r>
          <a:r>
            <a:rPr lang="en-AU" sz="1000" b="0" i="0" strike="noStrike">
              <a:solidFill>
                <a:srgbClr val="FF0000"/>
              </a:solidFill>
              <a:latin typeface="Arial Narrow"/>
            </a:rPr>
            <a:t>, use Excel's chart wizard and then apply  the features of the charts on this sheet to your chart by formatting the chart area and altering chart options.</a:t>
          </a:r>
        </a:p>
        <a:p>
          <a:pPr algn="l" rtl="0">
            <a:defRPr sz="1000"/>
          </a:pPr>
          <a:endParaRPr lang="en-AU" sz="1000" b="0" i="0" strike="noStrike">
            <a:solidFill>
              <a:srgbClr val="FF0000"/>
            </a:solidFill>
            <a:latin typeface="Arial Narrow"/>
          </a:endParaRPr>
        </a:p>
        <a:p>
          <a:pPr algn="l" rtl="0">
            <a:defRPr sz="1000"/>
          </a:pPr>
          <a:r>
            <a:rPr lang="en-AU" sz="1000" b="1" i="0" strike="noStrike">
              <a:solidFill>
                <a:srgbClr val="FF0000"/>
              </a:solidFill>
              <a:latin typeface="Arial Narrow"/>
            </a:rPr>
            <a:t>A recommended way  to get Excel charts into a Word document</a:t>
          </a:r>
          <a:r>
            <a:rPr lang="en-AU" sz="1000" b="0" i="0" strike="noStrike">
              <a:solidFill>
                <a:srgbClr val="FF0000"/>
              </a:solidFill>
              <a:latin typeface="Arial Narrow"/>
            </a:rPr>
            <a:t>  (so that file sizes are kept to a minimum and Word file recipients cannot access your work sheets) follows.</a:t>
          </a: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Select the chart </a:t>
          </a:r>
          <a:r>
            <a:rPr lang="en-AU" sz="1000" b="1" i="0" strike="noStrike">
              <a:solidFill>
                <a:srgbClr val="FF0000"/>
              </a:solidFill>
              <a:latin typeface="Arial Narrow"/>
            </a:rPr>
            <a:t>in Excel</a:t>
          </a:r>
          <a:r>
            <a:rPr lang="en-AU" sz="1000" b="0" i="0" strike="noStrike">
              <a:solidFill>
                <a:srgbClr val="FF0000"/>
              </a:solidFill>
              <a:latin typeface="Arial Narrow"/>
            </a:rPr>
            <a:t> and then under the IPART menu select </a:t>
          </a:r>
          <a:r>
            <a:rPr lang="en-AU" sz="1000" b="1" i="0" strike="noStrike">
              <a:solidFill>
                <a:srgbClr val="FF0000"/>
              </a:solidFill>
              <a:latin typeface="Arial Narrow"/>
            </a:rPr>
            <a:t>Copy Chart as Picture</a:t>
          </a:r>
          <a:r>
            <a:rPr lang="en-AU" sz="1000" b="0" i="0" strike="noStrike">
              <a:solidFill>
                <a:srgbClr val="FF0000"/>
              </a:solidFill>
              <a:latin typeface="Arial Narrow"/>
            </a:rPr>
            <a:t>.</a:t>
          </a: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Then </a:t>
          </a:r>
          <a:r>
            <a:rPr lang="en-AU" sz="1000" b="1" i="0" strike="noStrike">
              <a:solidFill>
                <a:srgbClr val="FF0000"/>
              </a:solidFill>
              <a:latin typeface="Arial Narrow"/>
            </a:rPr>
            <a:t>in the destination Word document</a:t>
          </a:r>
          <a:r>
            <a:rPr lang="en-AU" sz="1000" b="0" i="0" strike="noStrike">
              <a:solidFill>
                <a:srgbClr val="FF0000"/>
              </a:solidFill>
              <a:latin typeface="Arial Narrow"/>
            </a:rPr>
            <a:t> created from the template Report &amp; determination, </a:t>
          </a:r>
          <a:r>
            <a:rPr lang="en-AU" sz="1000" b="1" i="0" strike="noStrike">
              <a:solidFill>
                <a:srgbClr val="FF0000"/>
              </a:solidFill>
              <a:latin typeface="Arial Narrow"/>
            </a:rPr>
            <a:t>Insert Figure framework</a:t>
          </a:r>
          <a:r>
            <a:rPr lang="en-AU" sz="1000" b="0" i="0" strike="noStrike">
              <a:solidFill>
                <a:srgbClr val="FF0000"/>
              </a:solidFill>
              <a:latin typeface="Arial Narrow"/>
            </a:rPr>
            <a:t> from the Report menu, put your cursor in the framework's cell, and then select </a:t>
          </a:r>
          <a:r>
            <a:rPr lang="en-AU" sz="1000" b="1" i="0" strike="noStrike">
              <a:solidFill>
                <a:srgbClr val="FF0000"/>
              </a:solidFill>
              <a:latin typeface="Arial Narrow"/>
            </a:rPr>
            <a:t>Paste Excel chart as a picutre</a:t>
          </a:r>
          <a:r>
            <a:rPr lang="en-AU" sz="1000" b="0" i="0" strike="noStrike">
              <a:solidFill>
                <a:srgbClr val="FF0000"/>
              </a:solidFill>
              <a:latin typeface="Arial Narrow"/>
            </a:rPr>
            <a:t> from the Report menu. (The chart is pasted as a Picture (Windows Metafile).)</a:t>
          </a:r>
        </a:p>
        <a:p>
          <a:pPr algn="l" rtl="0">
            <a:defRPr sz="1000"/>
          </a:pPr>
          <a:endParaRPr lang="en-AU" sz="1000" b="0" i="0" strike="noStrike">
            <a:solidFill>
              <a:srgbClr val="FF0000"/>
            </a:solidFill>
            <a:latin typeface="Arial Narrow"/>
          </a:endParaRPr>
        </a:p>
        <a:p>
          <a:pPr algn="l" rtl="0">
            <a:defRPr sz="1000"/>
          </a:pPr>
          <a:r>
            <a:rPr lang="en-AU" sz="1000" b="0" i="0" strike="noStrike">
              <a:solidFill>
                <a:srgbClr val="FF0000"/>
              </a:solidFill>
              <a:latin typeface="Arial Narrow"/>
            </a:rPr>
            <a:t>If you have elected in Word to </a:t>
          </a:r>
          <a:r>
            <a:rPr lang="en-AU" sz="1000" b="1" i="0" strike="noStrike">
              <a:solidFill>
                <a:srgbClr val="FF0000"/>
              </a:solidFill>
              <a:latin typeface="Arial Narrow"/>
            </a:rPr>
            <a:t>Insert/paste pictures as: In line with text</a:t>
          </a:r>
          <a:r>
            <a:rPr lang="en-AU" sz="1000" b="0" i="0" strike="noStrike">
              <a:solidFill>
                <a:srgbClr val="FF0000"/>
              </a:solidFill>
              <a:latin typeface="Arial Narrow"/>
            </a:rPr>
            <a:t> under Tools, Options..., Edit, you will be able to see the chart whether viewing the Word document as Normal, Print Layout or Print Preview.</a:t>
          </a:r>
        </a:p>
      </xdr:txBody>
    </xdr:sp>
    <xdr:clientData/>
  </xdr:twoCellAnchor>
  <xdr:twoCellAnchor editAs="absolute">
    <xdr:from>
      <xdr:col>11</xdr:col>
      <xdr:colOff>175260</xdr:colOff>
      <xdr:row>156</xdr:row>
      <xdr:rowOff>43180</xdr:rowOff>
    </xdr:from>
    <xdr:to>
      <xdr:col>11</xdr:col>
      <xdr:colOff>464820</xdr:colOff>
      <xdr:row>157</xdr:row>
      <xdr:rowOff>7620</xdr:rowOff>
    </xdr:to>
    <xdr:sp macro="" textlink="">
      <xdr:nvSpPr>
        <xdr:cNvPr id="3" name="Line 104">
          <a:extLst>
            <a:ext uri="{FF2B5EF4-FFF2-40B4-BE49-F238E27FC236}">
              <a16:creationId xmlns="" xmlns:a16="http://schemas.microsoft.com/office/drawing/2014/main" id="{00000000-0008-0000-0000-000003000000}"/>
            </a:ext>
          </a:extLst>
        </xdr:cNvPr>
        <xdr:cNvSpPr>
          <a:spLocks noChangeShapeType="1"/>
        </xdr:cNvSpPr>
      </xdr:nvSpPr>
      <xdr:spPr bwMode="auto">
        <a:xfrm flipH="1" flipV="1">
          <a:off x="9814560" y="24335105"/>
          <a:ext cx="289560" cy="11684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xdr:col>
      <xdr:colOff>147320</xdr:colOff>
      <xdr:row>42</xdr:row>
      <xdr:rowOff>45720</xdr:rowOff>
    </xdr:from>
    <xdr:to>
      <xdr:col>18</xdr:col>
      <xdr:colOff>482600</xdr:colOff>
      <xdr:row>201</xdr:row>
      <xdr:rowOff>137160</xdr:rowOff>
    </xdr:to>
    <xdr:sp macro="" textlink="">
      <xdr:nvSpPr>
        <xdr:cNvPr id="4" name="Rectangle 119">
          <a:extLst>
            <a:ext uri="{FF2B5EF4-FFF2-40B4-BE49-F238E27FC236}">
              <a16:creationId xmlns="" xmlns:a16="http://schemas.microsoft.com/office/drawing/2014/main" id="{00000000-0008-0000-0000-000004000000}"/>
            </a:ext>
          </a:extLst>
        </xdr:cNvPr>
        <xdr:cNvSpPr>
          <a:spLocks noChangeArrowheads="1"/>
        </xdr:cNvSpPr>
      </xdr:nvSpPr>
      <xdr:spPr bwMode="auto">
        <a:xfrm>
          <a:off x="1899920" y="7018020"/>
          <a:ext cx="14356080" cy="24323040"/>
        </a:xfrm>
        <a:prstGeom prst="rect">
          <a:avLst/>
        </a:prstGeom>
        <a:solidFill>
          <a:srgbClr val="C0C0C0"/>
        </a:solidFill>
        <a:ln w="9525">
          <a:solidFill>
            <a:srgbClr val="000000"/>
          </a:solidFill>
          <a:miter lim="800000"/>
          <a:headEnd/>
          <a:tailEnd/>
        </a:ln>
      </xdr:spPr>
    </xdr:sp>
    <xdr:clientData/>
  </xdr:twoCellAnchor>
  <xdr:twoCellAnchor>
    <xdr:from>
      <xdr:col>2</xdr:col>
      <xdr:colOff>266700</xdr:colOff>
      <xdr:row>43</xdr:row>
      <xdr:rowOff>60960</xdr:rowOff>
    </xdr:from>
    <xdr:to>
      <xdr:col>10</xdr:col>
      <xdr:colOff>190500</xdr:colOff>
      <xdr:row>59</xdr:row>
      <xdr:rowOff>129540</xdr:rowOff>
    </xdr:to>
    <xdr:graphicFrame macro="">
      <xdr:nvGraphicFramePr>
        <xdr:cNvPr id="6" name="1. Line">
          <a:extLst>
            <a:ext uri="{FF2B5EF4-FFF2-40B4-BE49-F238E27FC236}">
              <a16:creationId xmlns="" xmlns:a16="http://schemas.microsoft.com/office/drawing/2014/main" id="{00000000-0008-0000-0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388620</xdr:colOff>
      <xdr:row>119</xdr:row>
      <xdr:rowOff>106680</xdr:rowOff>
    </xdr:from>
    <xdr:to>
      <xdr:col>18</xdr:col>
      <xdr:colOff>312420</xdr:colOff>
      <xdr:row>136</xdr:row>
      <xdr:rowOff>30480</xdr:rowOff>
    </xdr:to>
    <xdr:graphicFrame macro="">
      <xdr:nvGraphicFramePr>
        <xdr:cNvPr id="7" name="10. Stacked column">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419100</xdr:colOff>
      <xdr:row>80</xdr:row>
      <xdr:rowOff>53340</xdr:rowOff>
    </xdr:from>
    <xdr:to>
      <xdr:col>18</xdr:col>
      <xdr:colOff>342900</xdr:colOff>
      <xdr:row>96</xdr:row>
      <xdr:rowOff>114300</xdr:rowOff>
    </xdr:to>
    <xdr:graphicFrame macro="">
      <xdr:nvGraphicFramePr>
        <xdr:cNvPr id="8" name="6. Cluster bar">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10</xdr:col>
      <xdr:colOff>381000</xdr:colOff>
      <xdr:row>138</xdr:row>
      <xdr:rowOff>53340</xdr:rowOff>
    </xdr:from>
    <xdr:to>
      <xdr:col>18</xdr:col>
      <xdr:colOff>304800</xdr:colOff>
      <xdr:row>154</xdr:row>
      <xdr:rowOff>106680</xdr:rowOff>
    </xdr:to>
    <xdr:graphicFrame macro="">
      <xdr:nvGraphicFramePr>
        <xdr:cNvPr id="9" name="12. Line-column on 2 axes">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419100</xdr:colOff>
      <xdr:row>61</xdr:row>
      <xdr:rowOff>129540</xdr:rowOff>
    </xdr:from>
    <xdr:to>
      <xdr:col>18</xdr:col>
      <xdr:colOff>342900</xdr:colOff>
      <xdr:row>78</xdr:row>
      <xdr:rowOff>45720</xdr:rowOff>
    </xdr:to>
    <xdr:graphicFrame macro="">
      <xdr:nvGraphicFramePr>
        <xdr:cNvPr id="10" name="4. Stacked area">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2</xdr:col>
      <xdr:colOff>251460</xdr:colOff>
      <xdr:row>80</xdr:row>
      <xdr:rowOff>60960</xdr:rowOff>
    </xdr:from>
    <xdr:to>
      <xdr:col>10</xdr:col>
      <xdr:colOff>175260</xdr:colOff>
      <xdr:row>96</xdr:row>
      <xdr:rowOff>129540</xdr:rowOff>
    </xdr:to>
    <xdr:graphicFrame macro="">
      <xdr:nvGraphicFramePr>
        <xdr:cNvPr id="11" name="5. 100% Stacked area">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xdr:col>
      <xdr:colOff>243840</xdr:colOff>
      <xdr:row>138</xdr:row>
      <xdr:rowOff>53340</xdr:rowOff>
    </xdr:from>
    <xdr:to>
      <xdr:col>10</xdr:col>
      <xdr:colOff>167640</xdr:colOff>
      <xdr:row>154</xdr:row>
      <xdr:rowOff>114300</xdr:rowOff>
    </xdr:to>
    <xdr:graphicFrame macro="">
      <xdr:nvGraphicFramePr>
        <xdr:cNvPr id="12" name="11. 100% Stacked column">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243840</xdr:colOff>
      <xdr:row>119</xdr:row>
      <xdr:rowOff>114300</xdr:rowOff>
    </xdr:from>
    <xdr:to>
      <xdr:col>10</xdr:col>
      <xdr:colOff>167640</xdr:colOff>
      <xdr:row>136</xdr:row>
      <xdr:rowOff>38100</xdr:rowOff>
    </xdr:to>
    <xdr:graphicFrame macro="">
      <xdr:nvGraphicFramePr>
        <xdr:cNvPr id="13" name="9. Cluster column">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10</xdr:col>
      <xdr:colOff>371475</xdr:colOff>
      <xdr:row>155</xdr:row>
      <xdr:rowOff>9525</xdr:rowOff>
    </xdr:from>
    <xdr:to>
      <xdr:col>18</xdr:col>
      <xdr:colOff>302895</xdr:colOff>
      <xdr:row>156</xdr:row>
      <xdr:rowOff>47625</xdr:rowOff>
    </xdr:to>
    <xdr:sp macro="" textlink="">
      <xdr:nvSpPr>
        <xdr:cNvPr id="14" name="Text Box 51">
          <a:extLst>
            <a:ext uri="{FF2B5EF4-FFF2-40B4-BE49-F238E27FC236}">
              <a16:creationId xmlns="" xmlns:a16="http://schemas.microsoft.com/office/drawing/2014/main" id="{00000000-0008-0000-0000-00000E000000}"/>
            </a:ext>
          </a:extLst>
        </xdr:cNvPr>
        <xdr:cNvSpPr txBox="1">
          <a:spLocks noChangeArrowheads="1"/>
        </xdr:cNvSpPr>
      </xdr:nvSpPr>
      <xdr:spPr bwMode="auto">
        <a:xfrm>
          <a:off x="9134475" y="24212550"/>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FF0000"/>
              </a:solidFill>
              <a:latin typeface="Arial Narrow"/>
            </a:rPr>
            <a:t>Don't forget to alter the value axes so that the grid aligns with the values on each side.</a:t>
          </a:r>
        </a:p>
      </xdr:txBody>
    </xdr:sp>
    <xdr:clientData/>
  </xdr:twoCellAnchor>
  <xdr:twoCellAnchor>
    <xdr:from>
      <xdr:col>10</xdr:col>
      <xdr:colOff>428625</xdr:colOff>
      <xdr:row>97</xdr:row>
      <xdr:rowOff>0</xdr:rowOff>
    </xdr:from>
    <xdr:to>
      <xdr:col>18</xdr:col>
      <xdr:colOff>340990</xdr:colOff>
      <xdr:row>98</xdr:row>
      <xdr:rowOff>49671</xdr:rowOff>
    </xdr:to>
    <xdr:sp macro="" textlink="">
      <xdr:nvSpPr>
        <xdr:cNvPr id="15" name="Text Box 52">
          <a:extLst>
            <a:ext uri="{FF2B5EF4-FFF2-40B4-BE49-F238E27FC236}">
              <a16:creationId xmlns="" xmlns:a16="http://schemas.microsoft.com/office/drawing/2014/main" id="{00000000-0008-0000-0000-00000F000000}"/>
            </a:ext>
          </a:extLst>
        </xdr:cNvPr>
        <xdr:cNvSpPr txBox="1">
          <a:spLocks noChangeArrowheads="1"/>
        </xdr:cNvSpPr>
      </xdr:nvSpPr>
      <xdr:spPr bwMode="auto">
        <a:xfrm>
          <a:off x="9191625" y="15363825"/>
          <a:ext cx="6922765" cy="202071"/>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FF0000"/>
              </a:solidFill>
              <a:latin typeface="Arial Narrow"/>
            </a:rPr>
            <a:t>Alter the height of the bar graph to suit the number of categories you have to display.</a:t>
          </a:r>
        </a:p>
      </xdr:txBody>
    </xdr:sp>
    <xdr:clientData/>
  </xdr:twoCellAnchor>
  <xdr:twoCellAnchor>
    <xdr:from>
      <xdr:col>10</xdr:col>
      <xdr:colOff>419100</xdr:colOff>
      <xdr:row>43</xdr:row>
      <xdr:rowOff>60960</xdr:rowOff>
    </xdr:from>
    <xdr:to>
      <xdr:col>18</xdr:col>
      <xdr:colOff>342900</xdr:colOff>
      <xdr:row>59</xdr:row>
      <xdr:rowOff>129540</xdr:rowOff>
    </xdr:to>
    <xdr:graphicFrame macro="">
      <xdr:nvGraphicFramePr>
        <xdr:cNvPr id="16" name="2. Scatter">
          <a:extLst>
            <a:ext uri="{FF2B5EF4-FFF2-40B4-BE49-F238E27FC236}">
              <a16:creationId xmlns="" xmlns:a16="http://schemas.microsoft.com/office/drawing/2014/main" id="{00000000-0008-0000-0000-000010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2</xdr:col>
      <xdr:colOff>259080</xdr:colOff>
      <xdr:row>61</xdr:row>
      <xdr:rowOff>137160</xdr:rowOff>
    </xdr:from>
    <xdr:to>
      <xdr:col>10</xdr:col>
      <xdr:colOff>182880</xdr:colOff>
      <xdr:row>78</xdr:row>
      <xdr:rowOff>53340</xdr:rowOff>
    </xdr:to>
    <xdr:graphicFrame macro="">
      <xdr:nvGraphicFramePr>
        <xdr:cNvPr id="17" name="3. Scatter connected by line">
          <a:extLst>
            <a:ext uri="{FF2B5EF4-FFF2-40B4-BE49-F238E27FC236}">
              <a16:creationId xmlns="" xmlns:a16="http://schemas.microsoft.com/office/drawing/2014/main" id="{00000000-0008-0000-0000-000011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243840</xdr:colOff>
      <xdr:row>158</xdr:row>
      <xdr:rowOff>0</xdr:rowOff>
    </xdr:from>
    <xdr:to>
      <xdr:col>10</xdr:col>
      <xdr:colOff>167640</xdr:colOff>
      <xdr:row>174</xdr:row>
      <xdr:rowOff>60960</xdr:rowOff>
    </xdr:to>
    <xdr:graphicFrame macro="">
      <xdr:nvGraphicFramePr>
        <xdr:cNvPr id="18" name="13. Pie">
          <a:extLst>
            <a:ext uri="{FF2B5EF4-FFF2-40B4-BE49-F238E27FC236}">
              <a16:creationId xmlns="" xmlns:a16="http://schemas.microsoft.com/office/drawing/2014/main" id="{00000000-0008-0000-0000-00001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10</xdr:col>
      <xdr:colOff>381000</xdr:colOff>
      <xdr:row>158</xdr:row>
      <xdr:rowOff>0</xdr:rowOff>
    </xdr:from>
    <xdr:to>
      <xdr:col>18</xdr:col>
      <xdr:colOff>304800</xdr:colOff>
      <xdr:row>174</xdr:row>
      <xdr:rowOff>60960</xdr:rowOff>
    </xdr:to>
    <xdr:graphicFrame macro="">
      <xdr:nvGraphicFramePr>
        <xdr:cNvPr id="19" name="14. Pie of pie">
          <a:extLst>
            <a:ext uri="{FF2B5EF4-FFF2-40B4-BE49-F238E27FC236}">
              <a16:creationId xmlns="" xmlns:a16="http://schemas.microsoft.com/office/drawing/2014/main" id="{00000000-0008-0000-0000-00001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251460</xdr:colOff>
      <xdr:row>176</xdr:row>
      <xdr:rowOff>91440</xdr:rowOff>
    </xdr:from>
    <xdr:to>
      <xdr:col>10</xdr:col>
      <xdr:colOff>175260</xdr:colOff>
      <xdr:row>193</xdr:row>
      <xdr:rowOff>7620</xdr:rowOff>
    </xdr:to>
    <xdr:graphicFrame macro="">
      <xdr:nvGraphicFramePr>
        <xdr:cNvPr id="20" name="15. Bar of pie">
          <a:extLst>
            <a:ext uri="{FF2B5EF4-FFF2-40B4-BE49-F238E27FC236}">
              <a16:creationId xmlns="" xmlns:a16="http://schemas.microsoft.com/office/drawing/2014/main" id="{00000000-0008-0000-0000-00001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2</xdr:col>
      <xdr:colOff>251460</xdr:colOff>
      <xdr:row>101</xdr:row>
      <xdr:rowOff>53340</xdr:rowOff>
    </xdr:from>
    <xdr:to>
      <xdr:col>10</xdr:col>
      <xdr:colOff>175260</xdr:colOff>
      <xdr:row>117</xdr:row>
      <xdr:rowOff>114300</xdr:rowOff>
    </xdr:to>
    <xdr:graphicFrame macro="">
      <xdr:nvGraphicFramePr>
        <xdr:cNvPr id="21" name="7. Stacked bar">
          <a:extLst>
            <a:ext uri="{FF2B5EF4-FFF2-40B4-BE49-F238E27FC236}">
              <a16:creationId xmlns="" xmlns:a16="http://schemas.microsoft.com/office/drawing/2014/main" id="{00000000-0008-0000-0000-00001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10</xdr:col>
      <xdr:colOff>403860</xdr:colOff>
      <xdr:row>101</xdr:row>
      <xdr:rowOff>45720</xdr:rowOff>
    </xdr:from>
    <xdr:to>
      <xdr:col>18</xdr:col>
      <xdr:colOff>327660</xdr:colOff>
      <xdr:row>117</xdr:row>
      <xdr:rowOff>114300</xdr:rowOff>
    </xdr:to>
    <xdr:graphicFrame macro="">
      <xdr:nvGraphicFramePr>
        <xdr:cNvPr id="22" name="8. 100% Stacked bar">
          <a:extLst>
            <a:ext uri="{FF2B5EF4-FFF2-40B4-BE49-F238E27FC236}">
              <a16:creationId xmlns="" xmlns:a16="http://schemas.microsoft.com/office/drawing/2014/main" id="{00000000-0008-0000-0000-00001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2</xdr:col>
      <xdr:colOff>255270</xdr:colOff>
      <xdr:row>42</xdr:row>
      <xdr:rowOff>47625</xdr:rowOff>
    </xdr:from>
    <xdr:to>
      <xdr:col>10</xdr:col>
      <xdr:colOff>186690</xdr:colOff>
      <xdr:row>43</xdr:row>
      <xdr:rowOff>85725</xdr:rowOff>
    </xdr:to>
    <xdr:sp macro="" textlink="">
      <xdr:nvSpPr>
        <xdr:cNvPr id="23" name="Text Box 121">
          <a:extLst>
            <a:ext uri="{FF2B5EF4-FFF2-40B4-BE49-F238E27FC236}">
              <a16:creationId xmlns="" xmlns:a16="http://schemas.microsoft.com/office/drawing/2014/main" id="{00000000-0008-0000-0000-000017000000}"/>
            </a:ext>
          </a:extLst>
        </xdr:cNvPr>
        <xdr:cNvSpPr txBox="1">
          <a:spLocks noChangeArrowheads="1"/>
        </xdr:cNvSpPr>
      </xdr:nvSpPr>
      <xdr:spPr bwMode="auto">
        <a:xfrm>
          <a:off x="2007870" y="7029450"/>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 Line</a:t>
          </a:r>
        </a:p>
      </xdr:txBody>
    </xdr:sp>
    <xdr:clientData/>
  </xdr:twoCellAnchor>
  <xdr:twoCellAnchor>
    <xdr:from>
      <xdr:col>10</xdr:col>
      <xdr:colOff>409575</xdr:colOff>
      <xdr:row>42</xdr:row>
      <xdr:rowOff>47625</xdr:rowOff>
    </xdr:from>
    <xdr:to>
      <xdr:col>18</xdr:col>
      <xdr:colOff>340995</xdr:colOff>
      <xdr:row>43</xdr:row>
      <xdr:rowOff>85725</xdr:rowOff>
    </xdr:to>
    <xdr:sp macro="" textlink="">
      <xdr:nvSpPr>
        <xdr:cNvPr id="24" name="Text Box 122">
          <a:extLst>
            <a:ext uri="{FF2B5EF4-FFF2-40B4-BE49-F238E27FC236}">
              <a16:creationId xmlns="" xmlns:a16="http://schemas.microsoft.com/office/drawing/2014/main" id="{00000000-0008-0000-0000-000018000000}"/>
            </a:ext>
          </a:extLst>
        </xdr:cNvPr>
        <xdr:cNvSpPr txBox="1">
          <a:spLocks noChangeArrowheads="1"/>
        </xdr:cNvSpPr>
      </xdr:nvSpPr>
      <xdr:spPr bwMode="auto">
        <a:xfrm>
          <a:off x="9172575" y="7029450"/>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2. Scatter</a:t>
          </a:r>
        </a:p>
      </xdr:txBody>
    </xdr:sp>
    <xdr:clientData/>
  </xdr:twoCellAnchor>
  <xdr:twoCellAnchor>
    <xdr:from>
      <xdr:col>2</xdr:col>
      <xdr:colOff>255270</xdr:colOff>
      <xdr:row>60</xdr:row>
      <xdr:rowOff>106680</xdr:rowOff>
    </xdr:from>
    <xdr:to>
      <xdr:col>10</xdr:col>
      <xdr:colOff>186690</xdr:colOff>
      <xdr:row>62</xdr:row>
      <xdr:rowOff>0</xdr:rowOff>
    </xdr:to>
    <xdr:sp macro="" textlink="">
      <xdr:nvSpPr>
        <xdr:cNvPr id="25" name="Text Box 123">
          <a:extLst>
            <a:ext uri="{FF2B5EF4-FFF2-40B4-BE49-F238E27FC236}">
              <a16:creationId xmlns="" xmlns:a16="http://schemas.microsoft.com/office/drawing/2014/main" id="{00000000-0008-0000-0000-000019000000}"/>
            </a:ext>
          </a:extLst>
        </xdr:cNvPr>
        <xdr:cNvSpPr txBox="1">
          <a:spLocks noChangeArrowheads="1"/>
        </xdr:cNvSpPr>
      </xdr:nvSpPr>
      <xdr:spPr bwMode="auto">
        <a:xfrm>
          <a:off x="2007870" y="9831705"/>
          <a:ext cx="6941820" cy="19812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3. Scatter connected by line</a:t>
          </a:r>
        </a:p>
      </xdr:txBody>
    </xdr:sp>
    <xdr:clientData/>
  </xdr:twoCellAnchor>
  <xdr:twoCellAnchor>
    <xdr:from>
      <xdr:col>10</xdr:col>
      <xdr:colOff>419100</xdr:colOff>
      <xdr:row>60</xdr:row>
      <xdr:rowOff>106680</xdr:rowOff>
    </xdr:from>
    <xdr:to>
      <xdr:col>18</xdr:col>
      <xdr:colOff>350520</xdr:colOff>
      <xdr:row>62</xdr:row>
      <xdr:rowOff>0</xdr:rowOff>
    </xdr:to>
    <xdr:sp macro="" textlink="">
      <xdr:nvSpPr>
        <xdr:cNvPr id="26" name="Text Box 124">
          <a:extLst>
            <a:ext uri="{FF2B5EF4-FFF2-40B4-BE49-F238E27FC236}">
              <a16:creationId xmlns="" xmlns:a16="http://schemas.microsoft.com/office/drawing/2014/main" id="{00000000-0008-0000-0000-00001A000000}"/>
            </a:ext>
          </a:extLst>
        </xdr:cNvPr>
        <xdr:cNvSpPr txBox="1">
          <a:spLocks noChangeArrowheads="1"/>
        </xdr:cNvSpPr>
      </xdr:nvSpPr>
      <xdr:spPr bwMode="auto">
        <a:xfrm>
          <a:off x="9182100" y="9831705"/>
          <a:ext cx="6941820" cy="19812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4. Stacked area</a:t>
          </a:r>
        </a:p>
      </xdr:txBody>
    </xdr:sp>
    <xdr:clientData/>
  </xdr:twoCellAnchor>
  <xdr:twoCellAnchor>
    <xdr:from>
      <xdr:col>2</xdr:col>
      <xdr:colOff>253365</xdr:colOff>
      <xdr:row>79</xdr:row>
      <xdr:rowOff>38100</xdr:rowOff>
    </xdr:from>
    <xdr:to>
      <xdr:col>10</xdr:col>
      <xdr:colOff>184785</xdr:colOff>
      <xdr:row>80</xdr:row>
      <xdr:rowOff>76200</xdr:rowOff>
    </xdr:to>
    <xdr:sp macro="" textlink="">
      <xdr:nvSpPr>
        <xdr:cNvPr id="27" name="Text Box 125">
          <a:extLst>
            <a:ext uri="{FF2B5EF4-FFF2-40B4-BE49-F238E27FC236}">
              <a16:creationId xmlns="" xmlns:a16="http://schemas.microsoft.com/office/drawing/2014/main" id="{00000000-0008-0000-0000-00001B000000}"/>
            </a:ext>
          </a:extLst>
        </xdr:cNvPr>
        <xdr:cNvSpPr txBox="1">
          <a:spLocks noChangeArrowheads="1"/>
        </xdr:cNvSpPr>
      </xdr:nvSpPr>
      <xdr:spPr bwMode="auto">
        <a:xfrm>
          <a:off x="2005965" y="1265872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5. 100% Stacked area</a:t>
          </a:r>
        </a:p>
      </xdr:txBody>
    </xdr:sp>
    <xdr:clientData/>
  </xdr:twoCellAnchor>
  <xdr:twoCellAnchor>
    <xdr:from>
      <xdr:col>10</xdr:col>
      <xdr:colOff>409575</xdr:colOff>
      <xdr:row>79</xdr:row>
      <xdr:rowOff>11430</xdr:rowOff>
    </xdr:from>
    <xdr:to>
      <xdr:col>18</xdr:col>
      <xdr:colOff>340995</xdr:colOff>
      <xdr:row>80</xdr:row>
      <xdr:rowOff>49530</xdr:rowOff>
    </xdr:to>
    <xdr:sp macro="" textlink="">
      <xdr:nvSpPr>
        <xdr:cNvPr id="28" name="Text Box 126">
          <a:extLst>
            <a:ext uri="{FF2B5EF4-FFF2-40B4-BE49-F238E27FC236}">
              <a16:creationId xmlns="" xmlns:a16="http://schemas.microsoft.com/office/drawing/2014/main" id="{00000000-0008-0000-0000-00001C000000}"/>
            </a:ext>
          </a:extLst>
        </xdr:cNvPr>
        <xdr:cNvSpPr txBox="1">
          <a:spLocks noChangeArrowheads="1"/>
        </xdr:cNvSpPr>
      </xdr:nvSpPr>
      <xdr:spPr bwMode="auto">
        <a:xfrm>
          <a:off x="9172575" y="1263205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6. Cluster bar</a:t>
          </a:r>
        </a:p>
      </xdr:txBody>
    </xdr:sp>
    <xdr:clientData/>
  </xdr:twoCellAnchor>
  <xdr:twoCellAnchor>
    <xdr:from>
      <xdr:col>2</xdr:col>
      <xdr:colOff>243840</xdr:colOff>
      <xdr:row>100</xdr:row>
      <xdr:rowOff>28575</xdr:rowOff>
    </xdr:from>
    <xdr:to>
      <xdr:col>10</xdr:col>
      <xdr:colOff>175260</xdr:colOff>
      <xdr:row>101</xdr:row>
      <xdr:rowOff>59055</xdr:rowOff>
    </xdr:to>
    <xdr:sp macro="" textlink="">
      <xdr:nvSpPr>
        <xdr:cNvPr id="29" name="Text Box 127">
          <a:extLst>
            <a:ext uri="{FF2B5EF4-FFF2-40B4-BE49-F238E27FC236}">
              <a16:creationId xmlns="" xmlns:a16="http://schemas.microsoft.com/office/drawing/2014/main" id="{00000000-0008-0000-0000-00001D000000}"/>
            </a:ext>
          </a:extLst>
        </xdr:cNvPr>
        <xdr:cNvSpPr txBox="1">
          <a:spLocks noChangeArrowheads="1"/>
        </xdr:cNvSpPr>
      </xdr:nvSpPr>
      <xdr:spPr bwMode="auto">
        <a:xfrm>
          <a:off x="1996440" y="15849600"/>
          <a:ext cx="6941820" cy="18288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7. Stacked bar</a:t>
          </a:r>
        </a:p>
      </xdr:txBody>
    </xdr:sp>
    <xdr:clientData/>
  </xdr:twoCellAnchor>
  <xdr:twoCellAnchor>
    <xdr:from>
      <xdr:col>10</xdr:col>
      <xdr:colOff>400050</xdr:colOff>
      <xdr:row>100</xdr:row>
      <xdr:rowOff>28575</xdr:rowOff>
    </xdr:from>
    <xdr:to>
      <xdr:col>18</xdr:col>
      <xdr:colOff>323850</xdr:colOff>
      <xdr:row>101</xdr:row>
      <xdr:rowOff>59055</xdr:rowOff>
    </xdr:to>
    <xdr:sp macro="" textlink="">
      <xdr:nvSpPr>
        <xdr:cNvPr id="30" name="Text Box 128">
          <a:extLst>
            <a:ext uri="{FF2B5EF4-FFF2-40B4-BE49-F238E27FC236}">
              <a16:creationId xmlns="" xmlns:a16="http://schemas.microsoft.com/office/drawing/2014/main" id="{00000000-0008-0000-0000-00001E000000}"/>
            </a:ext>
          </a:extLst>
        </xdr:cNvPr>
        <xdr:cNvSpPr txBox="1">
          <a:spLocks noChangeArrowheads="1"/>
        </xdr:cNvSpPr>
      </xdr:nvSpPr>
      <xdr:spPr bwMode="auto">
        <a:xfrm>
          <a:off x="9163050" y="15849600"/>
          <a:ext cx="6934200" cy="18288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8. 100% Stacked bar</a:t>
          </a:r>
        </a:p>
      </xdr:txBody>
    </xdr:sp>
    <xdr:clientData/>
  </xdr:twoCellAnchor>
  <xdr:twoCellAnchor>
    <xdr:from>
      <xdr:col>2</xdr:col>
      <xdr:colOff>253365</xdr:colOff>
      <xdr:row>118</xdr:row>
      <xdr:rowOff>87630</xdr:rowOff>
    </xdr:from>
    <xdr:to>
      <xdr:col>10</xdr:col>
      <xdr:colOff>184785</xdr:colOff>
      <xdr:row>119</xdr:row>
      <xdr:rowOff>125730</xdr:rowOff>
    </xdr:to>
    <xdr:sp macro="" textlink="">
      <xdr:nvSpPr>
        <xdr:cNvPr id="31" name="Text Box 131">
          <a:extLst>
            <a:ext uri="{FF2B5EF4-FFF2-40B4-BE49-F238E27FC236}">
              <a16:creationId xmlns="" xmlns:a16="http://schemas.microsoft.com/office/drawing/2014/main" id="{00000000-0008-0000-0000-00001F000000}"/>
            </a:ext>
          </a:extLst>
        </xdr:cNvPr>
        <xdr:cNvSpPr txBox="1">
          <a:spLocks noChangeArrowheads="1"/>
        </xdr:cNvSpPr>
      </xdr:nvSpPr>
      <xdr:spPr bwMode="auto">
        <a:xfrm>
          <a:off x="2005965" y="1865185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9. Cluster column</a:t>
          </a:r>
        </a:p>
      </xdr:txBody>
    </xdr:sp>
    <xdr:clientData/>
  </xdr:twoCellAnchor>
  <xdr:twoCellAnchor>
    <xdr:from>
      <xdr:col>10</xdr:col>
      <xdr:colOff>409575</xdr:colOff>
      <xdr:row>118</xdr:row>
      <xdr:rowOff>87630</xdr:rowOff>
    </xdr:from>
    <xdr:to>
      <xdr:col>18</xdr:col>
      <xdr:colOff>340995</xdr:colOff>
      <xdr:row>119</xdr:row>
      <xdr:rowOff>125730</xdr:rowOff>
    </xdr:to>
    <xdr:sp macro="" textlink="">
      <xdr:nvSpPr>
        <xdr:cNvPr id="32" name="Text Box 132">
          <a:extLst>
            <a:ext uri="{FF2B5EF4-FFF2-40B4-BE49-F238E27FC236}">
              <a16:creationId xmlns="" xmlns:a16="http://schemas.microsoft.com/office/drawing/2014/main" id="{00000000-0008-0000-0000-000020000000}"/>
            </a:ext>
          </a:extLst>
        </xdr:cNvPr>
        <xdr:cNvSpPr txBox="1">
          <a:spLocks noChangeArrowheads="1"/>
        </xdr:cNvSpPr>
      </xdr:nvSpPr>
      <xdr:spPr bwMode="auto">
        <a:xfrm>
          <a:off x="9172575" y="1865185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10. Stacked column</a:t>
          </a:r>
        </a:p>
      </xdr:txBody>
    </xdr:sp>
    <xdr:clientData/>
  </xdr:twoCellAnchor>
  <xdr:twoCellAnchor>
    <xdr:from>
      <xdr:col>2</xdr:col>
      <xdr:colOff>243840</xdr:colOff>
      <xdr:row>137</xdr:row>
      <xdr:rowOff>28575</xdr:rowOff>
    </xdr:from>
    <xdr:to>
      <xdr:col>10</xdr:col>
      <xdr:colOff>175260</xdr:colOff>
      <xdr:row>138</xdr:row>
      <xdr:rowOff>59055</xdr:rowOff>
    </xdr:to>
    <xdr:sp macro="" textlink="">
      <xdr:nvSpPr>
        <xdr:cNvPr id="33" name="Text Box 133">
          <a:extLst>
            <a:ext uri="{FF2B5EF4-FFF2-40B4-BE49-F238E27FC236}">
              <a16:creationId xmlns="" xmlns:a16="http://schemas.microsoft.com/office/drawing/2014/main" id="{00000000-0008-0000-0000-000021000000}"/>
            </a:ext>
          </a:extLst>
        </xdr:cNvPr>
        <xdr:cNvSpPr txBox="1">
          <a:spLocks noChangeArrowheads="1"/>
        </xdr:cNvSpPr>
      </xdr:nvSpPr>
      <xdr:spPr bwMode="auto">
        <a:xfrm>
          <a:off x="1996440" y="21488400"/>
          <a:ext cx="6941820" cy="18288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11. 100% Stacked column</a:t>
          </a:r>
        </a:p>
      </xdr:txBody>
    </xdr:sp>
    <xdr:clientData/>
  </xdr:twoCellAnchor>
  <xdr:twoCellAnchor>
    <xdr:from>
      <xdr:col>10</xdr:col>
      <xdr:colOff>400050</xdr:colOff>
      <xdr:row>137</xdr:row>
      <xdr:rowOff>28575</xdr:rowOff>
    </xdr:from>
    <xdr:to>
      <xdr:col>18</xdr:col>
      <xdr:colOff>323850</xdr:colOff>
      <xdr:row>138</xdr:row>
      <xdr:rowOff>59055</xdr:rowOff>
    </xdr:to>
    <xdr:sp macro="" textlink="">
      <xdr:nvSpPr>
        <xdr:cNvPr id="34" name="Text Box 134">
          <a:extLst>
            <a:ext uri="{FF2B5EF4-FFF2-40B4-BE49-F238E27FC236}">
              <a16:creationId xmlns="" xmlns:a16="http://schemas.microsoft.com/office/drawing/2014/main" id="{00000000-0008-0000-0000-000022000000}"/>
            </a:ext>
          </a:extLst>
        </xdr:cNvPr>
        <xdr:cNvSpPr txBox="1">
          <a:spLocks noChangeArrowheads="1"/>
        </xdr:cNvSpPr>
      </xdr:nvSpPr>
      <xdr:spPr bwMode="auto">
        <a:xfrm>
          <a:off x="9163050" y="21488400"/>
          <a:ext cx="6934200" cy="18288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12. Line-column on 2 axes</a:t>
          </a:r>
        </a:p>
      </xdr:txBody>
    </xdr:sp>
    <xdr:clientData/>
  </xdr:twoCellAnchor>
  <xdr:twoCellAnchor>
    <xdr:from>
      <xdr:col>2</xdr:col>
      <xdr:colOff>222885</xdr:colOff>
      <xdr:row>156</xdr:row>
      <xdr:rowOff>116205</xdr:rowOff>
    </xdr:from>
    <xdr:to>
      <xdr:col>10</xdr:col>
      <xdr:colOff>146685</xdr:colOff>
      <xdr:row>158</xdr:row>
      <xdr:rowOff>9525</xdr:rowOff>
    </xdr:to>
    <xdr:sp macro="" textlink="">
      <xdr:nvSpPr>
        <xdr:cNvPr id="35" name="Text Box 135">
          <a:extLst>
            <a:ext uri="{FF2B5EF4-FFF2-40B4-BE49-F238E27FC236}">
              <a16:creationId xmlns="" xmlns:a16="http://schemas.microsoft.com/office/drawing/2014/main" id="{00000000-0008-0000-0000-000023000000}"/>
            </a:ext>
          </a:extLst>
        </xdr:cNvPr>
        <xdr:cNvSpPr txBox="1">
          <a:spLocks noChangeArrowheads="1"/>
        </xdr:cNvSpPr>
      </xdr:nvSpPr>
      <xdr:spPr bwMode="auto">
        <a:xfrm>
          <a:off x="1975485" y="24471630"/>
          <a:ext cx="6934200" cy="19812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13. Pie</a:t>
          </a:r>
        </a:p>
      </xdr:txBody>
    </xdr:sp>
    <xdr:clientData/>
  </xdr:twoCellAnchor>
  <xdr:twoCellAnchor>
    <xdr:from>
      <xdr:col>10</xdr:col>
      <xdr:colOff>371475</xdr:colOff>
      <xdr:row>156</xdr:row>
      <xdr:rowOff>116205</xdr:rowOff>
    </xdr:from>
    <xdr:to>
      <xdr:col>18</xdr:col>
      <xdr:colOff>302895</xdr:colOff>
      <xdr:row>158</xdr:row>
      <xdr:rowOff>9525</xdr:rowOff>
    </xdr:to>
    <xdr:sp macro="" textlink="">
      <xdr:nvSpPr>
        <xdr:cNvPr id="36" name="Text Box 136">
          <a:extLst>
            <a:ext uri="{FF2B5EF4-FFF2-40B4-BE49-F238E27FC236}">
              <a16:creationId xmlns="" xmlns:a16="http://schemas.microsoft.com/office/drawing/2014/main" id="{00000000-0008-0000-0000-000024000000}"/>
            </a:ext>
          </a:extLst>
        </xdr:cNvPr>
        <xdr:cNvSpPr txBox="1">
          <a:spLocks noChangeArrowheads="1"/>
        </xdr:cNvSpPr>
      </xdr:nvSpPr>
      <xdr:spPr bwMode="auto">
        <a:xfrm>
          <a:off x="9134475" y="24471630"/>
          <a:ext cx="6941820" cy="19812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14. Pie of pie</a:t>
          </a:r>
        </a:p>
      </xdr:txBody>
    </xdr:sp>
    <xdr:clientData/>
  </xdr:twoCellAnchor>
  <xdr:twoCellAnchor>
    <xdr:from>
      <xdr:col>2</xdr:col>
      <xdr:colOff>234315</xdr:colOff>
      <xdr:row>175</xdr:row>
      <xdr:rowOff>49530</xdr:rowOff>
    </xdr:from>
    <xdr:to>
      <xdr:col>10</xdr:col>
      <xdr:colOff>165735</xdr:colOff>
      <xdr:row>176</xdr:row>
      <xdr:rowOff>87630</xdr:rowOff>
    </xdr:to>
    <xdr:sp macro="" textlink="">
      <xdr:nvSpPr>
        <xdr:cNvPr id="37" name="Text Box 137">
          <a:extLst>
            <a:ext uri="{FF2B5EF4-FFF2-40B4-BE49-F238E27FC236}">
              <a16:creationId xmlns="" xmlns:a16="http://schemas.microsoft.com/office/drawing/2014/main" id="{00000000-0008-0000-0000-000025000000}"/>
            </a:ext>
          </a:extLst>
        </xdr:cNvPr>
        <xdr:cNvSpPr txBox="1">
          <a:spLocks noChangeArrowheads="1"/>
        </xdr:cNvSpPr>
      </xdr:nvSpPr>
      <xdr:spPr bwMode="auto">
        <a:xfrm>
          <a:off x="1986915" y="27300555"/>
          <a:ext cx="6941820" cy="1905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en-AU" sz="1000" b="1" i="0" strike="noStrike">
              <a:solidFill>
                <a:srgbClr val="000000"/>
              </a:solidFill>
              <a:latin typeface="Arial"/>
              <a:cs typeface="Arial"/>
            </a:rPr>
            <a:t>15. Bar of pie</a:t>
          </a:r>
        </a:p>
      </xdr:txBody>
    </xdr:sp>
    <xdr:clientData/>
  </xdr:twoCellAnchor>
  <xdr:twoCellAnchor editAs="absolute">
    <xdr:from>
      <xdr:col>11</xdr:col>
      <xdr:colOff>299085</xdr:colOff>
      <xdr:row>151</xdr:row>
      <xdr:rowOff>142875</xdr:rowOff>
    </xdr:from>
    <xdr:to>
      <xdr:col>13</xdr:col>
      <xdr:colOff>344805</xdr:colOff>
      <xdr:row>166</xdr:row>
      <xdr:rowOff>9525</xdr:rowOff>
    </xdr:to>
    <xdr:sp macro="" textlink="">
      <xdr:nvSpPr>
        <xdr:cNvPr id="38" name="Text Box 87">
          <a:extLst>
            <a:ext uri="{FF2B5EF4-FFF2-40B4-BE49-F238E27FC236}">
              <a16:creationId xmlns="" xmlns:a16="http://schemas.microsoft.com/office/drawing/2014/main" id="{00000000-0008-0000-0000-000026000000}"/>
            </a:ext>
          </a:extLst>
        </xdr:cNvPr>
        <xdr:cNvSpPr txBox="1">
          <a:spLocks noChangeArrowheads="1"/>
        </xdr:cNvSpPr>
      </xdr:nvSpPr>
      <xdr:spPr bwMode="auto">
        <a:xfrm>
          <a:off x="9938385" y="23672800"/>
          <a:ext cx="1798320" cy="2152650"/>
        </a:xfrm>
        <a:prstGeom prst="rect">
          <a:avLst/>
        </a:prstGeom>
        <a:solidFill>
          <a:srgbClr val="FFFFFF"/>
        </a:solidFill>
        <a:ln w="25400">
          <a:solidFill>
            <a:srgbClr val="000000"/>
          </a:solidFill>
          <a:miter lim="800000"/>
          <a:headEnd/>
          <a:tailEnd/>
        </a:ln>
      </xdr:spPr>
      <xdr:txBody>
        <a:bodyPr vertOverflow="clip" wrap="square" lIns="27432" tIns="22860" rIns="0" bIns="0" anchor="t" upright="1"/>
        <a:lstStyle/>
        <a:p>
          <a:pPr algn="l" rtl="0">
            <a:defRPr sz="1000"/>
          </a:pPr>
          <a:r>
            <a:rPr lang="en-AU" sz="1000" b="0" i="0" strike="noStrike">
              <a:solidFill>
                <a:srgbClr val="FF0000"/>
              </a:solidFill>
              <a:latin typeface="Arial Narrow"/>
            </a:rPr>
            <a:t>These are IPART's automatic colours for chart fills and chart lines to be used in documents based on the report template. The last line colour is used for the chart background.</a:t>
          </a:r>
        </a:p>
        <a:p>
          <a:pPr algn="l" rtl="0">
            <a:defRPr sz="1000"/>
          </a:pPr>
          <a:endParaRPr lang="en-AU" sz="1000" b="0" i="0" strike="noStrike">
            <a:solidFill>
              <a:srgbClr val="FF0000"/>
            </a:solidFill>
            <a:latin typeface="Arial Narrow"/>
          </a:endParaRPr>
        </a:p>
        <a:p>
          <a:pPr algn="l" rtl="0">
            <a:lnSpc>
              <a:spcPts val="1000"/>
            </a:lnSpc>
            <a:defRPr sz="1000"/>
          </a:pPr>
          <a:r>
            <a:rPr lang="en-AU" sz="1000" b="0" i="0" strike="noStrike">
              <a:solidFill>
                <a:srgbClr val="FF0000"/>
              </a:solidFill>
              <a:latin typeface="Arial Narrow"/>
            </a:rPr>
            <a:t>If you wish to covert the colours of an Excel file to these colours, copy colours from an open file with these  colours. Alternatively, move/copy the worksheets into a file based on the template Charts.XLT, which will give you access to the IPART menu.</a:t>
          </a:r>
        </a:p>
      </xdr:txBody>
    </xdr:sp>
    <xdr:clientData/>
  </xdr:twoCellAnchor>
  <xdr:twoCellAnchor>
    <xdr:from>
      <xdr:col>7</xdr:col>
      <xdr:colOff>480060</xdr:colOff>
      <xdr:row>5</xdr:row>
      <xdr:rowOff>144780</xdr:rowOff>
    </xdr:from>
    <xdr:to>
      <xdr:col>8</xdr:col>
      <xdr:colOff>38100</xdr:colOff>
      <xdr:row>8</xdr:row>
      <xdr:rowOff>7620</xdr:rowOff>
    </xdr:to>
    <xdr:sp macro="" textlink="">
      <xdr:nvSpPr>
        <xdr:cNvPr id="39" name="Line 141">
          <a:extLst>
            <a:ext uri="{FF2B5EF4-FFF2-40B4-BE49-F238E27FC236}">
              <a16:creationId xmlns="" xmlns:a16="http://schemas.microsoft.com/office/drawing/2014/main" id="{00000000-0008-0000-0000-000027000000}"/>
            </a:ext>
          </a:extLst>
        </xdr:cNvPr>
        <xdr:cNvSpPr>
          <a:spLocks noChangeShapeType="1"/>
        </xdr:cNvSpPr>
      </xdr:nvSpPr>
      <xdr:spPr bwMode="auto">
        <a:xfrm flipH="1">
          <a:off x="6614160" y="897255"/>
          <a:ext cx="434340" cy="45339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571500</xdr:colOff>
      <xdr:row>5</xdr:row>
      <xdr:rowOff>7620</xdr:rowOff>
    </xdr:from>
    <xdr:to>
      <xdr:col>7</xdr:col>
      <xdr:colOff>198120</xdr:colOff>
      <xdr:row>8</xdr:row>
      <xdr:rowOff>30480</xdr:rowOff>
    </xdr:to>
    <xdr:sp macro="" textlink="">
      <xdr:nvSpPr>
        <xdr:cNvPr id="40" name="Line 142">
          <a:extLst>
            <a:ext uri="{FF2B5EF4-FFF2-40B4-BE49-F238E27FC236}">
              <a16:creationId xmlns="" xmlns:a16="http://schemas.microsoft.com/office/drawing/2014/main" id="{00000000-0008-0000-0000-000028000000}"/>
            </a:ext>
          </a:extLst>
        </xdr:cNvPr>
        <xdr:cNvSpPr>
          <a:spLocks noChangeShapeType="1"/>
        </xdr:cNvSpPr>
      </xdr:nvSpPr>
      <xdr:spPr bwMode="auto">
        <a:xfrm flipH="1">
          <a:off x="5829300" y="760095"/>
          <a:ext cx="502920" cy="61341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690880</xdr:colOff>
      <xdr:row>19</xdr:row>
      <xdr:rowOff>5715</xdr:rowOff>
    </xdr:from>
    <xdr:to>
      <xdr:col>7</xdr:col>
      <xdr:colOff>386080</xdr:colOff>
      <xdr:row>21</xdr:row>
      <xdr:rowOff>137160</xdr:rowOff>
    </xdr:to>
    <xdr:sp macro="" textlink="">
      <xdr:nvSpPr>
        <xdr:cNvPr id="41" name="Line 143">
          <a:extLst>
            <a:ext uri="{FF2B5EF4-FFF2-40B4-BE49-F238E27FC236}">
              <a16:creationId xmlns="" xmlns:a16="http://schemas.microsoft.com/office/drawing/2014/main" id="{00000000-0008-0000-0000-000029000000}"/>
            </a:ext>
          </a:extLst>
        </xdr:cNvPr>
        <xdr:cNvSpPr>
          <a:spLocks noChangeShapeType="1"/>
        </xdr:cNvSpPr>
      </xdr:nvSpPr>
      <xdr:spPr bwMode="auto">
        <a:xfrm flipH="1">
          <a:off x="5948680" y="3244215"/>
          <a:ext cx="571500" cy="53784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xdr:col>
      <xdr:colOff>7620</xdr:colOff>
      <xdr:row>20</xdr:row>
      <xdr:rowOff>205740</xdr:rowOff>
    </xdr:from>
    <xdr:to>
      <xdr:col>8</xdr:col>
      <xdr:colOff>137160</xdr:colOff>
      <xdr:row>22</xdr:row>
      <xdr:rowOff>30480</xdr:rowOff>
    </xdr:to>
    <xdr:sp macro="" textlink="">
      <xdr:nvSpPr>
        <xdr:cNvPr id="42" name="Line 144">
          <a:extLst>
            <a:ext uri="{FF2B5EF4-FFF2-40B4-BE49-F238E27FC236}">
              <a16:creationId xmlns="" xmlns:a16="http://schemas.microsoft.com/office/drawing/2014/main" id="{00000000-0008-0000-0000-00002A000000}"/>
            </a:ext>
          </a:extLst>
        </xdr:cNvPr>
        <xdr:cNvSpPr>
          <a:spLocks noChangeShapeType="1"/>
        </xdr:cNvSpPr>
      </xdr:nvSpPr>
      <xdr:spPr bwMode="auto">
        <a:xfrm flipH="1">
          <a:off x="7018020" y="3644265"/>
          <a:ext cx="129540" cy="28194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66675</xdr:colOff>
      <xdr:row>80</xdr:row>
      <xdr:rowOff>0</xdr:rowOff>
    </xdr:from>
    <xdr:to>
      <xdr:col>12</xdr:col>
      <xdr:colOff>269875</xdr:colOff>
      <xdr:row>80</xdr:row>
      <xdr:rowOff>0</xdr:rowOff>
    </xdr:to>
    <xdr:sp macro="" textlink="">
      <xdr:nvSpPr>
        <xdr:cNvPr id="2" name="AutoShape 11"/>
        <xdr:cNvSpPr>
          <a:spLocks noChangeArrowheads="1"/>
        </xdr:cNvSpPr>
      </xdr:nvSpPr>
      <xdr:spPr bwMode="auto">
        <a:xfrm>
          <a:off x="3886200" y="16849725"/>
          <a:ext cx="2651125" cy="0"/>
        </a:xfrm>
        <a:prstGeom prst="wedgeRectCallout">
          <a:avLst>
            <a:gd name="adj1" fmla="val -65579"/>
            <a:gd name="adj2" fmla="val 93903"/>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000" b="0" i="0" u="none" strike="noStrike" baseline="0">
              <a:solidFill>
                <a:srgbClr val="000000"/>
              </a:solidFill>
              <a:latin typeface="Arial"/>
              <a:cs typeface="Arial"/>
            </a:rPr>
            <a:t>            </a:t>
          </a:r>
          <a:r>
            <a:rPr lang="en-AU" sz="1000" b="1" i="0" u="sng" strike="noStrike" baseline="0">
              <a:solidFill>
                <a:srgbClr val="000000"/>
              </a:solidFill>
              <a:latin typeface="Arial"/>
              <a:cs typeface="Arial"/>
            </a:rPr>
            <a:t>Expiring Special Variation</a:t>
          </a:r>
          <a:endParaRPr lang="en-AU" sz="1000" b="0" i="0" u="none" strike="noStrike" baseline="0">
            <a:solidFill>
              <a:srgbClr val="000000"/>
            </a:solidFill>
            <a:latin typeface="Arial"/>
            <a:cs typeface="Arial"/>
          </a:endParaRP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If Council has an expiring special variation in the first year of this application, Notional General Income must be reduced before calculation of the Permissible General Income.</a:t>
          </a:r>
        </a:p>
        <a:p>
          <a:pPr algn="l" rtl="0">
            <a:defRPr sz="1000"/>
          </a:pP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Council should contact the DLG for assistance in calculating this figure.</a:t>
          </a:r>
          <a:endParaRPr lang="en-AU"/>
        </a:p>
      </xdr:txBody>
    </xdr:sp>
    <xdr:clientData/>
  </xdr:twoCellAnchor>
  <xdr:twoCellAnchor>
    <xdr:from>
      <xdr:col>8</xdr:col>
      <xdr:colOff>419100</xdr:colOff>
      <xdr:row>80</xdr:row>
      <xdr:rowOff>0</xdr:rowOff>
    </xdr:from>
    <xdr:to>
      <xdr:col>13</xdr:col>
      <xdr:colOff>111137</xdr:colOff>
      <xdr:row>80</xdr:row>
      <xdr:rowOff>0</xdr:rowOff>
    </xdr:to>
    <xdr:sp macro="" textlink="">
      <xdr:nvSpPr>
        <xdr:cNvPr id="3" name="AutoShape 12"/>
        <xdr:cNvSpPr>
          <a:spLocks noChangeArrowheads="1"/>
        </xdr:cNvSpPr>
      </xdr:nvSpPr>
      <xdr:spPr bwMode="auto">
        <a:xfrm>
          <a:off x="4238625" y="16849725"/>
          <a:ext cx="2425712" cy="0"/>
        </a:xfrm>
        <a:prstGeom prst="wedgeRectCallout">
          <a:avLst>
            <a:gd name="adj1" fmla="val -108102"/>
            <a:gd name="adj2" fmla="val 57935"/>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000" b="1" i="0" u="none" strike="noStrike" baseline="0">
              <a:solidFill>
                <a:srgbClr val="000000"/>
              </a:solidFill>
              <a:latin typeface="Arial"/>
              <a:cs typeface="Arial"/>
            </a:rPr>
            <a:t>           </a:t>
          </a:r>
          <a:r>
            <a:rPr lang="en-AU" sz="1000" b="1" i="0" u="sng" strike="noStrike" baseline="0">
              <a:solidFill>
                <a:srgbClr val="000000"/>
              </a:solidFill>
              <a:latin typeface="Arial"/>
              <a:cs typeface="Arial"/>
            </a:rPr>
            <a:t>Percentage Increase</a:t>
          </a:r>
          <a:endParaRPr lang="en-AU" sz="10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This is the proposed increase in the first year. (Taken from WK1).</a:t>
          </a:r>
          <a:endParaRPr lang="en-AU"/>
        </a:p>
      </xdr:txBody>
    </xdr:sp>
    <xdr:clientData/>
  </xdr:twoCellAnchor>
  <xdr:twoCellAnchor>
    <xdr:from>
      <xdr:col>8</xdr:col>
      <xdr:colOff>457200</xdr:colOff>
      <xdr:row>80</xdr:row>
      <xdr:rowOff>0</xdr:rowOff>
    </xdr:from>
    <xdr:to>
      <xdr:col>12</xdr:col>
      <xdr:colOff>266700</xdr:colOff>
      <xdr:row>80</xdr:row>
      <xdr:rowOff>0</xdr:rowOff>
    </xdr:to>
    <xdr:sp macro="" textlink="">
      <xdr:nvSpPr>
        <xdr:cNvPr id="4" name="AutoShape 13"/>
        <xdr:cNvSpPr>
          <a:spLocks noChangeArrowheads="1"/>
        </xdr:cNvSpPr>
      </xdr:nvSpPr>
      <xdr:spPr bwMode="auto">
        <a:xfrm>
          <a:off x="4276725" y="16849725"/>
          <a:ext cx="2257425" cy="0"/>
        </a:xfrm>
        <a:prstGeom prst="wedgeRectCallout">
          <a:avLst>
            <a:gd name="adj1" fmla="val -85745"/>
            <a:gd name="adj2" fmla="val -1875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457200</xdr:colOff>
      <xdr:row>80</xdr:row>
      <xdr:rowOff>0</xdr:rowOff>
    </xdr:from>
    <xdr:to>
      <xdr:col>12</xdr:col>
      <xdr:colOff>266700</xdr:colOff>
      <xdr:row>80</xdr:row>
      <xdr:rowOff>0</xdr:rowOff>
    </xdr:to>
    <xdr:sp macro="" textlink="">
      <xdr:nvSpPr>
        <xdr:cNvPr id="5" name="AutoShape 14"/>
        <xdr:cNvSpPr>
          <a:spLocks noChangeArrowheads="1"/>
        </xdr:cNvSpPr>
      </xdr:nvSpPr>
      <xdr:spPr bwMode="auto">
        <a:xfrm>
          <a:off x="4276725" y="16849725"/>
          <a:ext cx="2257425" cy="0"/>
        </a:xfrm>
        <a:prstGeom prst="wedgeRectCallout">
          <a:avLst>
            <a:gd name="adj1" fmla="val -86171"/>
            <a:gd name="adj2" fmla="val -1153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476250</xdr:colOff>
      <xdr:row>80</xdr:row>
      <xdr:rowOff>0</xdr:rowOff>
    </xdr:from>
    <xdr:to>
      <xdr:col>13</xdr:col>
      <xdr:colOff>0</xdr:colOff>
      <xdr:row>80</xdr:row>
      <xdr:rowOff>0</xdr:rowOff>
    </xdr:to>
    <xdr:sp macro="" textlink="">
      <xdr:nvSpPr>
        <xdr:cNvPr id="6" name="AutoShape 15"/>
        <xdr:cNvSpPr>
          <a:spLocks noChangeArrowheads="1"/>
        </xdr:cNvSpPr>
      </xdr:nvSpPr>
      <xdr:spPr bwMode="auto">
        <a:xfrm>
          <a:off x="4295775" y="16849725"/>
          <a:ext cx="2257425" cy="0"/>
        </a:xfrm>
        <a:prstGeom prst="wedgeRectCallout">
          <a:avLst>
            <a:gd name="adj1" fmla="val -85745"/>
            <a:gd name="adj2" fmla="val -22000"/>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8</xdr:col>
      <xdr:colOff>390525</xdr:colOff>
      <xdr:row>80</xdr:row>
      <xdr:rowOff>0</xdr:rowOff>
    </xdr:from>
    <xdr:to>
      <xdr:col>13</xdr:col>
      <xdr:colOff>38100</xdr:colOff>
      <xdr:row>80</xdr:row>
      <xdr:rowOff>0</xdr:rowOff>
    </xdr:to>
    <xdr:sp macro="" textlink="">
      <xdr:nvSpPr>
        <xdr:cNvPr id="7" name="Text Box 16"/>
        <xdr:cNvSpPr txBox="1">
          <a:spLocks noChangeArrowheads="1"/>
        </xdr:cNvSpPr>
      </xdr:nvSpPr>
      <xdr:spPr bwMode="auto">
        <a:xfrm>
          <a:off x="4210050" y="16849725"/>
          <a:ext cx="238125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en-AU" sz="1000" b="1" i="0" u="sng" strike="noStrike" baseline="0">
              <a:solidFill>
                <a:srgbClr val="000000"/>
              </a:solidFill>
              <a:latin typeface="Arial"/>
              <a:cs typeface="Arial"/>
            </a:rPr>
            <a:t>Permissible Income Adjustments</a:t>
          </a:r>
          <a:endParaRPr lang="en-AU" sz="1000" b="0" i="0" u="none" strike="noStrike" baseline="0">
            <a:solidFill>
              <a:srgbClr val="000000"/>
            </a:solidFill>
            <a:latin typeface="Arial"/>
            <a:cs typeface="Arial"/>
          </a:endParaRPr>
        </a:p>
        <a:p>
          <a:pPr algn="l" rtl="0">
            <a:defRPr sz="1000"/>
          </a:pPr>
          <a:endParaRPr lang="en-AU" sz="800" b="0" i="0" u="none" strike="noStrike" baseline="0">
            <a:solidFill>
              <a:srgbClr val="000000"/>
            </a:solidFill>
            <a:latin typeface="Arial"/>
            <a:cs typeface="Arial"/>
          </a:endParaRPr>
        </a:p>
        <a:p>
          <a:pPr algn="l" rtl="0">
            <a:defRPr sz="1000"/>
          </a:pPr>
          <a:r>
            <a:rPr lang="en-AU" sz="1000" b="0" i="0" u="none" strike="noStrike" baseline="0">
              <a:solidFill>
                <a:srgbClr val="000000"/>
              </a:solidFill>
              <a:latin typeface="Arial"/>
              <a:cs typeface="Arial"/>
            </a:rPr>
            <a:t>There are 3 possible adjustments affecting the final permissible income figure:</a:t>
          </a:r>
        </a:p>
        <a:p>
          <a:pPr algn="l" rtl="0">
            <a:defRPr sz="1000"/>
          </a:pPr>
          <a:endParaRPr lang="en-AU" sz="800" b="0" i="0" u="none" strike="noStrike" baseline="0">
            <a:solidFill>
              <a:srgbClr val="000000"/>
            </a:solidFill>
            <a:latin typeface="Arial"/>
            <a:cs typeface="Arial"/>
          </a:endParaRPr>
        </a:p>
        <a:p>
          <a:pPr algn="l" rtl="0">
            <a:defRPr sz="1000"/>
          </a:pPr>
          <a:r>
            <a:rPr lang="en-AU" sz="1000" b="0" i="0" u="sng" strike="noStrike" baseline="0">
              <a:solidFill>
                <a:srgbClr val="000000"/>
              </a:solidFill>
              <a:latin typeface="Arial"/>
              <a:cs typeface="Arial"/>
            </a:rPr>
            <a:t>Prior year result:</a:t>
          </a:r>
          <a:r>
            <a:rPr lang="en-AU" sz="1000" b="0" i="0" u="none" strike="noStrike" baseline="0">
              <a:solidFill>
                <a:srgbClr val="000000"/>
              </a:solidFill>
              <a:latin typeface="Arial"/>
              <a:cs typeface="Arial"/>
            </a:rPr>
            <a:t> This is the catch-up or excess amount from the previous year. Refer to the Statement of Compliance.</a:t>
          </a:r>
        </a:p>
        <a:p>
          <a:pPr algn="l" rtl="0">
            <a:defRPr sz="1000"/>
          </a:pPr>
          <a:endParaRPr lang="en-AU" sz="800" b="0" i="0" u="none" strike="noStrike" baseline="0">
            <a:solidFill>
              <a:srgbClr val="000000"/>
            </a:solidFill>
            <a:latin typeface="Arial"/>
            <a:cs typeface="Arial"/>
          </a:endParaRPr>
        </a:p>
        <a:p>
          <a:pPr algn="l" rtl="0">
            <a:defRPr sz="1000"/>
          </a:pPr>
          <a:r>
            <a:rPr lang="en-AU" sz="1000" b="0" i="0" u="sng" strike="noStrike" baseline="0">
              <a:solidFill>
                <a:srgbClr val="000000"/>
              </a:solidFill>
              <a:latin typeface="Arial"/>
              <a:cs typeface="Arial"/>
            </a:rPr>
            <a:t>Valuation Objections:</a:t>
          </a:r>
          <a:r>
            <a:rPr lang="en-AU" sz="1000" b="0" i="0" u="none" strike="noStrike" baseline="0">
              <a:solidFill>
                <a:srgbClr val="000000"/>
              </a:solidFill>
              <a:latin typeface="Arial"/>
              <a:cs typeface="Arial"/>
            </a:rPr>
            <a:t> If you claimed valuation objections in the previous year, Notional General Income must be reduced by that amount.</a:t>
          </a:r>
        </a:p>
        <a:p>
          <a:pPr algn="l" rtl="0">
            <a:defRPr sz="1000"/>
          </a:pPr>
          <a:endParaRPr lang="en-AU" sz="800" b="0" i="0" u="none" strike="noStrike" baseline="0">
            <a:solidFill>
              <a:srgbClr val="000000"/>
            </a:solidFill>
            <a:latin typeface="Arial"/>
            <a:cs typeface="Arial"/>
          </a:endParaRPr>
        </a:p>
        <a:p>
          <a:pPr algn="l" rtl="0">
            <a:defRPr sz="1000"/>
          </a:pPr>
          <a:r>
            <a:rPr lang="en-AU" sz="1000" b="0" i="0" u="sng" strike="noStrike" baseline="0">
              <a:solidFill>
                <a:srgbClr val="000000"/>
              </a:solidFill>
              <a:latin typeface="Arial"/>
              <a:cs typeface="Arial"/>
            </a:rPr>
            <a:t>Income Adjustment:</a:t>
          </a:r>
          <a:r>
            <a:rPr lang="en-AU" sz="1000" b="0" i="0" u="none" strike="noStrike" baseline="0">
              <a:solidFill>
                <a:srgbClr val="000000"/>
              </a:solidFill>
              <a:latin typeface="Arial"/>
              <a:cs typeface="Arial"/>
            </a:rPr>
            <a:t> If you have or intend to claim Crown Land or Farmland 20% Income Adjustments, this will increase your Permissible Income.</a:t>
          </a:r>
          <a:endParaRPr lang="en-AU"/>
        </a:p>
      </xdr:txBody>
    </xdr:sp>
    <xdr:clientData/>
  </xdr:twoCellAnchor>
  <xdr:twoCellAnchor editAs="oneCell">
    <xdr:from>
      <xdr:col>2</xdr:col>
      <xdr:colOff>0</xdr:colOff>
      <xdr:row>1</xdr:row>
      <xdr:rowOff>0</xdr:rowOff>
    </xdr:from>
    <xdr:to>
      <xdr:col>4</xdr:col>
      <xdr:colOff>336226</xdr:colOff>
      <xdr:row>2</xdr:row>
      <xdr:rowOff>144780</xdr:rowOff>
    </xdr:to>
    <xdr:pic>
      <xdr:nvPicPr>
        <xdr:cNvPr id="9" name="Picture 5" descr="T:\Chris\IPART\2016\Logos\IPART logo - trans.png"/>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8625" y="152400"/>
          <a:ext cx="1383976" cy="640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2</xdr:row>
      <xdr:rowOff>0</xdr:rowOff>
    </xdr:from>
    <xdr:to>
      <xdr:col>2</xdr:col>
      <xdr:colOff>1362074</xdr:colOff>
      <xdr:row>5</xdr:row>
      <xdr:rowOff>87618</xdr:rowOff>
    </xdr:to>
    <xdr:pic>
      <xdr:nvPicPr>
        <xdr:cNvPr id="3" name="Picture 4"/>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5825" y="304800"/>
          <a:ext cx="1362074" cy="6210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iPart">
  <a:themeElements>
    <a:clrScheme name="iPart">
      <a:dk1>
        <a:srgbClr val="212122"/>
      </a:dk1>
      <a:lt1>
        <a:sysClr val="window" lastClr="FFFFFF"/>
      </a:lt1>
      <a:dk2>
        <a:srgbClr val="007BC4"/>
      </a:dk2>
      <a:lt2>
        <a:srgbClr val="A0A09A"/>
      </a:lt2>
      <a:accent1>
        <a:srgbClr val="194787"/>
      </a:accent1>
      <a:accent2>
        <a:srgbClr val="00AEEF"/>
      </a:accent2>
      <a:accent3>
        <a:srgbClr val="48B749"/>
      </a:accent3>
      <a:accent4>
        <a:srgbClr val="F78D1E"/>
      </a:accent4>
      <a:accent5>
        <a:srgbClr val="CC1F26"/>
      </a:accent5>
      <a:accent6>
        <a:srgbClr val="8E4399"/>
      </a:accent6>
      <a:hlink>
        <a:srgbClr val="0000FF"/>
      </a:hlink>
      <a:folHlink>
        <a:srgbClr val="800080"/>
      </a:folHlink>
    </a:clrScheme>
    <a:fontScheme name="iPart">
      <a:majorFont>
        <a:latin typeface="Book Antiqua"/>
        <a:ea typeface=""/>
        <a:cs typeface=""/>
      </a:majorFont>
      <a:minorFont>
        <a:latin typeface="Book Antiqu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iPart" id="{5B29015D-EA79-45B6-9D51-0920F8122064}" vid="{EB9EA9A6-3ABD-45FF-A322-72402604B089}"/>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hyperlink" Target="mailto:arsh_suri@ipart.nsw.gov.au" TargetMode="External"/><Relationship Id="rId1" Type="http://schemas.openxmlformats.org/officeDocument/2006/relationships/hyperlink" Target="mailto:scott_chapman@ipart.nsw.gov.au" TargetMode="External"/><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A42"/>
  <sheetViews>
    <sheetView showGridLines="0" zoomScaleNormal="100" workbookViewId="0">
      <selection activeCell="K16" sqref="K16"/>
    </sheetView>
  </sheetViews>
  <sheetFormatPr defaultColWidth="13.125" defaultRowHeight="11.4" x14ac:dyDescent="0.2"/>
  <cols>
    <col min="1" max="16384" width="13.125" style="1"/>
  </cols>
  <sheetData>
    <row r="2" spans="1:27" s="5" customFormat="1" ht="17.399999999999999" x14ac:dyDescent="0.3">
      <c r="A2" s="3"/>
      <c r="B2" s="19" t="s">
        <v>36</v>
      </c>
      <c r="C2" s="2"/>
      <c r="D2" s="2"/>
      <c r="E2"/>
      <c r="F2"/>
      <c r="G2"/>
      <c r="H2"/>
      <c r="I2"/>
      <c r="J2"/>
      <c r="K2" s="1"/>
      <c r="L2" s="1"/>
      <c r="M2" s="1"/>
      <c r="N2" s="1"/>
      <c r="O2" s="1"/>
      <c r="S2" s="6"/>
    </row>
    <row r="3" spans="1:27" ht="13.8" x14ac:dyDescent="0.3">
      <c r="A3"/>
      <c r="B3" s="4" t="s">
        <v>0</v>
      </c>
      <c r="C3" s="4"/>
      <c r="D3" s="4"/>
      <c r="E3" s="3"/>
      <c r="F3" s="3"/>
      <c r="G3" s="3"/>
      <c r="H3" s="3"/>
      <c r="I3" s="3"/>
      <c r="J3" s="3"/>
      <c r="K3" s="5"/>
      <c r="L3" s="5"/>
      <c r="M3" s="5"/>
      <c r="N3" s="5"/>
      <c r="O3" s="5"/>
    </row>
    <row r="4" spans="1:27" ht="15.6" x14ac:dyDescent="0.3">
      <c r="A4"/>
      <c r="B4" s="7" t="s">
        <v>1</v>
      </c>
      <c r="C4" s="8"/>
      <c r="D4" s="8"/>
      <c r="E4"/>
      <c r="F4"/>
      <c r="G4"/>
      <c r="H4"/>
      <c r="I4"/>
      <c r="J4"/>
    </row>
    <row r="5" spans="1:27" ht="13.2" x14ac:dyDescent="0.25">
      <c r="A5"/>
      <c r="B5"/>
      <c r="C5" s="9"/>
      <c r="D5" s="9"/>
      <c r="E5"/>
      <c r="G5"/>
      <c r="H5" s="10" t="s">
        <v>2</v>
      </c>
      <c r="I5"/>
      <c r="J5"/>
    </row>
    <row r="6" spans="1:27" ht="13.2" x14ac:dyDescent="0.25">
      <c r="A6"/>
      <c r="B6"/>
      <c r="C6"/>
      <c r="D6"/>
      <c r="E6"/>
      <c r="G6"/>
      <c r="H6"/>
      <c r="I6" s="10" t="s">
        <v>3</v>
      </c>
      <c r="J6"/>
    </row>
    <row r="7" spans="1:27" ht="18" thickBot="1" x14ac:dyDescent="0.35">
      <c r="A7" s="32"/>
      <c r="B7" s="33" t="s">
        <v>35</v>
      </c>
      <c r="C7" s="34"/>
      <c r="D7" s="34"/>
      <c r="E7" s="32"/>
      <c r="F7" s="32"/>
      <c r="G7" s="32"/>
      <c r="H7" s="32"/>
      <c r="I7" s="32"/>
      <c r="J7" s="32"/>
      <c r="K7" s="32"/>
      <c r="L7" s="32"/>
      <c r="M7" s="32"/>
      <c r="N7" s="32"/>
      <c r="O7" s="32"/>
      <c r="P7" s="32"/>
      <c r="Q7" s="32"/>
      <c r="R7" s="32"/>
      <c r="S7" s="32"/>
      <c r="T7" s="35"/>
      <c r="U7" s="35"/>
      <c r="V7" s="35"/>
      <c r="W7" s="35"/>
      <c r="X7" s="35"/>
      <c r="Y7" s="35"/>
      <c r="Z7" s="35"/>
      <c r="AA7" s="35"/>
    </row>
    <row r="8" spans="1:27" ht="15.6" x14ac:dyDescent="0.3">
      <c r="A8" s="32"/>
      <c r="B8" s="36"/>
      <c r="C8" s="37"/>
      <c r="D8" s="38"/>
      <c r="E8" s="38"/>
      <c r="F8" s="38"/>
      <c r="G8" s="39" t="s">
        <v>11</v>
      </c>
      <c r="H8" s="40" t="s">
        <v>12</v>
      </c>
      <c r="I8" s="32"/>
      <c r="J8" s="41"/>
      <c r="K8" s="32"/>
      <c r="L8" s="32"/>
      <c r="M8" s="32"/>
      <c r="N8" s="32"/>
      <c r="O8" s="32"/>
      <c r="P8" s="32"/>
      <c r="Q8" s="32"/>
      <c r="R8" s="32"/>
      <c r="S8" s="32"/>
      <c r="T8" s="35"/>
      <c r="U8" s="35"/>
      <c r="V8" s="35"/>
      <c r="W8" s="35"/>
      <c r="X8" s="35"/>
      <c r="Y8" s="35"/>
      <c r="Z8" s="35"/>
      <c r="AA8" s="35"/>
    </row>
    <row r="9" spans="1:27" x14ac:dyDescent="0.2">
      <c r="A9" s="32"/>
      <c r="B9" s="30" t="s">
        <v>4</v>
      </c>
      <c r="C9" s="21"/>
      <c r="D9" s="22"/>
      <c r="E9" s="22"/>
      <c r="F9" s="35"/>
      <c r="G9" s="22">
        <v>4232</v>
      </c>
      <c r="H9" s="64">
        <v>0.08</v>
      </c>
      <c r="I9" s="32"/>
      <c r="J9" s="32"/>
      <c r="K9" s="32"/>
      <c r="L9" s="32"/>
      <c r="M9" s="32"/>
      <c r="N9" s="32"/>
      <c r="O9" s="32"/>
      <c r="P9" s="32"/>
      <c r="Q9" s="32"/>
      <c r="R9" s="32"/>
      <c r="S9" s="32"/>
      <c r="T9" s="35"/>
      <c r="U9" s="35"/>
      <c r="V9" s="35"/>
      <c r="W9" s="35"/>
      <c r="X9" s="35"/>
      <c r="Y9" s="35"/>
      <c r="Z9" s="35"/>
      <c r="AA9" s="35"/>
    </row>
    <row r="10" spans="1:27" x14ac:dyDescent="0.2">
      <c r="A10" s="32"/>
      <c r="B10" s="25" t="s">
        <v>37</v>
      </c>
      <c r="C10" s="29"/>
      <c r="D10" s="26"/>
      <c r="E10" s="24"/>
      <c r="F10" s="35"/>
      <c r="G10" s="24">
        <v>34345</v>
      </c>
      <c r="H10" s="28">
        <v>0.08</v>
      </c>
      <c r="I10" s="32"/>
      <c r="J10" s="32"/>
      <c r="K10" s="32"/>
      <c r="L10" s="32"/>
      <c r="M10" s="32"/>
      <c r="N10" s="32"/>
      <c r="O10" s="32"/>
      <c r="P10" s="32"/>
      <c r="Q10" s="32"/>
      <c r="R10" s="32"/>
      <c r="S10" s="32"/>
      <c r="T10" s="35"/>
      <c r="U10" s="35"/>
      <c r="V10" s="35"/>
      <c r="W10" s="35"/>
      <c r="X10" s="35"/>
      <c r="Y10" s="35"/>
      <c r="Z10" s="35"/>
      <c r="AA10" s="35"/>
    </row>
    <row r="11" spans="1:27" ht="13.2" x14ac:dyDescent="0.25">
      <c r="A11" s="32"/>
      <c r="B11" s="42" t="s">
        <v>38</v>
      </c>
      <c r="C11" s="43"/>
      <c r="D11" s="35"/>
      <c r="E11" s="35"/>
      <c r="F11" s="35"/>
      <c r="G11" s="35"/>
      <c r="H11" s="44"/>
      <c r="I11" s="32"/>
      <c r="J11" s="32"/>
      <c r="K11" s="32"/>
      <c r="L11" s="32"/>
      <c r="M11" s="32"/>
      <c r="N11" s="32"/>
      <c r="O11" s="32"/>
      <c r="P11" s="31"/>
      <c r="Q11" s="32"/>
      <c r="R11" s="32"/>
      <c r="S11" s="32"/>
      <c r="T11" s="35"/>
      <c r="U11" s="35"/>
      <c r="V11" s="35"/>
      <c r="W11" s="35"/>
      <c r="X11" s="35"/>
      <c r="Y11" s="35"/>
      <c r="Z11" s="35"/>
      <c r="AA11" s="35"/>
    </row>
    <row r="12" spans="1:27" ht="12" x14ac:dyDescent="0.25">
      <c r="A12" s="32"/>
      <c r="B12" s="82" t="s">
        <v>9</v>
      </c>
      <c r="C12" s="83"/>
      <c r="D12" s="83"/>
      <c r="E12" s="83"/>
      <c r="F12" s="35"/>
      <c r="G12" s="35"/>
      <c r="H12" s="44"/>
      <c r="I12" s="32"/>
      <c r="J12" s="32"/>
      <c r="K12" s="32"/>
      <c r="L12" s="32"/>
      <c r="M12" s="32"/>
      <c r="N12" s="32"/>
      <c r="O12" s="32"/>
      <c r="P12" s="31"/>
      <c r="Q12" s="32"/>
      <c r="R12" s="32"/>
      <c r="S12" s="32"/>
      <c r="T12" s="35"/>
      <c r="U12" s="35"/>
      <c r="V12" s="35"/>
      <c r="W12" s="35"/>
      <c r="X12" s="35"/>
      <c r="Y12" s="35"/>
      <c r="Z12" s="35"/>
      <c r="AA12" s="35"/>
    </row>
    <row r="13" spans="1:27" ht="13.2" x14ac:dyDescent="0.25">
      <c r="A13" s="32"/>
      <c r="B13" s="81" t="s">
        <v>5</v>
      </c>
      <c r="C13" s="43"/>
      <c r="D13" s="32"/>
      <c r="E13" s="32"/>
      <c r="F13" s="35"/>
      <c r="G13" s="35"/>
      <c r="H13" s="44"/>
      <c r="I13" s="32"/>
      <c r="J13" s="32"/>
      <c r="K13" s="32"/>
      <c r="L13" s="32"/>
      <c r="M13" s="32"/>
      <c r="N13" s="32"/>
      <c r="O13" s="32"/>
      <c r="P13" s="31"/>
      <c r="Q13" s="32"/>
      <c r="R13" s="32"/>
      <c r="S13" s="32"/>
      <c r="T13" s="35"/>
      <c r="U13" s="35"/>
      <c r="V13" s="35"/>
      <c r="W13" s="35"/>
      <c r="X13" s="35"/>
      <c r="Y13" s="35"/>
      <c r="Z13" s="35"/>
      <c r="AA13" s="35"/>
    </row>
    <row r="14" spans="1:27" x14ac:dyDescent="0.2">
      <c r="A14" s="32"/>
      <c r="B14" s="78" t="s">
        <v>6</v>
      </c>
      <c r="C14" s="45"/>
      <c r="D14" s="45"/>
      <c r="E14" s="32"/>
      <c r="F14" s="35"/>
      <c r="G14" s="35"/>
      <c r="H14" s="44"/>
      <c r="I14" s="32"/>
      <c r="J14" s="32"/>
      <c r="K14" s="32"/>
      <c r="L14" s="32"/>
      <c r="M14" s="32"/>
      <c r="N14" s="32"/>
      <c r="O14" s="32"/>
      <c r="P14" s="31"/>
      <c r="Q14" s="32"/>
      <c r="R14" s="32"/>
      <c r="S14" s="32"/>
      <c r="T14" s="35"/>
      <c r="U14" s="35"/>
      <c r="V14" s="35"/>
      <c r="W14" s="35"/>
      <c r="X14" s="35"/>
      <c r="Y14" s="35"/>
      <c r="Z14" s="35"/>
      <c r="AA14" s="35"/>
    </row>
    <row r="15" spans="1:27" ht="12" x14ac:dyDescent="0.25">
      <c r="A15" s="32"/>
      <c r="B15" s="80" t="s">
        <v>7</v>
      </c>
      <c r="C15" s="46"/>
      <c r="D15" s="32"/>
      <c r="E15" s="32"/>
      <c r="F15" s="35"/>
      <c r="G15" s="35"/>
      <c r="H15" s="44"/>
      <c r="I15" s="32"/>
      <c r="J15" s="32"/>
      <c r="K15" s="32"/>
      <c r="L15" s="32"/>
      <c r="M15" s="32"/>
      <c r="N15" s="32"/>
      <c r="O15" s="32"/>
      <c r="P15" s="31"/>
      <c r="Q15" s="47"/>
      <c r="R15" s="47"/>
      <c r="S15" s="32"/>
      <c r="T15" s="35"/>
      <c r="U15" s="35"/>
      <c r="V15" s="35"/>
      <c r="W15" s="35"/>
      <c r="X15" s="35"/>
      <c r="Y15" s="35"/>
      <c r="Z15" s="35"/>
      <c r="AA15" s="35"/>
    </row>
    <row r="16" spans="1:27" ht="12.6" thickBot="1" x14ac:dyDescent="0.3">
      <c r="A16" s="32"/>
      <c r="B16" s="48" t="s">
        <v>8</v>
      </c>
      <c r="C16" s="49"/>
      <c r="D16" s="50"/>
      <c r="E16" s="51"/>
      <c r="F16" s="52"/>
      <c r="G16" s="53"/>
      <c r="H16" s="54"/>
      <c r="I16" s="32"/>
      <c r="J16" s="32"/>
      <c r="K16" s="32"/>
      <c r="L16" s="32"/>
      <c r="M16" s="32"/>
      <c r="N16" s="32"/>
      <c r="O16" s="32"/>
      <c r="P16" s="31"/>
      <c r="Q16" s="47"/>
      <c r="R16" s="47"/>
      <c r="S16" s="32"/>
      <c r="T16" s="35"/>
      <c r="U16" s="35"/>
      <c r="V16" s="35"/>
      <c r="W16" s="35"/>
      <c r="X16" s="35"/>
      <c r="Y16" s="35"/>
      <c r="Z16" s="35"/>
      <c r="AA16" s="35"/>
    </row>
    <row r="17" spans="1:27" ht="12" x14ac:dyDescent="0.25">
      <c r="A17" s="32"/>
      <c r="B17" s="32" t="s">
        <v>39</v>
      </c>
      <c r="C17" s="55"/>
      <c r="D17" s="56"/>
      <c r="E17" s="74" t="s">
        <v>40</v>
      </c>
      <c r="F17" s="73"/>
      <c r="G17" s="73"/>
      <c r="H17" s="21"/>
      <c r="I17" s="32"/>
      <c r="J17" s="32"/>
      <c r="K17" s="32"/>
      <c r="L17" s="32"/>
      <c r="M17" s="32"/>
      <c r="N17" s="32"/>
      <c r="O17" s="32"/>
      <c r="P17" s="32"/>
      <c r="Q17" s="47"/>
      <c r="R17" s="47"/>
      <c r="S17" s="35"/>
      <c r="T17" s="35"/>
      <c r="U17" s="35"/>
      <c r="V17" s="35"/>
      <c r="W17" s="35"/>
      <c r="X17" s="35"/>
      <c r="Y17" s="35"/>
      <c r="Z17" s="35"/>
      <c r="AA17" s="35"/>
    </row>
    <row r="18" spans="1:27" x14ac:dyDescent="0.2">
      <c r="A18" s="32"/>
      <c r="B18" s="32"/>
      <c r="C18" s="32"/>
      <c r="D18" s="32"/>
      <c r="E18" s="75" t="s">
        <v>43</v>
      </c>
      <c r="F18" s="73"/>
      <c r="G18" s="73"/>
      <c r="H18" s="22"/>
      <c r="I18" s="32"/>
      <c r="J18" s="32"/>
      <c r="K18" s="32"/>
      <c r="L18" s="32"/>
      <c r="M18" s="32"/>
      <c r="N18" s="32"/>
      <c r="O18" s="32"/>
      <c r="P18" s="32"/>
      <c r="Q18" s="32"/>
      <c r="R18" s="32"/>
      <c r="S18" s="35"/>
      <c r="T18" s="35"/>
      <c r="U18" s="35"/>
      <c r="V18" s="35"/>
      <c r="W18" s="35"/>
      <c r="X18" s="35"/>
      <c r="Y18" s="35"/>
      <c r="Z18" s="35"/>
      <c r="AA18" s="35"/>
    </row>
    <row r="19" spans="1:27" x14ac:dyDescent="0.2">
      <c r="A19" s="32"/>
      <c r="B19" s="32"/>
      <c r="C19" s="32"/>
      <c r="D19" s="32"/>
      <c r="E19" s="32"/>
      <c r="F19" s="32"/>
      <c r="G19" s="35"/>
      <c r="H19" s="35"/>
      <c r="I19" s="32"/>
      <c r="J19" s="32"/>
      <c r="K19" s="32"/>
      <c r="L19" s="32"/>
      <c r="M19" s="32"/>
      <c r="N19" s="32"/>
      <c r="O19" s="32"/>
      <c r="P19" s="32"/>
      <c r="Q19" s="32"/>
      <c r="R19" s="32"/>
      <c r="S19" s="35"/>
      <c r="T19" s="35"/>
      <c r="U19" s="35"/>
      <c r="V19" s="35"/>
      <c r="W19" s="35"/>
      <c r="X19" s="35"/>
      <c r="Y19" s="35"/>
      <c r="Z19" s="35"/>
      <c r="AA19" s="35"/>
    </row>
    <row r="20" spans="1:27" ht="13.2" x14ac:dyDescent="0.25">
      <c r="A20" s="32"/>
      <c r="B20" s="32"/>
      <c r="C20" s="32"/>
      <c r="D20" s="32"/>
      <c r="E20" s="32"/>
      <c r="F20" s="32"/>
      <c r="G20" s="32"/>
      <c r="H20" s="41" t="s">
        <v>2</v>
      </c>
      <c r="I20" s="32"/>
      <c r="J20" s="32"/>
      <c r="K20" s="32"/>
      <c r="L20" s="32"/>
      <c r="M20" s="32"/>
      <c r="N20" s="32"/>
      <c r="O20" s="32"/>
      <c r="P20" s="32"/>
      <c r="Q20" s="32"/>
      <c r="R20" s="32"/>
      <c r="S20" s="35"/>
      <c r="T20" s="35"/>
      <c r="U20" s="35"/>
      <c r="V20" s="35"/>
      <c r="W20" s="35"/>
      <c r="X20" s="35"/>
      <c r="Y20" s="35"/>
      <c r="Z20" s="35"/>
      <c r="AA20" s="35"/>
    </row>
    <row r="21" spans="1:27" ht="18" thickBot="1" x14ac:dyDescent="0.35">
      <c r="A21" s="32"/>
      <c r="B21" s="33" t="s">
        <v>10</v>
      </c>
      <c r="C21" s="34"/>
      <c r="D21" s="34"/>
      <c r="E21" s="32"/>
      <c r="F21" s="32"/>
      <c r="G21" s="32"/>
      <c r="H21" s="32"/>
      <c r="I21" s="41" t="s">
        <v>3</v>
      </c>
      <c r="J21" s="32"/>
      <c r="K21" s="32"/>
      <c r="L21" s="32"/>
      <c r="M21" s="32"/>
      <c r="N21" s="32"/>
      <c r="O21" s="32"/>
      <c r="P21" s="32"/>
      <c r="Q21" s="32"/>
      <c r="R21" s="32"/>
      <c r="S21" s="35"/>
      <c r="T21" s="35"/>
      <c r="U21" s="35"/>
      <c r="V21" s="35"/>
      <c r="W21" s="35"/>
      <c r="X21" s="35"/>
      <c r="Y21" s="35"/>
      <c r="Z21" s="35"/>
      <c r="AA21" s="35"/>
    </row>
    <row r="22" spans="1:27" ht="17.399999999999999" x14ac:dyDescent="0.3">
      <c r="A22" s="32"/>
      <c r="B22" s="57"/>
      <c r="C22" s="58"/>
      <c r="D22" s="38"/>
      <c r="E22" s="38"/>
      <c r="F22" s="38"/>
      <c r="G22" s="39" t="s">
        <v>11</v>
      </c>
      <c r="H22" s="40" t="s">
        <v>12</v>
      </c>
      <c r="I22" s="59"/>
      <c r="J22" s="32"/>
      <c r="K22" s="32"/>
      <c r="L22" s="32"/>
      <c r="M22" s="32"/>
      <c r="N22" s="32"/>
      <c r="O22" s="32"/>
      <c r="P22" s="32"/>
      <c r="Q22" s="32"/>
      <c r="R22" s="32"/>
      <c r="S22" s="35"/>
      <c r="T22" s="35"/>
      <c r="U22" s="35"/>
      <c r="V22" s="35"/>
      <c r="W22" s="35"/>
      <c r="X22" s="35"/>
      <c r="Y22" s="35"/>
      <c r="Z22" s="35"/>
      <c r="AA22" s="35"/>
    </row>
    <row r="23" spans="1:27" x14ac:dyDescent="0.2">
      <c r="A23" s="32"/>
      <c r="B23" s="25" t="s">
        <v>41</v>
      </c>
      <c r="C23" s="26"/>
      <c r="D23" s="26"/>
      <c r="E23" s="26"/>
      <c r="F23" s="24"/>
      <c r="G23" s="27">
        <v>234</v>
      </c>
      <c r="H23" s="28">
        <v>0.24</v>
      </c>
      <c r="I23" s="32"/>
      <c r="J23" s="32"/>
      <c r="K23" s="32"/>
      <c r="L23" s="32"/>
      <c r="M23" s="32"/>
      <c r="N23" s="32"/>
      <c r="O23" s="32"/>
      <c r="P23" s="32"/>
      <c r="Q23" s="32"/>
      <c r="R23" s="32"/>
      <c r="S23" s="35"/>
      <c r="T23" s="35"/>
      <c r="U23" s="35"/>
      <c r="V23" s="35"/>
      <c r="W23" s="35"/>
      <c r="X23" s="35"/>
      <c r="Y23" s="35"/>
      <c r="Z23" s="35"/>
      <c r="AA23" s="35"/>
    </row>
    <row r="24" spans="1:27" x14ac:dyDescent="0.2">
      <c r="A24" s="32"/>
      <c r="B24" s="20" t="s">
        <v>42</v>
      </c>
      <c r="C24" s="23"/>
      <c r="D24" s="23"/>
      <c r="E24" s="23"/>
      <c r="F24" s="23"/>
      <c r="G24" s="23">
        <v>6667</v>
      </c>
      <c r="H24" s="65">
        <v>0.05</v>
      </c>
      <c r="I24" s="32"/>
      <c r="J24" s="32"/>
      <c r="K24" s="32"/>
      <c r="L24" s="32"/>
      <c r="M24" s="32"/>
      <c r="N24" s="32"/>
      <c r="O24" s="32"/>
      <c r="P24" s="32"/>
      <c r="Q24" s="32"/>
      <c r="R24" s="32"/>
      <c r="S24" s="35"/>
      <c r="T24" s="35"/>
      <c r="U24" s="35"/>
      <c r="V24" s="35"/>
      <c r="W24" s="35"/>
      <c r="X24" s="35"/>
      <c r="Y24" s="35"/>
      <c r="Z24" s="35"/>
      <c r="AA24" s="35"/>
    </row>
    <row r="25" spans="1:27" x14ac:dyDescent="0.2">
      <c r="A25" s="32"/>
      <c r="B25" s="80" t="s">
        <v>13</v>
      </c>
      <c r="C25" s="46"/>
      <c r="D25" s="46"/>
      <c r="E25" s="32"/>
      <c r="F25" s="35"/>
      <c r="G25" s="32"/>
      <c r="H25" s="60"/>
      <c r="I25" s="32"/>
      <c r="J25" s="32"/>
      <c r="K25" s="32"/>
      <c r="L25" s="32"/>
      <c r="M25" s="32"/>
      <c r="N25" s="32"/>
      <c r="O25" s="32"/>
      <c r="P25" s="32"/>
      <c r="Q25" s="32"/>
      <c r="R25" s="32"/>
      <c r="S25" s="35"/>
      <c r="T25" s="35"/>
      <c r="U25" s="35"/>
      <c r="V25" s="35"/>
      <c r="W25" s="35"/>
      <c r="X25" s="35"/>
      <c r="Y25" s="35"/>
      <c r="Z25" s="35"/>
      <c r="AA25" s="35"/>
    </row>
    <row r="26" spans="1:27" ht="12" thickBot="1" x14ac:dyDescent="0.25">
      <c r="A26" s="32"/>
      <c r="B26" s="79" t="s">
        <v>6</v>
      </c>
      <c r="C26" s="61"/>
      <c r="D26" s="61"/>
      <c r="E26" s="49"/>
      <c r="F26" s="49"/>
      <c r="G26" s="49"/>
      <c r="H26" s="62"/>
      <c r="I26" s="32"/>
      <c r="J26" s="32"/>
      <c r="K26" s="32"/>
      <c r="L26" s="32"/>
      <c r="M26" s="32"/>
      <c r="N26" s="32"/>
      <c r="O26" s="32"/>
      <c r="P26" s="32"/>
      <c r="Q26" s="32"/>
      <c r="R26" s="32"/>
      <c r="S26" s="35"/>
      <c r="T26" s="35"/>
      <c r="U26" s="35"/>
      <c r="V26" s="35"/>
      <c r="W26" s="35"/>
      <c r="X26" s="35"/>
      <c r="Y26" s="35"/>
      <c r="Z26" s="35"/>
      <c r="AA26" s="35"/>
    </row>
    <row r="27" spans="1:27" x14ac:dyDescent="0.2">
      <c r="A27" s="32"/>
      <c r="B27" s="45"/>
      <c r="C27" s="45"/>
      <c r="D27" s="45"/>
      <c r="E27" s="32"/>
      <c r="F27" s="32"/>
      <c r="G27" s="32"/>
      <c r="H27" s="32"/>
      <c r="I27" s="32"/>
      <c r="J27" s="32"/>
      <c r="K27" s="32"/>
      <c r="L27" s="32"/>
      <c r="M27" s="32"/>
      <c r="N27" s="32"/>
      <c r="O27" s="32"/>
      <c r="P27" s="32"/>
      <c r="Q27" s="32"/>
      <c r="R27" s="32"/>
      <c r="S27" s="35"/>
      <c r="T27" s="35"/>
      <c r="U27" s="35"/>
      <c r="V27" s="35"/>
      <c r="W27" s="35"/>
      <c r="X27" s="35"/>
      <c r="Y27" s="35"/>
      <c r="Z27" s="35"/>
      <c r="AA27" s="35"/>
    </row>
    <row r="28" spans="1:27" ht="12" x14ac:dyDescent="0.25">
      <c r="A28" s="32"/>
      <c r="B28" s="66" t="s">
        <v>14</v>
      </c>
      <c r="C28" s="63"/>
      <c r="D28" s="63"/>
      <c r="E28" s="32"/>
      <c r="F28" s="32"/>
      <c r="G28" s="32"/>
      <c r="H28" s="32"/>
      <c r="I28" s="32"/>
      <c r="J28" s="32"/>
      <c r="K28" s="32"/>
      <c r="L28" s="32"/>
      <c r="M28" s="32"/>
      <c r="N28" s="32"/>
      <c r="O28" s="32"/>
      <c r="P28" s="32"/>
      <c r="Q28" s="32"/>
      <c r="R28" s="32"/>
      <c r="S28" s="35"/>
      <c r="T28" s="35"/>
      <c r="U28" s="35"/>
      <c r="V28" s="35"/>
      <c r="W28" s="35"/>
      <c r="X28" s="35"/>
      <c r="Y28" s="35"/>
      <c r="Z28" s="35"/>
      <c r="AA28" s="35"/>
    </row>
    <row r="29" spans="1:27" x14ac:dyDescent="0.2">
      <c r="A29"/>
      <c r="B29" s="13"/>
      <c r="C29" s="12"/>
      <c r="D29" s="12"/>
      <c r="E29" s="11"/>
      <c r="F29" s="11"/>
      <c r="G29" s="11"/>
      <c r="H29" s="11"/>
      <c r="I29" s="11"/>
      <c r="J29" s="11"/>
    </row>
    <row r="30" spans="1:27" s="14" customFormat="1" x14ac:dyDescent="0.2"/>
    <row r="31" spans="1:27" ht="17.399999999999999" x14ac:dyDescent="0.3">
      <c r="A31" s="2" t="s">
        <v>15</v>
      </c>
    </row>
    <row r="32" spans="1:27" ht="7.5" customHeight="1" x14ac:dyDescent="0.3">
      <c r="A32" s="2"/>
    </row>
    <row r="33" spans="1:27" x14ac:dyDescent="0.2">
      <c r="A33" s="15"/>
      <c r="B33" s="76" t="s">
        <v>16</v>
      </c>
      <c r="C33" s="76" t="s">
        <v>44</v>
      </c>
      <c r="D33" s="76" t="s">
        <v>45</v>
      </c>
      <c r="E33" s="76" t="s">
        <v>17</v>
      </c>
      <c r="F33" s="76" t="s">
        <v>46</v>
      </c>
      <c r="G33" s="76" t="s">
        <v>47</v>
      </c>
      <c r="H33" s="76" t="s">
        <v>48</v>
      </c>
      <c r="I33" s="76" t="s">
        <v>49</v>
      </c>
      <c r="K33" s="15"/>
      <c r="L33" s="76" t="s">
        <v>16</v>
      </c>
      <c r="M33" s="76" t="s">
        <v>44</v>
      </c>
      <c r="N33" s="76" t="s">
        <v>45</v>
      </c>
      <c r="O33" s="76" t="s">
        <v>17</v>
      </c>
      <c r="P33" s="76" t="s">
        <v>46</v>
      </c>
      <c r="Q33" s="76" t="s">
        <v>47</v>
      </c>
      <c r="S33" s="15" t="s">
        <v>18</v>
      </c>
      <c r="T33" s="15" t="s">
        <v>19</v>
      </c>
      <c r="U33" s="15" t="s">
        <v>20</v>
      </c>
      <c r="W33" s="15"/>
      <c r="X33" s="15" t="s">
        <v>21</v>
      </c>
      <c r="Y33" s="15" t="s">
        <v>22</v>
      </c>
      <c r="Z33" s="15" t="s">
        <v>23</v>
      </c>
      <c r="AA33" s="15" t="s">
        <v>24</v>
      </c>
    </row>
    <row r="34" spans="1:27" x14ac:dyDescent="0.2">
      <c r="A34" s="15" t="s">
        <v>25</v>
      </c>
      <c r="B34" s="15">
        <v>36.19</v>
      </c>
      <c r="C34" s="15">
        <v>36.880000000000003</v>
      </c>
      <c r="D34" s="15">
        <v>21.56</v>
      </c>
      <c r="E34" s="15">
        <v>5.36</v>
      </c>
      <c r="F34" s="15">
        <v>3.01</v>
      </c>
      <c r="G34" s="15">
        <v>10</v>
      </c>
      <c r="H34" s="15">
        <v>3.01</v>
      </c>
      <c r="I34" s="15">
        <v>10</v>
      </c>
      <c r="K34" s="15" t="s">
        <v>25</v>
      </c>
      <c r="L34" s="15">
        <v>33.19</v>
      </c>
      <c r="M34" s="15">
        <v>36.880000000000003</v>
      </c>
      <c r="N34" s="15">
        <v>21.56</v>
      </c>
      <c r="O34" s="15">
        <v>5.36</v>
      </c>
      <c r="P34" s="15">
        <v>3.01</v>
      </c>
      <c r="Q34" s="15">
        <v>10</v>
      </c>
      <c r="S34" s="15">
        <v>1.8</v>
      </c>
      <c r="T34" s="15">
        <v>10</v>
      </c>
      <c r="U34" s="15">
        <v>17</v>
      </c>
      <c r="W34" s="15" t="s">
        <v>25</v>
      </c>
      <c r="X34" s="15">
        <v>33.19</v>
      </c>
      <c r="Y34" s="15">
        <v>36.880000000000003</v>
      </c>
      <c r="Z34" s="15">
        <v>21.56</v>
      </c>
      <c r="AA34" s="15">
        <v>5.36</v>
      </c>
    </row>
    <row r="35" spans="1:27" x14ac:dyDescent="0.2">
      <c r="A35" s="15" t="s">
        <v>26</v>
      </c>
      <c r="B35" s="15">
        <v>39.39</v>
      </c>
      <c r="C35" s="15">
        <v>32.020000000000003</v>
      </c>
      <c r="D35" s="15">
        <v>21.6</v>
      </c>
      <c r="E35" s="15">
        <v>7.01</v>
      </c>
      <c r="F35" s="15">
        <v>3.36</v>
      </c>
      <c r="G35" s="15">
        <v>12</v>
      </c>
      <c r="H35" s="15">
        <v>3.36</v>
      </c>
      <c r="I35" s="15">
        <v>12</v>
      </c>
      <c r="K35" s="15" t="s">
        <v>26</v>
      </c>
      <c r="L35" s="15">
        <v>39.39</v>
      </c>
      <c r="M35" s="15">
        <v>32.020000000000003</v>
      </c>
      <c r="N35" s="15">
        <v>21.6</v>
      </c>
      <c r="O35" s="15">
        <v>7.01</v>
      </c>
      <c r="P35" s="15">
        <v>3.36</v>
      </c>
      <c r="Q35" s="15">
        <v>12</v>
      </c>
      <c r="S35" s="15">
        <v>2.2999999999999998</v>
      </c>
      <c r="T35" s="15">
        <v>12</v>
      </c>
      <c r="U35" s="15">
        <v>9</v>
      </c>
      <c r="W35" s="15" t="s">
        <v>26</v>
      </c>
      <c r="X35" s="15">
        <v>39.39</v>
      </c>
      <c r="Y35" s="15">
        <v>32.020000000000003</v>
      </c>
      <c r="Z35" s="15">
        <v>21.6</v>
      </c>
      <c r="AA35" s="15">
        <v>7.01</v>
      </c>
    </row>
    <row r="36" spans="1:27" x14ac:dyDescent="0.2">
      <c r="A36" s="15" t="s">
        <v>27</v>
      </c>
      <c r="B36" s="15">
        <v>42.78</v>
      </c>
      <c r="C36" s="15">
        <v>29.91</v>
      </c>
      <c r="D36" s="15">
        <v>18.350000000000001</v>
      </c>
      <c r="E36" s="15">
        <v>6.33</v>
      </c>
      <c r="F36" s="15">
        <v>2.63</v>
      </c>
      <c r="G36" s="15">
        <v>14</v>
      </c>
      <c r="H36" s="15">
        <v>2.63</v>
      </c>
      <c r="I36" s="15">
        <v>14</v>
      </c>
      <c r="K36" s="15" t="s">
        <v>27</v>
      </c>
      <c r="L36" s="15">
        <v>42.78</v>
      </c>
      <c r="M36" s="15">
        <v>29.91</v>
      </c>
      <c r="N36" s="15">
        <v>18.350000000000001</v>
      </c>
      <c r="O36" s="15">
        <v>6.33</v>
      </c>
      <c r="P36" s="15">
        <v>2.63</v>
      </c>
      <c r="Q36" s="15">
        <v>14</v>
      </c>
      <c r="S36" s="15">
        <v>3.7</v>
      </c>
      <c r="T36" s="15">
        <v>16</v>
      </c>
      <c r="U36" s="15">
        <v>14</v>
      </c>
      <c r="W36" s="15" t="s">
        <v>27</v>
      </c>
      <c r="X36" s="15">
        <v>42.78</v>
      </c>
      <c r="Y36" s="15">
        <v>29.91</v>
      </c>
      <c r="Z36" s="15">
        <v>18.350000000000001</v>
      </c>
      <c r="AA36" s="15">
        <v>6.33</v>
      </c>
    </row>
    <row r="37" spans="1:27" x14ac:dyDescent="0.2">
      <c r="A37" s="16" t="s">
        <v>28</v>
      </c>
      <c r="B37" s="15">
        <v>42.13</v>
      </c>
      <c r="C37" s="15">
        <v>26.53</v>
      </c>
      <c r="D37" s="15">
        <v>21.6</v>
      </c>
      <c r="E37" s="15">
        <v>7.01</v>
      </c>
      <c r="F37" s="15">
        <v>2.72</v>
      </c>
      <c r="G37" s="15">
        <v>16</v>
      </c>
      <c r="H37" s="15">
        <v>2.72</v>
      </c>
      <c r="I37" s="15">
        <v>16</v>
      </c>
      <c r="K37" s="16" t="s">
        <v>28</v>
      </c>
      <c r="L37" s="15">
        <v>42.13</v>
      </c>
      <c r="M37" s="15">
        <v>26.53</v>
      </c>
      <c r="N37" s="15">
        <v>21.6</v>
      </c>
      <c r="O37" s="15">
        <v>7.01</v>
      </c>
      <c r="P37" s="15">
        <v>2.72</v>
      </c>
      <c r="Q37" s="15">
        <v>16</v>
      </c>
      <c r="S37" s="15">
        <v>4.0999999999999996</v>
      </c>
      <c r="T37" s="15">
        <v>8</v>
      </c>
      <c r="U37" s="15">
        <v>23</v>
      </c>
      <c r="W37" s="16" t="s">
        <v>28</v>
      </c>
      <c r="X37" s="15">
        <v>42.13</v>
      </c>
      <c r="Y37" s="15">
        <v>26.53</v>
      </c>
      <c r="Z37" s="15">
        <v>21.6</v>
      </c>
      <c r="AA37" s="15">
        <v>7.01</v>
      </c>
    </row>
    <row r="38" spans="1:27" x14ac:dyDescent="0.2">
      <c r="A38" s="15" t="s">
        <v>29</v>
      </c>
      <c r="B38" s="15">
        <v>41.69</v>
      </c>
      <c r="C38" s="15">
        <v>24.76</v>
      </c>
      <c r="D38" s="15">
        <v>23.98</v>
      </c>
      <c r="E38" s="15">
        <v>7</v>
      </c>
      <c r="F38" s="15">
        <v>2.57</v>
      </c>
      <c r="G38" s="15">
        <v>18</v>
      </c>
      <c r="H38" s="15">
        <v>2.57</v>
      </c>
      <c r="I38" s="15">
        <v>18</v>
      </c>
      <c r="K38" s="15" t="s">
        <v>29</v>
      </c>
      <c r="L38" s="15">
        <v>41.69</v>
      </c>
      <c r="M38" s="15">
        <v>24.76</v>
      </c>
      <c r="N38" s="15">
        <v>23.98</v>
      </c>
      <c r="O38" s="15">
        <v>7</v>
      </c>
      <c r="P38" s="15">
        <v>2.57</v>
      </c>
      <c r="Q38" s="15">
        <v>18</v>
      </c>
      <c r="S38" s="15">
        <v>5.5</v>
      </c>
      <c r="T38" s="15">
        <v>14</v>
      </c>
      <c r="U38" s="15">
        <v>27</v>
      </c>
      <c r="W38" s="15" t="s">
        <v>29</v>
      </c>
      <c r="X38" s="15">
        <v>41.69</v>
      </c>
      <c r="Y38" s="15">
        <v>24.76</v>
      </c>
      <c r="Z38" s="15">
        <v>23.98</v>
      </c>
      <c r="AA38" s="15">
        <v>7</v>
      </c>
    </row>
    <row r="39" spans="1:27" x14ac:dyDescent="0.2">
      <c r="A39" s="15" t="s">
        <v>30</v>
      </c>
      <c r="B39" s="15">
        <v>39.39</v>
      </c>
      <c r="C39" s="15">
        <v>32.020000000000003</v>
      </c>
      <c r="D39" s="15">
        <v>21.6</v>
      </c>
      <c r="E39" s="15">
        <v>7.01</v>
      </c>
      <c r="F39" s="15">
        <v>3.36</v>
      </c>
      <c r="G39" s="15">
        <v>12</v>
      </c>
      <c r="H39" s="15">
        <v>3.36</v>
      </c>
      <c r="I39" s="15">
        <v>12</v>
      </c>
      <c r="K39" s="15" t="s">
        <v>30</v>
      </c>
      <c r="L39" s="15">
        <v>39.39</v>
      </c>
      <c r="M39" s="15">
        <v>32.020000000000003</v>
      </c>
      <c r="N39" s="15">
        <v>21.6</v>
      </c>
      <c r="O39" s="15">
        <v>7.01</v>
      </c>
      <c r="P39" s="15">
        <v>3.36</v>
      </c>
      <c r="Q39" s="15">
        <v>12</v>
      </c>
      <c r="W39" s="15" t="s">
        <v>30</v>
      </c>
      <c r="X39" s="15">
        <v>39.39</v>
      </c>
      <c r="Y39" s="15">
        <v>32.020000000000003</v>
      </c>
      <c r="Z39" s="15">
        <v>21.6</v>
      </c>
      <c r="AA39" s="15">
        <v>7.01</v>
      </c>
    </row>
    <row r="40" spans="1:27" x14ac:dyDescent="0.2">
      <c r="A40" s="15" t="s">
        <v>31</v>
      </c>
      <c r="B40" s="15">
        <v>42.13</v>
      </c>
      <c r="C40" s="15">
        <v>26.53</v>
      </c>
      <c r="D40" s="15">
        <v>21.6</v>
      </c>
      <c r="E40" s="15">
        <v>7.01</v>
      </c>
      <c r="F40" s="15">
        <v>2.72</v>
      </c>
      <c r="G40" s="15">
        <v>16</v>
      </c>
      <c r="H40" s="15">
        <v>2.72</v>
      </c>
      <c r="I40" s="15">
        <v>16</v>
      </c>
      <c r="K40" s="15" t="s">
        <v>31</v>
      </c>
      <c r="L40" s="15">
        <v>42.13</v>
      </c>
      <c r="M40" s="15">
        <v>26.53</v>
      </c>
      <c r="N40" s="15">
        <v>21.6</v>
      </c>
      <c r="O40" s="15">
        <v>7.01</v>
      </c>
      <c r="P40" s="15">
        <v>2.72</v>
      </c>
      <c r="Q40" s="15">
        <v>16</v>
      </c>
      <c r="W40" s="15" t="s">
        <v>31</v>
      </c>
      <c r="X40" s="15">
        <v>42.13</v>
      </c>
      <c r="Y40" s="15">
        <v>26.53</v>
      </c>
      <c r="Z40" s="15">
        <v>21.6</v>
      </c>
      <c r="AA40" s="15">
        <v>7.01</v>
      </c>
    </row>
    <row r="41" spans="1:27" x14ac:dyDescent="0.2">
      <c r="A41" s="15" t="s">
        <v>32</v>
      </c>
      <c r="B41" s="15">
        <v>45</v>
      </c>
      <c r="C41" s="15">
        <v>22</v>
      </c>
      <c r="D41" s="15">
        <v>26</v>
      </c>
      <c r="E41" s="15">
        <v>8</v>
      </c>
      <c r="F41" s="15">
        <v>2</v>
      </c>
      <c r="G41" s="15">
        <v>20</v>
      </c>
      <c r="H41" s="15">
        <v>2</v>
      </c>
      <c r="I41" s="15">
        <v>20</v>
      </c>
      <c r="K41" s="15" t="s">
        <v>32</v>
      </c>
      <c r="L41" s="15">
        <v>45</v>
      </c>
      <c r="M41" s="15">
        <v>22</v>
      </c>
      <c r="N41" s="15">
        <v>26</v>
      </c>
      <c r="O41" s="15">
        <v>8</v>
      </c>
      <c r="P41" s="15">
        <v>2</v>
      </c>
      <c r="Q41" s="15">
        <v>20</v>
      </c>
      <c r="W41" s="15" t="s">
        <v>32</v>
      </c>
      <c r="X41" s="15">
        <v>45</v>
      </c>
      <c r="Y41" s="15">
        <v>22</v>
      </c>
      <c r="Z41" s="15">
        <v>26</v>
      </c>
      <c r="AA41" s="15">
        <v>8</v>
      </c>
    </row>
    <row r="42" spans="1:27" ht="13.2" x14ac:dyDescent="0.25">
      <c r="A42" s="17" t="s">
        <v>33</v>
      </c>
    </row>
  </sheetData>
  <pageMargins left="0" right="0" top="0.98425196850393704" bottom="0.98425196850393704"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218"/>
  <sheetViews>
    <sheetView workbookViewId="0"/>
  </sheetViews>
  <sheetFormatPr defaultRowHeight="11.4" outlineLevelRow="1" x14ac:dyDescent="0.2"/>
  <cols>
    <col min="1" max="1" width="4.25" customWidth="1"/>
    <col min="2" max="2" width="31.25" customWidth="1"/>
    <col min="8" max="8" width="7.125" customWidth="1"/>
    <col min="13" max="13" width="9.125" customWidth="1"/>
    <col min="16" max="16" width="10.625" customWidth="1"/>
    <col min="17" max="17" width="8.375" customWidth="1"/>
  </cols>
  <sheetData>
    <row r="1" spans="1:38" x14ac:dyDescent="0.2">
      <c r="A1" s="18"/>
      <c r="B1" s="18"/>
      <c r="C1" s="18"/>
      <c r="D1" s="18"/>
      <c r="E1" s="18"/>
      <c r="F1" s="18"/>
      <c r="G1" s="18"/>
      <c r="H1" s="18"/>
      <c r="I1" s="18"/>
      <c r="J1" s="18"/>
      <c r="K1" s="18"/>
      <c r="L1" s="18"/>
      <c r="M1" s="18"/>
      <c r="N1" s="18"/>
      <c r="O1" s="18"/>
      <c r="P1" s="18"/>
      <c r="Q1" s="18"/>
      <c r="R1" s="18"/>
      <c r="S1" s="18"/>
      <c r="T1" s="18"/>
      <c r="U1" s="18"/>
      <c r="V1" s="18"/>
      <c r="W1" s="18"/>
      <c r="X1" s="18"/>
      <c r="Y1" s="18"/>
      <c r="Z1" s="18"/>
      <c r="AA1" s="18"/>
      <c r="AB1" s="18"/>
      <c r="AC1" s="18"/>
      <c r="AD1" s="18"/>
      <c r="AE1" s="18"/>
      <c r="AF1" s="18"/>
      <c r="AG1" s="18"/>
      <c r="AH1" s="18"/>
      <c r="AI1" s="18"/>
      <c r="AJ1" s="18"/>
      <c r="AK1" s="18"/>
      <c r="AL1" s="18"/>
    </row>
    <row r="2" spans="1:38" ht="19.2" x14ac:dyDescent="0.2">
      <c r="A2" s="18"/>
      <c r="B2" s="84" t="s">
        <v>52</v>
      </c>
      <c r="C2" s="18"/>
      <c r="D2" s="18"/>
      <c r="E2" s="18"/>
      <c r="F2" s="18"/>
      <c r="G2" s="18"/>
      <c r="H2" s="18"/>
      <c r="I2" s="18"/>
      <c r="J2" s="18"/>
      <c r="K2" s="18"/>
      <c r="L2" s="18"/>
      <c r="M2" s="18"/>
      <c r="N2" s="18"/>
      <c r="O2" s="18"/>
      <c r="P2" s="18"/>
      <c r="Q2" s="18"/>
      <c r="R2" s="18"/>
      <c r="S2" s="18"/>
      <c r="T2" s="18"/>
      <c r="U2" s="18"/>
      <c r="V2" s="18"/>
      <c r="W2" s="18"/>
      <c r="X2" s="18"/>
      <c r="Y2" s="18"/>
      <c r="Z2" s="18"/>
      <c r="AA2" s="18"/>
      <c r="AB2" s="18"/>
      <c r="AC2" s="18"/>
      <c r="AD2" s="18"/>
      <c r="AE2" s="18"/>
      <c r="AF2" s="18"/>
      <c r="AG2" s="18"/>
      <c r="AH2" s="18"/>
      <c r="AI2" s="18"/>
      <c r="AJ2" s="18"/>
      <c r="AK2" s="18"/>
      <c r="AL2" s="18"/>
    </row>
    <row r="3" spans="1:38" x14ac:dyDescent="0.2">
      <c r="A3" s="18"/>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D3" s="18"/>
      <c r="AE3" s="18"/>
      <c r="AF3" s="18"/>
      <c r="AG3" s="18"/>
      <c r="AH3" s="18"/>
      <c r="AI3" s="18"/>
      <c r="AJ3" s="18"/>
      <c r="AK3" s="18"/>
      <c r="AL3" s="18"/>
    </row>
    <row r="4" spans="1:38" x14ac:dyDescent="0.2">
      <c r="A4" s="18"/>
      <c r="B4" s="18"/>
      <c r="C4" s="18"/>
      <c r="D4" s="18"/>
      <c r="E4" s="18"/>
      <c r="F4" s="18"/>
      <c r="G4" s="18"/>
      <c r="H4" s="18"/>
      <c r="I4" s="18"/>
      <c r="J4" s="18"/>
      <c r="K4" s="18"/>
      <c r="L4" s="18"/>
      <c r="M4" s="18"/>
      <c r="N4" s="18"/>
      <c r="O4" s="18"/>
      <c r="P4" s="18"/>
      <c r="Q4" s="18"/>
      <c r="R4" s="18"/>
      <c r="S4" s="18"/>
      <c r="T4" s="18"/>
      <c r="U4" s="18"/>
      <c r="V4" s="18"/>
      <c r="W4" s="18"/>
      <c r="X4" s="18"/>
      <c r="Y4" s="18"/>
      <c r="Z4" s="18"/>
      <c r="AA4" s="18"/>
      <c r="AB4" s="18"/>
      <c r="AC4" s="18"/>
      <c r="AD4" s="18"/>
      <c r="AE4" s="18"/>
      <c r="AF4" s="18"/>
      <c r="AG4" s="18"/>
      <c r="AH4" s="18"/>
      <c r="AI4" s="18"/>
      <c r="AJ4" s="18"/>
      <c r="AK4" s="18"/>
      <c r="AL4" s="18"/>
    </row>
    <row r="5" spans="1:38" ht="12" x14ac:dyDescent="0.25">
      <c r="A5" s="18"/>
      <c r="B5" s="69" t="s">
        <v>53</v>
      </c>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8"/>
      <c r="AG5" s="18"/>
      <c r="AH5" s="18"/>
      <c r="AI5" s="18"/>
      <c r="AJ5" s="18"/>
      <c r="AK5" s="18"/>
      <c r="AL5" s="18"/>
    </row>
    <row r="6" spans="1:38" x14ac:dyDescent="0.2">
      <c r="A6" s="18"/>
      <c r="B6" s="85" t="str">
        <f>"1. Enter the required information in the blue input cells in Section "&amp;B18</f>
        <v>1. Enter the required information in the blue input cells in Section 1. Inputs</v>
      </c>
      <c r="C6" s="85"/>
      <c r="D6" s="85"/>
      <c r="E6" s="85"/>
      <c r="F6" s="85"/>
      <c r="G6" s="85"/>
      <c r="H6" s="18"/>
      <c r="I6" s="18"/>
      <c r="J6" s="18"/>
      <c r="K6" s="18"/>
      <c r="L6" s="18"/>
      <c r="M6" s="18"/>
      <c r="N6" s="18"/>
      <c r="O6" s="18"/>
      <c r="P6" s="18"/>
      <c r="Q6" s="18"/>
      <c r="R6" s="18"/>
      <c r="S6" s="18"/>
      <c r="T6" s="18"/>
      <c r="U6" s="18"/>
      <c r="V6" s="18"/>
      <c r="W6" s="18"/>
      <c r="X6" s="18"/>
      <c r="Y6" s="18"/>
      <c r="Z6" s="18"/>
      <c r="AA6" s="18"/>
      <c r="AB6" s="18"/>
      <c r="AC6" s="18"/>
      <c r="AD6" s="18"/>
      <c r="AE6" s="18"/>
      <c r="AF6" s="18"/>
      <c r="AG6" s="18"/>
      <c r="AH6" s="18"/>
      <c r="AI6" s="18"/>
      <c r="AJ6" s="18"/>
      <c r="AK6" s="18"/>
      <c r="AL6" s="18"/>
    </row>
    <row r="7" spans="1:38" x14ac:dyDescent="0.2">
      <c r="A7" s="18"/>
      <c r="B7" s="86" t="str">
        <f>"2. Check the list of council names and update if necessary in Section "&amp;B57</f>
        <v>2. Check the list of council names and update if necessary in Section 2. Council Name</v>
      </c>
      <c r="C7" s="86"/>
      <c r="D7" s="86"/>
      <c r="E7" s="86"/>
      <c r="F7" s="86"/>
      <c r="G7" s="86"/>
      <c r="H7" s="18"/>
      <c r="I7" s="18"/>
      <c r="J7" s="18"/>
      <c r="K7" s="18"/>
      <c r="L7" s="18"/>
      <c r="M7" s="18"/>
      <c r="N7" s="18"/>
      <c r="O7" s="18"/>
      <c r="P7" s="18"/>
      <c r="Q7" s="18"/>
      <c r="R7" s="18"/>
      <c r="S7" s="18"/>
      <c r="T7" s="18"/>
      <c r="U7" s="18"/>
      <c r="V7" s="18"/>
      <c r="W7" s="18"/>
      <c r="X7" s="18"/>
      <c r="Y7" s="18"/>
      <c r="Z7" s="18"/>
      <c r="AA7" s="18"/>
      <c r="AB7" s="18"/>
      <c r="AC7" s="18"/>
      <c r="AD7" s="18"/>
      <c r="AE7" s="18"/>
      <c r="AF7" s="18"/>
      <c r="AG7" s="18"/>
      <c r="AH7" s="18"/>
      <c r="AI7" s="18"/>
      <c r="AJ7" s="18"/>
      <c r="AK7" s="18"/>
      <c r="AL7" s="18"/>
    </row>
    <row r="8" spans="1:38" x14ac:dyDescent="0.2">
      <c r="A8" s="18"/>
      <c r="B8" s="18"/>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row>
    <row r="9" spans="1:38" x14ac:dyDescent="0.2">
      <c r="A9" s="18"/>
      <c r="B9" s="18"/>
      <c r="C9" s="18"/>
      <c r="D9" s="18"/>
      <c r="E9" s="18"/>
      <c r="F9" s="18"/>
      <c r="G9" s="18"/>
      <c r="H9" s="18"/>
      <c r="I9" s="18"/>
      <c r="J9" s="18"/>
      <c r="K9" s="18"/>
      <c r="L9" s="18"/>
      <c r="M9" s="18"/>
      <c r="N9" s="18"/>
      <c r="O9" s="18"/>
      <c r="P9" s="18"/>
      <c r="Q9" s="18"/>
      <c r="R9" s="18"/>
      <c r="S9" s="18"/>
      <c r="T9" s="18"/>
      <c r="U9" s="18"/>
      <c r="V9" s="18"/>
      <c r="W9" s="18"/>
      <c r="X9" s="18"/>
      <c r="Y9" s="18"/>
      <c r="Z9" s="18"/>
      <c r="AA9" s="18"/>
      <c r="AB9" s="18"/>
      <c r="AC9" s="18"/>
      <c r="AD9" s="18"/>
      <c r="AE9" s="18"/>
      <c r="AF9" s="18"/>
      <c r="AG9" s="18"/>
      <c r="AH9" s="18"/>
      <c r="AI9" s="18"/>
      <c r="AJ9" s="18"/>
      <c r="AK9" s="18"/>
      <c r="AL9" s="18"/>
    </row>
    <row r="10" spans="1:38" x14ac:dyDescent="0.2">
      <c r="A10" s="18"/>
      <c r="B10" s="18" t="s">
        <v>54</v>
      </c>
      <c r="C10" s="18"/>
      <c r="D10" s="18"/>
      <c r="E10" s="18"/>
      <c r="F10" s="18"/>
      <c r="G10" s="18"/>
      <c r="H10" s="18"/>
      <c r="I10" s="18"/>
      <c r="J10" s="77" t="s">
        <v>55</v>
      </c>
      <c r="K10" s="18"/>
      <c r="L10" s="18"/>
      <c r="M10" s="18"/>
      <c r="N10" s="18"/>
      <c r="O10" s="18"/>
      <c r="P10" s="18"/>
      <c r="Q10" s="18"/>
      <c r="R10" s="18"/>
      <c r="S10" s="18"/>
      <c r="T10" s="18"/>
      <c r="U10" s="18"/>
      <c r="V10" s="18"/>
      <c r="W10" s="18"/>
      <c r="X10" s="18"/>
      <c r="Y10" s="18"/>
      <c r="Z10" s="18"/>
      <c r="AA10" s="18"/>
      <c r="AB10" s="18"/>
      <c r="AC10" s="18"/>
      <c r="AD10" s="18"/>
      <c r="AE10" s="18"/>
      <c r="AF10" s="18"/>
      <c r="AG10" s="18"/>
      <c r="AH10" s="18"/>
      <c r="AI10" s="18"/>
      <c r="AJ10" s="18"/>
      <c r="AK10" s="18"/>
      <c r="AL10" s="18"/>
    </row>
    <row r="11" spans="1:38" ht="12" x14ac:dyDescent="0.25">
      <c r="A11" s="18"/>
      <c r="B11" s="87" t="str">
        <f>B18</f>
        <v>1. Inputs</v>
      </c>
      <c r="C11" s="85"/>
      <c r="D11" s="85"/>
      <c r="E11" s="85"/>
      <c r="F11" s="85"/>
      <c r="G11" s="85"/>
      <c r="H11" s="85"/>
      <c r="I11" s="85"/>
      <c r="J11" s="85">
        <f>ROW(B18)</f>
        <v>18</v>
      </c>
      <c r="K11" s="18"/>
      <c r="L11" s="18"/>
      <c r="M11" s="18"/>
      <c r="N11" s="18"/>
      <c r="O11" s="18"/>
      <c r="P11" s="18"/>
      <c r="Q11" s="18"/>
      <c r="R11" s="18"/>
      <c r="S11" s="18"/>
      <c r="T11" s="18"/>
      <c r="U11" s="18"/>
      <c r="V11" s="18"/>
      <c r="W11" s="18"/>
      <c r="X11" s="18"/>
      <c r="Y11" s="18"/>
      <c r="Z11" s="18"/>
      <c r="AA11" s="18"/>
      <c r="AB11" s="18"/>
      <c r="AC11" s="18"/>
      <c r="AD11" s="18"/>
      <c r="AE11" s="18"/>
      <c r="AF11" s="18"/>
      <c r="AG11" s="18"/>
      <c r="AH11" s="18"/>
      <c r="AI11" s="18"/>
      <c r="AJ11" s="18"/>
      <c r="AK11" s="18"/>
      <c r="AL11" s="18"/>
    </row>
    <row r="12" spans="1:38" x14ac:dyDescent="0.2">
      <c r="A12" s="18"/>
      <c r="B12" s="88" t="str">
        <f>B21</f>
        <v>Table 1 - Analyst and TSO details</v>
      </c>
      <c r="C12" s="88"/>
      <c r="D12" s="88"/>
      <c r="E12" s="88"/>
      <c r="F12" s="88"/>
      <c r="G12" s="88"/>
      <c r="H12" s="88"/>
      <c r="I12" s="88"/>
      <c r="J12" s="88">
        <f>ROW(B21)</f>
        <v>21</v>
      </c>
      <c r="K12" s="18"/>
      <c r="L12" s="18"/>
      <c r="M12" s="18"/>
      <c r="N12" s="18"/>
      <c r="O12" s="18"/>
      <c r="P12" s="18"/>
      <c r="Q12" s="18"/>
      <c r="R12" s="18"/>
      <c r="S12" s="18"/>
      <c r="T12" s="18"/>
      <c r="U12" s="18"/>
      <c r="V12" s="18"/>
      <c r="W12" s="18"/>
      <c r="X12" s="18"/>
      <c r="Y12" s="18"/>
      <c r="Z12" s="18"/>
      <c r="AA12" s="18"/>
      <c r="AB12" s="18"/>
      <c r="AC12" s="18"/>
      <c r="AD12" s="18"/>
      <c r="AE12" s="18"/>
      <c r="AF12" s="18"/>
      <c r="AG12" s="18"/>
      <c r="AH12" s="18"/>
      <c r="AI12" s="18"/>
      <c r="AJ12" s="18"/>
      <c r="AK12" s="18"/>
      <c r="AL12" s="18"/>
    </row>
    <row r="13" spans="1:38" x14ac:dyDescent="0.2">
      <c r="A13" s="18"/>
      <c r="B13" s="88" t="str">
        <f>B37</f>
        <v>Table 2 - SV year and rate peg</v>
      </c>
      <c r="C13" s="88"/>
      <c r="D13" s="88"/>
      <c r="E13" s="88"/>
      <c r="F13" s="88"/>
      <c r="G13" s="88"/>
      <c r="H13" s="88"/>
      <c r="I13" s="88"/>
      <c r="J13" s="88">
        <f>ROW(B37)</f>
        <v>37</v>
      </c>
      <c r="K13" s="18"/>
      <c r="L13" s="18"/>
      <c r="M13" s="18"/>
      <c r="N13" s="18"/>
      <c r="O13" s="18"/>
      <c r="P13" s="18"/>
      <c r="Q13" s="18"/>
      <c r="R13" s="18"/>
      <c r="S13" s="18"/>
      <c r="T13" s="18"/>
      <c r="U13" s="18"/>
      <c r="V13" s="18"/>
      <c r="W13" s="18"/>
      <c r="X13" s="18"/>
      <c r="Y13" s="18"/>
      <c r="Z13" s="18"/>
      <c r="AA13" s="18"/>
      <c r="AB13" s="18"/>
      <c r="AC13" s="18"/>
      <c r="AD13" s="18"/>
      <c r="AE13" s="18"/>
      <c r="AF13" s="18"/>
      <c r="AG13" s="18"/>
      <c r="AH13" s="18"/>
      <c r="AI13" s="18"/>
      <c r="AJ13" s="18"/>
      <c r="AK13" s="18"/>
      <c r="AL13" s="18"/>
    </row>
    <row r="14" spans="1:38" x14ac:dyDescent="0.2">
      <c r="A14" s="18"/>
      <c r="B14" s="88" t="str">
        <f>B44</f>
        <v xml:space="preserve">Table 3 - SV year, rate peg  and units in display format </v>
      </c>
      <c r="C14" s="88"/>
      <c r="D14" s="88"/>
      <c r="E14" s="88"/>
      <c r="F14" s="88"/>
      <c r="G14" s="88"/>
      <c r="H14" s="88"/>
      <c r="I14" s="88"/>
      <c r="J14" s="88">
        <f>ROW(B44)</f>
        <v>44</v>
      </c>
      <c r="K14" s="18"/>
      <c r="L14" s="18"/>
      <c r="M14" s="18"/>
      <c r="N14" s="18"/>
      <c r="O14" s="18"/>
      <c r="P14" s="18"/>
      <c r="Q14" s="18"/>
      <c r="R14" s="18"/>
      <c r="S14" s="18"/>
      <c r="T14" s="18"/>
      <c r="U14" s="18"/>
      <c r="V14" s="18"/>
      <c r="W14" s="18"/>
      <c r="X14" s="18"/>
      <c r="Y14" s="18"/>
      <c r="Z14" s="18"/>
      <c r="AA14" s="18"/>
      <c r="AB14" s="18"/>
      <c r="AC14" s="18"/>
      <c r="AD14" s="18"/>
      <c r="AE14" s="18"/>
      <c r="AF14" s="18"/>
      <c r="AG14" s="18"/>
      <c r="AH14" s="18"/>
      <c r="AI14" s="18"/>
      <c r="AJ14" s="18"/>
      <c r="AK14" s="18"/>
      <c r="AL14" s="18"/>
    </row>
    <row r="15" spans="1:38" ht="12" x14ac:dyDescent="0.25">
      <c r="A15" s="18"/>
      <c r="B15" s="71" t="str">
        <f>B57</f>
        <v>2. Council Name</v>
      </c>
      <c r="C15" s="88"/>
      <c r="D15" s="88"/>
      <c r="E15" s="88"/>
      <c r="F15" s="88"/>
      <c r="G15" s="88"/>
      <c r="H15" s="88"/>
      <c r="I15" s="88"/>
      <c r="J15" s="88">
        <f>ROW(B57)</f>
        <v>57</v>
      </c>
      <c r="K15" s="18"/>
      <c r="L15" s="18"/>
      <c r="M15" s="18"/>
      <c r="N15" s="18"/>
      <c r="O15" s="18"/>
      <c r="P15" s="18"/>
      <c r="Q15" s="18"/>
      <c r="R15" s="18"/>
      <c r="S15" s="18"/>
      <c r="T15" s="18"/>
      <c r="U15" s="18"/>
      <c r="V15" s="18"/>
      <c r="W15" s="18"/>
      <c r="X15" s="18"/>
      <c r="Y15" s="18"/>
      <c r="Z15" s="18"/>
      <c r="AA15" s="18"/>
      <c r="AB15" s="18"/>
      <c r="AC15" s="18"/>
      <c r="AD15" s="18"/>
      <c r="AE15" s="18"/>
      <c r="AF15" s="18"/>
      <c r="AG15" s="18"/>
      <c r="AH15" s="18"/>
      <c r="AI15" s="18"/>
      <c r="AJ15" s="18"/>
      <c r="AK15" s="18"/>
      <c r="AL15" s="18"/>
    </row>
    <row r="16" spans="1:38" x14ac:dyDescent="0.2">
      <c r="A16" s="18"/>
      <c r="B16" s="18"/>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row>
    <row r="17" spans="1:38" x14ac:dyDescent="0.2">
      <c r="A17" s="18"/>
      <c r="B17" s="18"/>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row>
    <row r="18" spans="1:38" ht="15.6" x14ac:dyDescent="0.25">
      <c r="A18" s="18"/>
      <c r="B18" s="89" t="s">
        <v>56</v>
      </c>
      <c r="C18" s="90" t="s">
        <v>57</v>
      </c>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row>
    <row r="19" spans="1:38" s="91" customFormat="1" ht="9" customHeight="1" x14ac:dyDescent="0.2">
      <c r="A19" s="18"/>
      <c r="B19" s="84"/>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row>
    <row r="20" spans="1:38" s="91" customFormat="1" ht="16.5" customHeight="1" x14ac:dyDescent="0.2">
      <c r="A20" s="18"/>
      <c r="B20" s="84"/>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row>
    <row r="21" spans="1:38" ht="12" x14ac:dyDescent="0.25">
      <c r="A21" s="92"/>
      <c r="B21" s="93" t="s">
        <v>58</v>
      </c>
      <c r="C21" s="18"/>
      <c r="D21" s="18"/>
      <c r="E21" s="18"/>
      <c r="F21" s="18"/>
      <c r="G21" s="18"/>
      <c r="H21" s="18"/>
      <c r="I21" s="18"/>
      <c r="J21" s="18"/>
      <c r="K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row>
    <row r="22" spans="1:38" ht="12" x14ac:dyDescent="0.25">
      <c r="A22" s="18"/>
      <c r="B22" s="94"/>
      <c r="C22" s="85"/>
      <c r="D22" s="85"/>
      <c r="E22" s="85"/>
      <c r="F22" s="95"/>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row>
    <row r="23" spans="1:38" x14ac:dyDescent="0.2">
      <c r="A23" s="18"/>
      <c r="B23" s="96" t="s">
        <v>59</v>
      </c>
      <c r="C23" s="88"/>
      <c r="D23" s="88"/>
      <c r="E23" s="88"/>
      <c r="F23" s="97"/>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row>
    <row r="24" spans="1:38" x14ac:dyDescent="0.2">
      <c r="A24" s="18"/>
      <c r="B24" s="96" t="s">
        <v>60</v>
      </c>
      <c r="C24" s="88"/>
      <c r="D24" s="98" t="s">
        <v>61</v>
      </c>
      <c r="E24" s="88"/>
      <c r="F24" s="97"/>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row>
    <row r="25" spans="1:38" x14ac:dyDescent="0.2">
      <c r="A25" s="18"/>
      <c r="B25" s="96" t="s">
        <v>62</v>
      </c>
      <c r="C25" s="88"/>
      <c r="D25" s="98" t="s">
        <v>63</v>
      </c>
      <c r="E25" s="88"/>
      <c r="F25" s="97"/>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row>
    <row r="26" spans="1:38" x14ac:dyDescent="0.2">
      <c r="A26" s="18"/>
      <c r="B26" s="96" t="s">
        <v>64</v>
      </c>
      <c r="C26" s="88"/>
      <c r="D26" s="99" t="s">
        <v>65</v>
      </c>
      <c r="E26" s="88"/>
      <c r="F26" s="97"/>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row>
    <row r="27" spans="1:38" x14ac:dyDescent="0.2">
      <c r="A27" s="18"/>
      <c r="B27" s="96" t="s">
        <v>66</v>
      </c>
      <c r="C27" s="88"/>
      <c r="D27" s="98" t="s">
        <v>67</v>
      </c>
      <c r="E27" s="88"/>
      <c r="F27" s="97"/>
      <c r="G27" s="18"/>
      <c r="H27" s="18"/>
      <c r="I27" s="18"/>
      <c r="J27" s="18"/>
      <c r="K27" s="18"/>
      <c r="L27" s="18"/>
      <c r="M27" s="18"/>
      <c r="N27" s="18"/>
      <c r="O27" s="18"/>
      <c r="P27" s="18"/>
      <c r="Q27" s="18"/>
      <c r="R27" s="18"/>
      <c r="S27" s="18"/>
      <c r="T27" s="67"/>
      <c r="U27" s="18"/>
      <c r="V27" s="18"/>
      <c r="W27" s="18"/>
      <c r="X27" s="18"/>
      <c r="Y27" s="18"/>
      <c r="Z27" s="18"/>
      <c r="AA27" s="18"/>
      <c r="AB27" s="18"/>
      <c r="AC27" s="18"/>
      <c r="AD27" s="18"/>
      <c r="AE27" s="18"/>
      <c r="AF27" s="18"/>
      <c r="AG27" s="18"/>
      <c r="AH27" s="18"/>
      <c r="AI27" s="18"/>
      <c r="AJ27" s="18"/>
      <c r="AK27" s="18"/>
      <c r="AL27" s="18"/>
    </row>
    <row r="28" spans="1:38" x14ac:dyDescent="0.2">
      <c r="A28" s="18"/>
      <c r="B28" s="96"/>
      <c r="C28" s="88"/>
      <c r="D28" s="88"/>
      <c r="E28" s="88"/>
      <c r="F28" s="97"/>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row>
    <row r="29" spans="1:38" x14ac:dyDescent="0.2">
      <c r="A29" s="18"/>
      <c r="B29" s="96" t="s">
        <v>68</v>
      </c>
      <c r="C29" s="88"/>
      <c r="D29" s="88"/>
      <c r="E29" s="88"/>
      <c r="F29" s="97"/>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row>
    <row r="30" spans="1:38" x14ac:dyDescent="0.2">
      <c r="A30" s="18"/>
      <c r="B30" s="96" t="s">
        <v>60</v>
      </c>
      <c r="C30" s="88"/>
      <c r="D30" s="21" t="s">
        <v>69</v>
      </c>
      <c r="E30" s="88"/>
      <c r="F30" s="97"/>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row>
    <row r="31" spans="1:38" x14ac:dyDescent="0.2">
      <c r="A31" s="18"/>
      <c r="B31" s="96" t="s">
        <v>62</v>
      </c>
      <c r="C31" s="88"/>
      <c r="D31" s="21" t="s">
        <v>70</v>
      </c>
      <c r="E31" s="88"/>
      <c r="F31" s="97"/>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row>
    <row r="32" spans="1:38" x14ac:dyDescent="0.2">
      <c r="A32" s="18"/>
      <c r="B32" s="96" t="s">
        <v>64</v>
      </c>
      <c r="C32" s="88"/>
      <c r="D32" s="21" t="s">
        <v>71</v>
      </c>
      <c r="E32" s="11"/>
      <c r="F32" s="97"/>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row>
    <row r="33" spans="1:38" x14ac:dyDescent="0.2">
      <c r="A33" s="18"/>
      <c r="B33" s="96" t="s">
        <v>66</v>
      </c>
      <c r="C33" s="88"/>
      <c r="D33" s="21" t="s">
        <v>72</v>
      </c>
      <c r="E33" s="11"/>
      <c r="F33" s="97"/>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row>
    <row r="34" spans="1:38" x14ac:dyDescent="0.2">
      <c r="A34" s="18"/>
      <c r="B34" s="100"/>
      <c r="C34" s="86"/>
      <c r="D34" s="86"/>
      <c r="E34" s="86"/>
      <c r="F34" s="101"/>
      <c r="G34" s="18"/>
      <c r="H34" s="18"/>
      <c r="I34" s="18"/>
      <c r="J34" s="18"/>
      <c r="K34" s="18"/>
      <c r="L34" s="18"/>
      <c r="M34" s="18"/>
      <c r="N34" s="18"/>
      <c r="O34" s="18"/>
      <c r="P34" s="18"/>
      <c r="Q34" s="18"/>
      <c r="R34" s="18"/>
      <c r="S34" s="18"/>
      <c r="T34" s="18"/>
      <c r="U34" s="18"/>
      <c r="V34" s="18"/>
      <c r="W34" s="18"/>
      <c r="X34" s="18"/>
      <c r="Y34" s="18"/>
      <c r="Z34" s="18"/>
      <c r="AA34" s="18"/>
      <c r="AB34" s="18"/>
      <c r="AC34" s="18"/>
      <c r="AD34" s="18"/>
      <c r="AE34" s="18"/>
      <c r="AF34" s="18"/>
      <c r="AG34" s="18"/>
      <c r="AH34" s="18"/>
      <c r="AI34" s="18"/>
      <c r="AJ34" s="18"/>
      <c r="AK34" s="18"/>
      <c r="AL34" s="18"/>
    </row>
    <row r="35" spans="1:38" x14ac:dyDescent="0.2">
      <c r="A35" s="18"/>
      <c r="B35" s="88"/>
      <c r="C35" s="88"/>
      <c r="D35" s="88"/>
      <c r="E35" s="88"/>
      <c r="F35" s="88"/>
      <c r="G35" s="88"/>
      <c r="H35" s="88"/>
      <c r="I35" s="88"/>
      <c r="J35" s="88"/>
      <c r="K35" s="18"/>
      <c r="L35" s="18"/>
      <c r="M35" s="18"/>
      <c r="N35" s="18"/>
      <c r="O35" s="18"/>
      <c r="P35" s="18"/>
      <c r="Q35" s="18"/>
      <c r="R35" s="18"/>
      <c r="S35" s="18"/>
      <c r="T35" s="18"/>
      <c r="U35" s="18"/>
      <c r="V35" s="18"/>
      <c r="W35" s="18"/>
      <c r="X35" s="18"/>
      <c r="Y35" s="18"/>
      <c r="Z35" s="18"/>
      <c r="AA35" s="18"/>
      <c r="AB35" s="18"/>
      <c r="AC35" s="18"/>
      <c r="AD35" s="18"/>
      <c r="AE35" s="18"/>
      <c r="AF35" s="18"/>
      <c r="AG35" s="18"/>
      <c r="AH35" s="18"/>
      <c r="AI35" s="18"/>
      <c r="AJ35" s="18"/>
      <c r="AK35" s="18"/>
      <c r="AL35" s="18"/>
    </row>
    <row r="36" spans="1:38" x14ac:dyDescent="0.2">
      <c r="A36" s="18"/>
      <c r="B36" s="88"/>
      <c r="C36" s="88"/>
      <c r="D36" s="88"/>
      <c r="E36" s="88"/>
      <c r="F36" s="88"/>
      <c r="G36" s="88"/>
      <c r="H36" s="88"/>
      <c r="I36" s="88"/>
      <c r="J36" s="8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row>
    <row r="37" spans="1:38" ht="12" x14ac:dyDescent="0.25">
      <c r="A37" s="18"/>
      <c r="B37" s="93" t="s">
        <v>73</v>
      </c>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row>
    <row r="38" spans="1:38" ht="12" x14ac:dyDescent="0.25">
      <c r="A38" s="18"/>
      <c r="B38" s="94"/>
      <c r="C38" s="85"/>
      <c r="D38" s="85"/>
      <c r="E38" s="85"/>
      <c r="F38" s="95"/>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row>
    <row r="39" spans="1:38" s="105" customFormat="1" ht="16.5" customHeight="1" x14ac:dyDescent="0.25">
      <c r="A39" s="67"/>
      <c r="B39" s="102" t="s">
        <v>74</v>
      </c>
      <c r="C39" s="70" t="s">
        <v>75</v>
      </c>
      <c r="D39" s="103">
        <v>2019</v>
      </c>
      <c r="E39" s="70"/>
      <c r="F39" s="104"/>
      <c r="G39" s="18"/>
      <c r="H39" s="67"/>
      <c r="I39" s="67"/>
      <c r="J39" s="67"/>
      <c r="K39" s="67"/>
      <c r="L39" s="67"/>
      <c r="M39" s="67"/>
      <c r="N39" s="67"/>
      <c r="O39" s="67"/>
      <c r="P39" s="67"/>
      <c r="Q39" s="67"/>
      <c r="R39" s="67"/>
      <c r="S39" s="67"/>
      <c r="T39" s="67"/>
      <c r="U39" s="67"/>
      <c r="V39" s="67"/>
      <c r="W39" s="67"/>
      <c r="X39" s="67"/>
      <c r="Y39" s="67"/>
      <c r="Z39" s="67"/>
      <c r="AA39" s="67"/>
      <c r="AB39" s="67"/>
      <c r="AC39" s="67"/>
      <c r="AD39" s="67"/>
      <c r="AE39" s="67"/>
      <c r="AF39" s="67"/>
      <c r="AG39" s="67"/>
      <c r="AH39" s="67"/>
      <c r="AI39" s="67"/>
      <c r="AJ39" s="67"/>
      <c r="AK39" s="67"/>
      <c r="AL39" s="67"/>
    </row>
    <row r="40" spans="1:38" s="105" customFormat="1" ht="16.5" customHeight="1" x14ac:dyDescent="0.2">
      <c r="A40" s="67"/>
      <c r="B40" s="106" t="s">
        <v>76</v>
      </c>
      <c r="C40" s="70"/>
      <c r="D40" s="77" t="str">
        <f>D39&amp;"-"&amp;RIGHT(D39+1,2)</f>
        <v>2019-20</v>
      </c>
      <c r="E40" s="70"/>
      <c r="F40" s="104"/>
      <c r="G40" s="18"/>
      <c r="H40" s="67"/>
      <c r="I40" s="67"/>
      <c r="J40" s="67"/>
      <c r="K40" s="67"/>
      <c r="L40" s="67"/>
      <c r="M40" s="67"/>
      <c r="N40" s="67"/>
      <c r="O40" s="67"/>
      <c r="P40" s="67"/>
      <c r="Q40" s="67"/>
      <c r="R40" s="67"/>
      <c r="S40" s="67"/>
      <c r="T40" s="67"/>
      <c r="U40" s="67"/>
      <c r="V40" s="67"/>
      <c r="W40" s="67"/>
      <c r="X40" s="67"/>
      <c r="Y40" s="67"/>
      <c r="Z40" s="67"/>
      <c r="AA40" s="67"/>
      <c r="AB40" s="67"/>
      <c r="AC40" s="67"/>
      <c r="AD40" s="67"/>
      <c r="AE40" s="67"/>
      <c r="AF40" s="67"/>
      <c r="AG40" s="67"/>
      <c r="AH40" s="67"/>
      <c r="AI40" s="67"/>
      <c r="AJ40" s="67"/>
      <c r="AK40" s="67"/>
      <c r="AL40" s="67"/>
    </row>
    <row r="41" spans="1:38" ht="12" x14ac:dyDescent="0.2">
      <c r="A41" s="18"/>
      <c r="B41" s="107"/>
      <c r="C41" s="108"/>
      <c r="D41" s="108"/>
      <c r="E41" s="108"/>
      <c r="F41" s="109"/>
      <c r="G41" s="18"/>
      <c r="H41" s="18"/>
      <c r="I41" s="18"/>
      <c r="J41" s="18"/>
      <c r="K41" s="18"/>
      <c r="L41" s="18"/>
      <c r="M41" s="18"/>
      <c r="N41" s="67"/>
      <c r="O41" s="67"/>
      <c r="P41" s="67"/>
      <c r="Q41" s="67"/>
      <c r="R41" s="18"/>
      <c r="S41" s="18"/>
      <c r="T41" s="18"/>
      <c r="U41" s="18"/>
      <c r="V41" s="18"/>
      <c r="W41" s="18"/>
      <c r="X41" s="18"/>
      <c r="Y41" s="18"/>
      <c r="Z41" s="18"/>
      <c r="AA41" s="18"/>
      <c r="AB41" s="18"/>
      <c r="AC41" s="18"/>
      <c r="AD41" s="18"/>
      <c r="AE41" s="18"/>
      <c r="AF41" s="18"/>
      <c r="AG41" s="18"/>
      <c r="AH41" s="18"/>
      <c r="AI41" s="18"/>
      <c r="AJ41" s="18"/>
      <c r="AK41" s="18"/>
      <c r="AL41" s="18"/>
    </row>
    <row r="42" spans="1:38" ht="11.25" customHeight="1" x14ac:dyDescent="0.2">
      <c r="A42" s="18"/>
      <c r="B42" s="18"/>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row>
    <row r="43" spans="1:38" x14ac:dyDescent="0.2">
      <c r="A43" s="18"/>
      <c r="B43" s="18"/>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row>
    <row r="44" spans="1:38" ht="12" x14ac:dyDescent="0.25">
      <c r="A44" s="18"/>
      <c r="B44" s="93" t="s">
        <v>77</v>
      </c>
      <c r="C44" s="18"/>
      <c r="D44" s="18"/>
      <c r="E44" s="18"/>
      <c r="F44" s="110"/>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row>
    <row r="45" spans="1:38" ht="12" x14ac:dyDescent="0.25">
      <c r="A45" s="18"/>
      <c r="B45" s="94" t="s">
        <v>78</v>
      </c>
      <c r="C45" s="85"/>
      <c r="D45" s="85"/>
      <c r="E45" s="85"/>
      <c r="F45" s="111"/>
      <c r="G45" s="111"/>
      <c r="H45" s="111"/>
      <c r="I45" s="111"/>
      <c r="J45" s="111"/>
      <c r="K45" s="111"/>
      <c r="L45" s="111"/>
      <c r="M45" s="111"/>
      <c r="N45" s="111"/>
      <c r="O45" s="111"/>
      <c r="P45" s="111"/>
      <c r="Q45" s="112"/>
      <c r="R45" s="18"/>
      <c r="S45" s="18"/>
      <c r="T45" s="18"/>
      <c r="U45" s="18"/>
      <c r="V45" s="18"/>
      <c r="W45" s="18"/>
      <c r="X45" s="18"/>
      <c r="Y45" s="18"/>
      <c r="Z45" s="18"/>
      <c r="AA45" s="18"/>
      <c r="AB45" s="18"/>
      <c r="AC45" s="18"/>
      <c r="AD45" s="18"/>
      <c r="AE45" s="18"/>
      <c r="AF45" s="18"/>
      <c r="AG45" s="18"/>
      <c r="AH45" s="18"/>
      <c r="AI45" s="18"/>
      <c r="AJ45" s="18"/>
      <c r="AK45" s="18"/>
      <c r="AL45" s="18"/>
    </row>
    <row r="46" spans="1:38" x14ac:dyDescent="0.2">
      <c r="A46" s="18"/>
      <c r="B46" s="96" t="s">
        <v>79</v>
      </c>
      <c r="C46" s="88"/>
      <c r="D46" s="88"/>
      <c r="E46" s="88"/>
      <c r="F46" s="113"/>
      <c r="G46" s="113">
        <v>0</v>
      </c>
      <c r="H46" s="88">
        <f t="shared" ref="H46:P46" si="0">G46+1</f>
        <v>1</v>
      </c>
      <c r="I46" s="88">
        <f t="shared" si="0"/>
        <v>2</v>
      </c>
      <c r="J46" s="88">
        <f t="shared" si="0"/>
        <v>3</v>
      </c>
      <c r="K46" s="88">
        <f t="shared" si="0"/>
        <v>4</v>
      </c>
      <c r="L46" s="88">
        <f t="shared" si="0"/>
        <v>5</v>
      </c>
      <c r="M46" s="88">
        <f t="shared" si="0"/>
        <v>6</v>
      </c>
      <c r="N46" s="88">
        <f t="shared" si="0"/>
        <v>7</v>
      </c>
      <c r="O46" s="88">
        <f t="shared" si="0"/>
        <v>8</v>
      </c>
      <c r="P46" s="88">
        <f t="shared" si="0"/>
        <v>9</v>
      </c>
      <c r="Q46" s="97"/>
      <c r="R46" s="18"/>
      <c r="S46" s="18"/>
      <c r="T46" s="18"/>
      <c r="U46" s="18"/>
      <c r="V46" s="18"/>
      <c r="W46" s="18"/>
      <c r="X46" s="18"/>
      <c r="Y46" s="18"/>
      <c r="Z46" s="18"/>
      <c r="AA46" s="18"/>
      <c r="AB46" s="18"/>
      <c r="AC46" s="18"/>
      <c r="AD46" s="18"/>
      <c r="AE46" s="18"/>
      <c r="AF46" s="18"/>
      <c r="AG46" s="18"/>
      <c r="AH46" s="18"/>
      <c r="AI46" s="18"/>
      <c r="AJ46" s="18"/>
      <c r="AK46" s="18"/>
      <c r="AL46" s="18"/>
    </row>
    <row r="47" spans="1:38" x14ac:dyDescent="0.2">
      <c r="A47" s="18"/>
      <c r="B47" s="96" t="s">
        <v>80</v>
      </c>
      <c r="C47" s="114"/>
      <c r="D47" s="114"/>
      <c r="E47" s="114"/>
      <c r="F47" s="114"/>
      <c r="G47" s="114" t="str">
        <f t="shared" ref="G47:P47" si="1">"Year "&amp;G46</f>
        <v>Year 0</v>
      </c>
      <c r="H47" s="114" t="str">
        <f t="shared" si="1"/>
        <v>Year 1</v>
      </c>
      <c r="I47" s="114" t="str">
        <f t="shared" si="1"/>
        <v>Year 2</v>
      </c>
      <c r="J47" s="114" t="str">
        <f t="shared" si="1"/>
        <v>Year 3</v>
      </c>
      <c r="K47" s="114" t="str">
        <f t="shared" si="1"/>
        <v>Year 4</v>
      </c>
      <c r="L47" s="114" t="str">
        <f t="shared" si="1"/>
        <v>Year 5</v>
      </c>
      <c r="M47" s="114" t="str">
        <f t="shared" si="1"/>
        <v>Year 6</v>
      </c>
      <c r="N47" s="114" t="str">
        <f t="shared" si="1"/>
        <v>Year 7</v>
      </c>
      <c r="O47" s="114" t="str">
        <f t="shared" si="1"/>
        <v>Year 8</v>
      </c>
      <c r="P47" s="114" t="str">
        <f t="shared" si="1"/>
        <v>Year 9</v>
      </c>
      <c r="Q47" s="97"/>
      <c r="R47" s="18"/>
      <c r="S47" s="18"/>
      <c r="T47" s="18"/>
      <c r="U47" s="18"/>
      <c r="V47" s="18"/>
      <c r="W47" s="18"/>
      <c r="X47" s="18"/>
      <c r="Y47" s="18"/>
      <c r="Z47" s="18"/>
      <c r="AA47" s="18"/>
      <c r="AB47" s="18"/>
      <c r="AC47" s="18"/>
      <c r="AD47" s="18"/>
      <c r="AE47" s="18"/>
      <c r="AF47" s="18"/>
      <c r="AG47" s="18"/>
      <c r="AH47" s="18"/>
      <c r="AI47" s="18"/>
      <c r="AJ47" s="18"/>
      <c r="AK47" s="18"/>
      <c r="AL47" s="18"/>
    </row>
    <row r="48" spans="1:38" x14ac:dyDescent="0.2">
      <c r="A48" s="18"/>
      <c r="B48" s="96"/>
      <c r="C48" s="88"/>
      <c r="D48" s="88"/>
      <c r="E48" s="88"/>
      <c r="F48" s="114"/>
      <c r="G48" s="114"/>
      <c r="H48" s="114"/>
      <c r="I48" s="114"/>
      <c r="J48" s="114"/>
      <c r="K48" s="114"/>
      <c r="L48" s="114"/>
      <c r="M48" s="114"/>
      <c r="N48" s="114"/>
      <c r="O48" s="114"/>
      <c r="P48" s="114"/>
      <c r="Q48" s="97"/>
      <c r="R48" s="18"/>
      <c r="S48" s="18"/>
      <c r="T48" s="18"/>
      <c r="U48" s="18"/>
      <c r="V48" s="18"/>
      <c r="W48" s="18"/>
      <c r="X48" s="18"/>
      <c r="Y48" s="18"/>
      <c r="Z48" s="18"/>
      <c r="AA48" s="18"/>
      <c r="AB48" s="18"/>
      <c r="AC48" s="18"/>
      <c r="AD48" s="18"/>
      <c r="AE48" s="18"/>
      <c r="AF48" s="18"/>
      <c r="AG48" s="18"/>
      <c r="AH48" s="18"/>
      <c r="AI48" s="18"/>
      <c r="AJ48" s="18"/>
      <c r="AK48" s="18"/>
      <c r="AL48" s="18"/>
    </row>
    <row r="49" spans="1:38" x14ac:dyDescent="0.2">
      <c r="A49" s="18"/>
      <c r="B49" s="115" t="s">
        <v>81</v>
      </c>
      <c r="C49" s="116"/>
      <c r="D49" s="116"/>
      <c r="E49" s="116"/>
      <c r="F49" s="117"/>
      <c r="G49" s="118">
        <f>D39-1</f>
        <v>2018</v>
      </c>
      <c r="H49" s="119">
        <f t="shared" ref="H49:P49" si="2">G49+1</f>
        <v>2019</v>
      </c>
      <c r="I49" s="119">
        <f t="shared" si="2"/>
        <v>2020</v>
      </c>
      <c r="J49" s="119">
        <f t="shared" si="2"/>
        <v>2021</v>
      </c>
      <c r="K49" s="119">
        <f t="shared" si="2"/>
        <v>2022</v>
      </c>
      <c r="L49" s="119">
        <f t="shared" si="2"/>
        <v>2023</v>
      </c>
      <c r="M49" s="119">
        <f t="shared" si="2"/>
        <v>2024</v>
      </c>
      <c r="N49" s="119">
        <f t="shared" si="2"/>
        <v>2025</v>
      </c>
      <c r="O49" s="119">
        <f t="shared" si="2"/>
        <v>2026</v>
      </c>
      <c r="P49" s="119">
        <f t="shared" si="2"/>
        <v>2027</v>
      </c>
      <c r="Q49" s="97"/>
      <c r="R49" s="18"/>
      <c r="S49" s="18"/>
      <c r="T49" s="18"/>
      <c r="U49" s="18"/>
      <c r="V49" s="18"/>
      <c r="W49" s="18"/>
      <c r="X49" s="18"/>
      <c r="Y49" s="18"/>
      <c r="Z49" s="18"/>
      <c r="AA49" s="18"/>
      <c r="AB49" s="18"/>
      <c r="AC49" s="18"/>
      <c r="AD49" s="18"/>
      <c r="AE49" s="18"/>
      <c r="AF49" s="18"/>
      <c r="AG49" s="18"/>
      <c r="AH49" s="18"/>
      <c r="AI49" s="18"/>
      <c r="AJ49" s="18"/>
      <c r="AK49" s="18"/>
      <c r="AL49" s="18"/>
    </row>
    <row r="50" spans="1:38" x14ac:dyDescent="0.2">
      <c r="A50" s="18"/>
      <c r="B50" s="96" t="s">
        <v>76</v>
      </c>
      <c r="C50" s="114"/>
      <c r="D50" s="114"/>
      <c r="E50" s="114"/>
      <c r="F50" s="114"/>
      <c r="G50" s="114" t="str">
        <f t="shared" ref="G50:P50" si="3">G49&amp;"-"&amp;RIGHT(G49+1,2)</f>
        <v>2018-19</v>
      </c>
      <c r="H50" s="114" t="str">
        <f t="shared" si="3"/>
        <v>2019-20</v>
      </c>
      <c r="I50" s="114" t="str">
        <f t="shared" si="3"/>
        <v>2020-21</v>
      </c>
      <c r="J50" s="114" t="str">
        <f t="shared" si="3"/>
        <v>2021-22</v>
      </c>
      <c r="K50" s="114" t="str">
        <f t="shared" si="3"/>
        <v>2022-23</v>
      </c>
      <c r="L50" s="114" t="str">
        <f t="shared" si="3"/>
        <v>2023-24</v>
      </c>
      <c r="M50" s="114" t="str">
        <f t="shared" si="3"/>
        <v>2024-25</v>
      </c>
      <c r="N50" s="114" t="str">
        <f t="shared" si="3"/>
        <v>2025-26</v>
      </c>
      <c r="O50" s="114" t="str">
        <f t="shared" si="3"/>
        <v>2026-27</v>
      </c>
      <c r="P50" s="114" t="str">
        <f t="shared" si="3"/>
        <v>2027-28</v>
      </c>
      <c r="Q50" s="97"/>
      <c r="R50" s="18"/>
      <c r="S50" s="18"/>
      <c r="T50" s="18"/>
      <c r="U50" s="18"/>
      <c r="V50" s="18"/>
      <c r="W50" s="18"/>
      <c r="X50" s="18"/>
      <c r="Y50" s="18"/>
      <c r="Z50" s="18"/>
      <c r="AA50" s="18"/>
      <c r="AB50" s="18"/>
      <c r="AC50" s="18"/>
      <c r="AD50" s="18"/>
      <c r="AE50" s="18"/>
      <c r="AF50" s="18"/>
      <c r="AG50" s="18"/>
      <c r="AH50" s="18"/>
      <c r="AI50" s="18"/>
      <c r="AJ50" s="18"/>
      <c r="AK50" s="18"/>
      <c r="AL50" s="18"/>
    </row>
    <row r="51" spans="1:38" x14ac:dyDescent="0.2">
      <c r="A51" s="18"/>
      <c r="B51" s="115"/>
      <c r="C51" s="88"/>
      <c r="D51" s="88"/>
      <c r="E51" s="88"/>
      <c r="F51" s="70"/>
      <c r="G51" s="70"/>
      <c r="H51" s="70"/>
      <c r="I51" s="70"/>
      <c r="J51" s="70"/>
      <c r="K51" s="70"/>
      <c r="L51" s="70"/>
      <c r="M51" s="70"/>
      <c r="N51" s="70"/>
      <c r="O51" s="70"/>
      <c r="P51" s="70"/>
      <c r="Q51" s="97"/>
      <c r="R51" s="18"/>
      <c r="S51" s="18"/>
      <c r="T51" s="18"/>
      <c r="U51" s="18"/>
      <c r="V51" s="18"/>
      <c r="W51" s="18"/>
      <c r="X51" s="18"/>
      <c r="Y51" s="18"/>
      <c r="Z51" s="18"/>
      <c r="AA51" s="18"/>
      <c r="AB51" s="18"/>
      <c r="AC51" s="18"/>
      <c r="AD51" s="18"/>
      <c r="AE51" s="18"/>
      <c r="AF51" s="18"/>
      <c r="AG51" s="18"/>
      <c r="AH51" s="18"/>
      <c r="AI51" s="18"/>
      <c r="AJ51" s="18"/>
      <c r="AK51" s="18"/>
      <c r="AL51" s="18"/>
    </row>
    <row r="52" spans="1:38" ht="12" x14ac:dyDescent="0.25">
      <c r="A52" s="18"/>
      <c r="B52" s="120" t="s">
        <v>82</v>
      </c>
      <c r="C52" s="113" t="s">
        <v>83</v>
      </c>
      <c r="D52" s="88"/>
      <c r="E52" s="88"/>
      <c r="F52" s="121"/>
      <c r="G52" s="122"/>
      <c r="H52" s="123"/>
      <c r="I52" s="123"/>
      <c r="J52" s="123"/>
      <c r="K52" s="123"/>
      <c r="L52" s="123"/>
      <c r="M52" s="123"/>
      <c r="N52" s="123"/>
      <c r="O52" s="123"/>
      <c r="P52" s="123"/>
      <c r="Q52" s="97"/>
      <c r="R52" s="18"/>
      <c r="S52" s="18"/>
      <c r="T52" s="18"/>
      <c r="U52" s="18"/>
      <c r="V52" s="18"/>
      <c r="W52" s="18"/>
      <c r="X52" s="18"/>
      <c r="Y52" s="18"/>
      <c r="Z52" s="18"/>
      <c r="AA52" s="18"/>
      <c r="AB52" s="18"/>
      <c r="AC52" s="18"/>
      <c r="AD52" s="18"/>
      <c r="AE52" s="18"/>
      <c r="AF52" s="18"/>
      <c r="AG52" s="18"/>
      <c r="AH52" s="18"/>
      <c r="AI52" s="18"/>
      <c r="AJ52" s="18"/>
      <c r="AK52" s="18"/>
      <c r="AL52" s="18"/>
    </row>
    <row r="53" spans="1:38" ht="12" x14ac:dyDescent="0.25">
      <c r="A53" s="18"/>
      <c r="B53" s="120"/>
      <c r="C53" s="124" t="str">
        <f>C52&amp;" per year"</f>
        <v>$ nominal per year</v>
      </c>
      <c r="D53" s="88"/>
      <c r="E53" s="88"/>
      <c r="F53" s="121"/>
      <c r="G53" s="122"/>
      <c r="H53" s="123"/>
      <c r="I53" s="123"/>
      <c r="J53" s="123"/>
      <c r="K53" s="123"/>
      <c r="L53" s="123"/>
      <c r="M53" s="123"/>
      <c r="N53" s="123"/>
      <c r="O53" s="123"/>
      <c r="P53" s="123"/>
      <c r="Q53" s="97"/>
      <c r="R53" s="18"/>
      <c r="S53" s="18"/>
      <c r="T53" s="18"/>
      <c r="U53" s="18"/>
      <c r="V53" s="18"/>
      <c r="W53" s="18"/>
      <c r="X53" s="18"/>
      <c r="Y53" s="18"/>
      <c r="Z53" s="18"/>
      <c r="AA53" s="18"/>
      <c r="AB53" s="18"/>
      <c r="AC53" s="18"/>
      <c r="AD53" s="18"/>
      <c r="AE53" s="18"/>
      <c r="AF53" s="18"/>
      <c r="AG53" s="18"/>
      <c r="AH53" s="18"/>
      <c r="AI53" s="18"/>
      <c r="AJ53" s="18"/>
      <c r="AK53" s="18"/>
      <c r="AL53" s="18"/>
    </row>
    <row r="54" spans="1:38" x14ac:dyDescent="0.2">
      <c r="A54" s="18"/>
      <c r="B54" s="100"/>
      <c r="C54" s="86"/>
      <c r="D54" s="86"/>
      <c r="E54" s="86"/>
      <c r="F54" s="86"/>
      <c r="G54" s="86"/>
      <c r="H54" s="86"/>
      <c r="I54" s="86"/>
      <c r="J54" s="86"/>
      <c r="K54" s="86"/>
      <c r="L54" s="86"/>
      <c r="M54" s="86"/>
      <c r="N54" s="86"/>
      <c r="O54" s="86"/>
      <c r="P54" s="86"/>
      <c r="Q54" s="101"/>
      <c r="R54" s="18"/>
      <c r="S54" s="18"/>
      <c r="T54" s="18"/>
      <c r="U54" s="18"/>
      <c r="V54" s="18"/>
      <c r="W54" s="18"/>
      <c r="X54" s="18"/>
      <c r="Y54" s="18"/>
      <c r="Z54" s="18"/>
      <c r="AA54" s="18"/>
      <c r="AB54" s="18"/>
      <c r="AC54" s="18"/>
      <c r="AD54" s="18"/>
      <c r="AE54" s="18"/>
      <c r="AF54" s="18"/>
      <c r="AG54" s="18"/>
      <c r="AH54" s="18"/>
      <c r="AI54" s="18"/>
      <c r="AJ54" s="18"/>
      <c r="AK54" s="18"/>
      <c r="AL54" s="18"/>
    </row>
    <row r="55" spans="1:38" x14ac:dyDescent="0.2">
      <c r="A55" s="18"/>
      <c r="B55" s="18"/>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row>
    <row r="56" spans="1:38" x14ac:dyDescent="0.2">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c r="AJ56" s="18"/>
      <c r="AK56" s="18"/>
      <c r="AL56" s="18"/>
    </row>
    <row r="57" spans="1:38" ht="19.2" x14ac:dyDescent="0.25">
      <c r="A57" s="125"/>
      <c r="B57" s="68" t="s">
        <v>84</v>
      </c>
      <c r="C57" s="90" t="s">
        <v>85</v>
      </c>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c r="AJ57" s="18"/>
      <c r="AK57" s="18"/>
      <c r="AL57" s="18"/>
    </row>
    <row r="58" spans="1:38" x14ac:dyDescent="0.2">
      <c r="A58" s="18"/>
      <c r="B58" s="126">
        <v>1</v>
      </c>
      <c r="C58" s="127" t="s">
        <v>86</v>
      </c>
      <c r="D58" s="85"/>
      <c r="E58" s="95"/>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c r="AJ58" s="18"/>
      <c r="AK58" s="18"/>
      <c r="AL58" s="18"/>
    </row>
    <row r="59" spans="1:38" outlineLevel="1" x14ac:dyDescent="0.2">
      <c r="A59" s="18"/>
      <c r="B59" s="96">
        <f t="shared" ref="B59:B122" si="4">B58+1</f>
        <v>2</v>
      </c>
      <c r="C59" s="21" t="s">
        <v>87</v>
      </c>
      <c r="D59" s="88"/>
      <c r="E59" s="97"/>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row>
    <row r="60" spans="1:38" outlineLevel="1" x14ac:dyDescent="0.2">
      <c r="A60" s="18"/>
      <c r="B60" s="96">
        <f t="shared" si="4"/>
        <v>3</v>
      </c>
      <c r="C60" s="21" t="s">
        <v>88</v>
      </c>
      <c r="D60" s="88"/>
      <c r="E60" s="97"/>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row>
    <row r="61" spans="1:38" outlineLevel="1" x14ac:dyDescent="0.2">
      <c r="A61" s="18"/>
      <c r="B61" s="96">
        <f t="shared" si="4"/>
        <v>4</v>
      </c>
      <c r="C61" s="21" t="s">
        <v>89</v>
      </c>
      <c r="D61" s="88"/>
      <c r="E61" s="97"/>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row>
    <row r="62" spans="1:38" outlineLevel="1" x14ac:dyDescent="0.2">
      <c r="A62" s="18"/>
      <c r="B62" s="96">
        <f t="shared" si="4"/>
        <v>5</v>
      </c>
      <c r="C62" s="21" t="s">
        <v>90</v>
      </c>
      <c r="D62" s="88"/>
      <c r="E62" s="97"/>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row>
    <row r="63" spans="1:38" outlineLevel="1" x14ac:dyDescent="0.2">
      <c r="A63" s="18"/>
      <c r="B63" s="96">
        <f t="shared" si="4"/>
        <v>6</v>
      </c>
      <c r="C63" s="21" t="s">
        <v>91</v>
      </c>
      <c r="D63" s="88"/>
      <c r="E63" s="97"/>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row>
    <row r="64" spans="1:38" outlineLevel="1" x14ac:dyDescent="0.2">
      <c r="A64" s="18"/>
      <c r="B64" s="96">
        <f t="shared" si="4"/>
        <v>7</v>
      </c>
      <c r="C64" s="21" t="s">
        <v>92</v>
      </c>
      <c r="D64" s="88"/>
      <c r="E64" s="97"/>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row>
    <row r="65" spans="1:38" outlineLevel="1" x14ac:dyDescent="0.2">
      <c r="A65" s="18"/>
      <c r="B65" s="96">
        <f t="shared" si="4"/>
        <v>8</v>
      </c>
      <c r="C65" s="21" t="s">
        <v>93</v>
      </c>
      <c r="D65" s="88"/>
      <c r="E65" s="97"/>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row>
    <row r="66" spans="1:38" outlineLevel="1" x14ac:dyDescent="0.2">
      <c r="A66" s="18"/>
      <c r="B66" s="96">
        <f t="shared" si="4"/>
        <v>9</v>
      </c>
      <c r="C66" s="21" t="s">
        <v>94</v>
      </c>
      <c r="D66" s="88"/>
      <c r="E66" s="97"/>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row>
    <row r="67" spans="1:38" outlineLevel="1" x14ac:dyDescent="0.2">
      <c r="A67" s="18"/>
      <c r="B67" s="96">
        <f t="shared" si="4"/>
        <v>10</v>
      </c>
      <c r="C67" s="21" t="s">
        <v>95</v>
      </c>
      <c r="D67" s="88"/>
      <c r="E67" s="97"/>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row>
    <row r="68" spans="1:38" outlineLevel="1" x14ac:dyDescent="0.2">
      <c r="A68" s="18"/>
      <c r="B68" s="96">
        <f t="shared" si="4"/>
        <v>11</v>
      </c>
      <c r="C68" s="21" t="s">
        <v>96</v>
      </c>
      <c r="D68" s="88"/>
      <c r="E68" s="97"/>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row>
    <row r="69" spans="1:38" outlineLevel="1" x14ac:dyDescent="0.2">
      <c r="A69" s="18"/>
      <c r="B69" s="96">
        <f t="shared" si="4"/>
        <v>12</v>
      </c>
      <c r="C69" s="21" t="s">
        <v>97</v>
      </c>
      <c r="D69" s="88"/>
      <c r="E69" s="97"/>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row>
    <row r="70" spans="1:38" outlineLevel="1" x14ac:dyDescent="0.2">
      <c r="A70" s="18"/>
      <c r="B70" s="96">
        <f t="shared" si="4"/>
        <v>13</v>
      </c>
      <c r="C70" s="21" t="s">
        <v>98</v>
      </c>
      <c r="D70" s="88"/>
      <c r="E70" s="97"/>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row>
    <row r="71" spans="1:38" outlineLevel="1" x14ac:dyDescent="0.2">
      <c r="A71" s="18"/>
      <c r="B71" s="96">
        <f t="shared" si="4"/>
        <v>14</v>
      </c>
      <c r="C71" s="21" t="s">
        <v>99</v>
      </c>
      <c r="D71" s="88"/>
      <c r="E71" s="97"/>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row>
    <row r="72" spans="1:38" outlineLevel="1" x14ac:dyDescent="0.2">
      <c r="A72" s="18"/>
      <c r="B72" s="96">
        <f t="shared" si="4"/>
        <v>15</v>
      </c>
      <c r="C72" s="21" t="s">
        <v>100</v>
      </c>
      <c r="D72" s="88"/>
      <c r="E72" s="97"/>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row>
    <row r="73" spans="1:38" outlineLevel="1" x14ac:dyDescent="0.2">
      <c r="A73" s="18"/>
      <c r="B73" s="96">
        <f t="shared" si="4"/>
        <v>16</v>
      </c>
      <c r="C73" s="21" t="s">
        <v>101</v>
      </c>
      <c r="D73" s="88"/>
      <c r="E73" s="97"/>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row>
    <row r="74" spans="1:38" outlineLevel="1" x14ac:dyDescent="0.2">
      <c r="A74" s="18"/>
      <c r="B74" s="96">
        <f t="shared" si="4"/>
        <v>17</v>
      </c>
      <c r="C74" s="21" t="s">
        <v>102</v>
      </c>
      <c r="D74" s="88"/>
      <c r="E74" s="97"/>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row>
    <row r="75" spans="1:38" outlineLevel="1" x14ac:dyDescent="0.2">
      <c r="A75" s="18"/>
      <c r="B75" s="96">
        <f t="shared" si="4"/>
        <v>18</v>
      </c>
      <c r="C75" s="21" t="s">
        <v>103</v>
      </c>
      <c r="D75" s="88"/>
      <c r="E75" s="97"/>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row>
    <row r="76" spans="1:38" outlineLevel="1" x14ac:dyDescent="0.2">
      <c r="A76" s="18"/>
      <c r="B76" s="96">
        <f t="shared" si="4"/>
        <v>19</v>
      </c>
      <c r="C76" s="21" t="s">
        <v>104</v>
      </c>
      <c r="D76" s="88"/>
      <c r="E76" s="97"/>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row>
    <row r="77" spans="1:38" outlineLevel="1" x14ac:dyDescent="0.2">
      <c r="A77" s="18"/>
      <c r="B77" s="96">
        <f t="shared" si="4"/>
        <v>20</v>
      </c>
      <c r="C77" s="21" t="s">
        <v>105</v>
      </c>
      <c r="D77" s="88"/>
      <c r="E77" s="97"/>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row>
    <row r="78" spans="1:38" outlineLevel="1" x14ac:dyDescent="0.2">
      <c r="A78" s="18"/>
      <c r="B78" s="96">
        <f t="shared" si="4"/>
        <v>21</v>
      </c>
      <c r="C78" s="21" t="s">
        <v>106</v>
      </c>
      <c r="D78" s="88"/>
      <c r="E78" s="97"/>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row>
    <row r="79" spans="1:38" outlineLevel="1" x14ac:dyDescent="0.2">
      <c r="A79" s="18"/>
      <c r="B79" s="96">
        <f t="shared" si="4"/>
        <v>22</v>
      </c>
      <c r="C79" s="21" t="s">
        <v>107</v>
      </c>
      <c r="D79" s="88"/>
      <c r="E79" s="97"/>
      <c r="F79" s="18"/>
      <c r="G79" s="18"/>
      <c r="H79" s="18"/>
      <c r="I79" s="18"/>
      <c r="J79" s="18"/>
      <c r="K79" s="18"/>
      <c r="L79" s="18"/>
      <c r="M79" s="18"/>
      <c r="N79" s="18"/>
      <c r="O79" s="18"/>
      <c r="P79" s="18"/>
      <c r="Q79" s="18"/>
      <c r="R79" s="18"/>
      <c r="S79" s="18"/>
      <c r="T79" s="18"/>
      <c r="U79" s="18"/>
      <c r="V79" s="18"/>
      <c r="W79" s="18"/>
      <c r="X79" s="18"/>
      <c r="Y79" s="18"/>
      <c r="Z79" s="18"/>
      <c r="AA79" s="18"/>
      <c r="AB79" s="18"/>
      <c r="AC79" s="18"/>
      <c r="AD79" s="18"/>
      <c r="AE79" s="18"/>
      <c r="AF79" s="18"/>
      <c r="AG79" s="18"/>
      <c r="AH79" s="18"/>
      <c r="AI79" s="18"/>
      <c r="AJ79" s="18"/>
      <c r="AK79" s="18"/>
      <c r="AL79" s="18"/>
    </row>
    <row r="80" spans="1:38" outlineLevel="1" x14ac:dyDescent="0.2">
      <c r="A80" s="18"/>
      <c r="B80" s="96">
        <f t="shared" si="4"/>
        <v>23</v>
      </c>
      <c r="C80" s="21" t="s">
        <v>108</v>
      </c>
      <c r="D80" s="88"/>
      <c r="E80" s="97"/>
      <c r="F80" s="18"/>
      <c r="G80" s="18"/>
      <c r="H80" s="18"/>
      <c r="I80" s="18"/>
      <c r="J80" s="18"/>
      <c r="K80" s="18"/>
      <c r="L80" s="18"/>
      <c r="M80" s="18"/>
      <c r="N80" s="18"/>
      <c r="O80" s="18"/>
      <c r="P80" s="18"/>
      <c r="Q80" s="18"/>
      <c r="R80" s="18"/>
      <c r="S80" s="18"/>
      <c r="T80" s="18"/>
      <c r="U80" s="18"/>
      <c r="V80" s="18"/>
      <c r="W80" s="18"/>
      <c r="X80" s="18"/>
      <c r="Y80" s="18"/>
      <c r="Z80" s="18"/>
      <c r="AA80" s="18"/>
      <c r="AB80" s="18"/>
      <c r="AC80" s="18"/>
      <c r="AD80" s="18"/>
      <c r="AE80" s="18"/>
      <c r="AF80" s="18"/>
      <c r="AG80" s="18"/>
      <c r="AH80" s="18"/>
      <c r="AI80" s="18"/>
      <c r="AJ80" s="18"/>
      <c r="AK80" s="18"/>
      <c r="AL80" s="18"/>
    </row>
    <row r="81" spans="1:38" outlineLevel="1" x14ac:dyDescent="0.2">
      <c r="A81" s="18"/>
      <c r="B81" s="96">
        <f t="shared" si="4"/>
        <v>24</v>
      </c>
      <c r="C81" s="21" t="s">
        <v>109</v>
      </c>
      <c r="D81" s="88"/>
      <c r="E81" s="97"/>
      <c r="F81" s="18"/>
      <c r="G81" s="18"/>
      <c r="H81" s="18"/>
      <c r="I81" s="18"/>
      <c r="J81" s="18"/>
      <c r="K81" s="18"/>
      <c r="L81" s="18"/>
      <c r="M81" s="18"/>
      <c r="N81" s="18"/>
      <c r="O81" s="18"/>
      <c r="P81" s="18"/>
      <c r="Q81" s="18"/>
      <c r="R81" s="18"/>
      <c r="S81" s="18"/>
      <c r="T81" s="18"/>
      <c r="U81" s="18"/>
      <c r="V81" s="18"/>
      <c r="W81" s="18"/>
      <c r="X81" s="18"/>
      <c r="Y81" s="18"/>
      <c r="Z81" s="18"/>
      <c r="AA81" s="18"/>
      <c r="AB81" s="18"/>
      <c r="AC81" s="18"/>
      <c r="AD81" s="18"/>
      <c r="AE81" s="18"/>
      <c r="AF81" s="18"/>
      <c r="AG81" s="18"/>
      <c r="AH81" s="18"/>
      <c r="AI81" s="18"/>
      <c r="AJ81" s="18"/>
      <c r="AK81" s="18"/>
      <c r="AL81" s="18"/>
    </row>
    <row r="82" spans="1:38" outlineLevel="1" x14ac:dyDescent="0.2">
      <c r="A82" s="18"/>
      <c r="B82" s="96">
        <f t="shared" si="4"/>
        <v>25</v>
      </c>
      <c r="C82" s="21" t="s">
        <v>110</v>
      </c>
      <c r="D82" s="88"/>
      <c r="E82" s="97"/>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row>
    <row r="83" spans="1:38" outlineLevel="1" x14ac:dyDescent="0.2">
      <c r="A83" s="18"/>
      <c r="B83" s="96">
        <f t="shared" si="4"/>
        <v>26</v>
      </c>
      <c r="C83" s="21" t="s">
        <v>111</v>
      </c>
      <c r="D83" s="88"/>
      <c r="E83" s="97"/>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row>
    <row r="84" spans="1:38" outlineLevel="1" x14ac:dyDescent="0.2">
      <c r="A84" s="18"/>
      <c r="B84" s="96">
        <f t="shared" si="4"/>
        <v>27</v>
      </c>
      <c r="C84" s="21" t="s">
        <v>112</v>
      </c>
      <c r="D84" s="88"/>
      <c r="E84" s="97"/>
      <c r="F84" s="18"/>
      <c r="G84" s="18"/>
      <c r="H84" s="18"/>
      <c r="I84" s="18"/>
      <c r="J84" s="18"/>
      <c r="K84" s="18"/>
      <c r="L84" s="18"/>
      <c r="M84" s="18"/>
      <c r="N84" s="18"/>
      <c r="O84" s="18"/>
      <c r="P84" s="18"/>
      <c r="Q84" s="18"/>
      <c r="R84" s="18"/>
      <c r="S84" s="18"/>
      <c r="T84" s="18"/>
      <c r="U84" s="18"/>
      <c r="V84" s="18"/>
      <c r="W84" s="18"/>
      <c r="X84" s="18"/>
      <c r="Y84" s="18"/>
      <c r="Z84" s="18"/>
      <c r="AA84" s="18"/>
      <c r="AB84" s="18"/>
      <c r="AC84" s="18"/>
      <c r="AD84" s="18"/>
      <c r="AE84" s="18"/>
      <c r="AF84" s="18"/>
      <c r="AG84" s="18"/>
      <c r="AH84" s="18"/>
      <c r="AI84" s="18"/>
      <c r="AJ84" s="18"/>
      <c r="AK84" s="18"/>
      <c r="AL84" s="18"/>
    </row>
    <row r="85" spans="1:38" outlineLevel="1" x14ac:dyDescent="0.2">
      <c r="A85" s="18"/>
      <c r="B85" s="96">
        <f t="shared" si="4"/>
        <v>28</v>
      </c>
      <c r="C85" s="21" t="s">
        <v>113</v>
      </c>
      <c r="D85" s="88"/>
      <c r="E85" s="97"/>
      <c r="F85" s="18"/>
      <c r="G85" s="18"/>
      <c r="H85" s="18"/>
      <c r="I85" s="18"/>
      <c r="J85" s="18"/>
      <c r="K85" s="18"/>
      <c r="L85" s="18"/>
      <c r="M85" s="18"/>
      <c r="N85" s="18"/>
      <c r="O85" s="18"/>
      <c r="P85" s="18"/>
      <c r="Q85" s="18"/>
      <c r="R85" s="18"/>
      <c r="S85" s="18"/>
      <c r="T85" s="18"/>
      <c r="U85" s="18"/>
      <c r="V85" s="18"/>
      <c r="W85" s="18"/>
      <c r="X85" s="18"/>
      <c r="Y85" s="18"/>
      <c r="Z85" s="18"/>
      <c r="AA85" s="18"/>
      <c r="AB85" s="18"/>
      <c r="AC85" s="18"/>
      <c r="AD85" s="18"/>
      <c r="AE85" s="18"/>
      <c r="AF85" s="18"/>
      <c r="AG85" s="18"/>
      <c r="AH85" s="18"/>
      <c r="AI85" s="18"/>
      <c r="AJ85" s="18"/>
      <c r="AK85" s="18"/>
      <c r="AL85" s="18"/>
    </row>
    <row r="86" spans="1:38" outlineLevel="1" x14ac:dyDescent="0.2">
      <c r="A86" s="18"/>
      <c r="B86" s="96">
        <f t="shared" si="4"/>
        <v>29</v>
      </c>
      <c r="C86" s="21" t="s">
        <v>114</v>
      </c>
      <c r="D86" s="88"/>
      <c r="E86" s="97"/>
      <c r="F86" s="18"/>
      <c r="G86" s="18"/>
      <c r="H86" s="18"/>
      <c r="I86" s="18"/>
      <c r="J86" s="18"/>
      <c r="K86" s="18"/>
      <c r="L86" s="18"/>
      <c r="M86" s="18"/>
      <c r="N86" s="18"/>
      <c r="O86" s="18"/>
      <c r="P86" s="18"/>
      <c r="Q86" s="18"/>
      <c r="R86" s="18"/>
      <c r="S86" s="18"/>
      <c r="T86" s="18"/>
      <c r="U86" s="18"/>
      <c r="V86" s="18"/>
      <c r="W86" s="18"/>
      <c r="X86" s="18"/>
      <c r="Y86" s="18"/>
      <c r="Z86" s="18"/>
      <c r="AA86" s="18"/>
      <c r="AB86" s="18"/>
      <c r="AC86" s="18"/>
      <c r="AD86" s="18"/>
      <c r="AE86" s="18"/>
      <c r="AF86" s="18"/>
      <c r="AG86" s="18"/>
      <c r="AH86" s="18"/>
      <c r="AI86" s="18"/>
      <c r="AJ86" s="18"/>
      <c r="AK86" s="18"/>
      <c r="AL86" s="18"/>
    </row>
    <row r="87" spans="1:38" outlineLevel="1" x14ac:dyDescent="0.2">
      <c r="A87" s="18"/>
      <c r="B87" s="96">
        <f t="shared" si="4"/>
        <v>30</v>
      </c>
      <c r="C87" s="21" t="s">
        <v>115</v>
      </c>
      <c r="D87" s="88"/>
      <c r="E87" s="97"/>
      <c r="F87" s="18"/>
      <c r="G87" s="18"/>
      <c r="H87" s="18"/>
      <c r="I87" s="18"/>
      <c r="J87" s="18"/>
      <c r="K87" s="18"/>
      <c r="L87" s="18"/>
      <c r="M87" s="18"/>
      <c r="N87" s="18"/>
      <c r="O87" s="18"/>
      <c r="P87" s="18"/>
      <c r="Q87" s="18"/>
      <c r="R87" s="18"/>
      <c r="S87" s="18"/>
      <c r="T87" s="18"/>
      <c r="U87" s="18"/>
      <c r="V87" s="18"/>
      <c r="W87" s="18"/>
      <c r="X87" s="18"/>
      <c r="Y87" s="18"/>
      <c r="Z87" s="18"/>
      <c r="AA87" s="18"/>
      <c r="AB87" s="18"/>
      <c r="AC87" s="18"/>
      <c r="AD87" s="18"/>
      <c r="AE87" s="18"/>
      <c r="AF87" s="18"/>
      <c r="AG87" s="18"/>
      <c r="AH87" s="18"/>
      <c r="AI87" s="18"/>
      <c r="AJ87" s="18"/>
      <c r="AK87" s="18"/>
      <c r="AL87" s="18"/>
    </row>
    <row r="88" spans="1:38" outlineLevel="1" x14ac:dyDescent="0.2">
      <c r="A88" s="18"/>
      <c r="B88" s="96">
        <f t="shared" si="4"/>
        <v>31</v>
      </c>
      <c r="C88" s="21" t="s">
        <v>116</v>
      </c>
      <c r="D88" s="88"/>
      <c r="E88" s="97"/>
      <c r="F88" s="18"/>
      <c r="G88" s="18"/>
      <c r="H88" s="18"/>
      <c r="I88" s="18"/>
      <c r="J88" s="18"/>
      <c r="K88" s="18"/>
      <c r="L88" s="18"/>
      <c r="M88" s="18"/>
      <c r="N88" s="18"/>
      <c r="O88" s="18"/>
      <c r="P88" s="18"/>
      <c r="Q88" s="18"/>
      <c r="R88" s="18"/>
      <c r="S88" s="18"/>
      <c r="T88" s="18"/>
      <c r="U88" s="18"/>
      <c r="V88" s="18"/>
      <c r="W88" s="18"/>
      <c r="X88" s="18"/>
      <c r="Y88" s="18"/>
      <c r="Z88" s="18"/>
      <c r="AA88" s="18"/>
      <c r="AB88" s="18"/>
      <c r="AC88" s="18"/>
      <c r="AD88" s="18"/>
      <c r="AE88" s="18"/>
      <c r="AF88" s="18"/>
      <c r="AG88" s="18"/>
      <c r="AH88" s="18"/>
      <c r="AI88" s="18"/>
      <c r="AJ88" s="18"/>
      <c r="AK88" s="18"/>
      <c r="AL88" s="18"/>
    </row>
    <row r="89" spans="1:38" outlineLevel="1" x14ac:dyDescent="0.2">
      <c r="A89" s="18"/>
      <c r="B89" s="96">
        <f t="shared" si="4"/>
        <v>32</v>
      </c>
      <c r="C89" s="21" t="s">
        <v>117</v>
      </c>
      <c r="D89" s="88"/>
      <c r="E89" s="97"/>
      <c r="F89" s="18"/>
      <c r="G89" s="18"/>
      <c r="H89" s="18"/>
      <c r="I89" s="18"/>
      <c r="J89" s="18"/>
      <c r="K89" s="18"/>
      <c r="L89" s="18"/>
      <c r="M89" s="18"/>
      <c r="N89" s="18"/>
      <c r="O89" s="18"/>
      <c r="P89" s="18"/>
      <c r="Q89" s="18"/>
      <c r="R89" s="18"/>
      <c r="S89" s="18"/>
      <c r="T89" s="18"/>
      <c r="U89" s="18"/>
      <c r="V89" s="18"/>
      <c r="W89" s="18"/>
      <c r="X89" s="18"/>
      <c r="Y89" s="18"/>
      <c r="Z89" s="18"/>
      <c r="AA89" s="18"/>
      <c r="AB89" s="18"/>
      <c r="AC89" s="18"/>
      <c r="AD89" s="18"/>
      <c r="AE89" s="18"/>
      <c r="AF89" s="18"/>
      <c r="AG89" s="18"/>
      <c r="AH89" s="18"/>
      <c r="AI89" s="18"/>
      <c r="AJ89" s="18"/>
      <c r="AK89" s="18"/>
      <c r="AL89" s="18"/>
    </row>
    <row r="90" spans="1:38" outlineLevel="1" x14ac:dyDescent="0.2">
      <c r="A90" s="18"/>
      <c r="B90" s="96">
        <f t="shared" si="4"/>
        <v>33</v>
      </c>
      <c r="C90" s="21" t="s">
        <v>118</v>
      </c>
      <c r="D90" s="88"/>
      <c r="E90" s="97"/>
      <c r="F90" s="18"/>
      <c r="G90" s="18"/>
      <c r="H90" s="18"/>
      <c r="I90" s="18"/>
      <c r="J90" s="18"/>
      <c r="K90" s="18"/>
      <c r="L90" s="18"/>
      <c r="M90" s="18"/>
      <c r="N90" s="18"/>
      <c r="O90" s="18"/>
      <c r="P90" s="18"/>
      <c r="Q90" s="18"/>
      <c r="R90" s="18"/>
      <c r="S90" s="18"/>
      <c r="T90" s="18"/>
      <c r="U90" s="18"/>
      <c r="V90" s="18"/>
      <c r="W90" s="18"/>
      <c r="X90" s="18"/>
      <c r="Y90" s="18"/>
      <c r="Z90" s="18"/>
      <c r="AA90" s="18"/>
      <c r="AB90" s="18"/>
      <c r="AC90" s="18"/>
      <c r="AD90" s="18"/>
      <c r="AE90" s="18"/>
      <c r="AF90" s="18"/>
      <c r="AG90" s="18"/>
      <c r="AH90" s="18"/>
      <c r="AI90" s="18"/>
      <c r="AJ90" s="18"/>
      <c r="AK90" s="18"/>
      <c r="AL90" s="18"/>
    </row>
    <row r="91" spans="1:38" outlineLevel="1" x14ac:dyDescent="0.2">
      <c r="A91" s="18"/>
      <c r="B91" s="96">
        <f t="shared" si="4"/>
        <v>34</v>
      </c>
      <c r="C91" s="21" t="s">
        <v>119</v>
      </c>
      <c r="D91" s="88"/>
      <c r="E91" s="97"/>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row>
    <row r="92" spans="1:38" outlineLevel="1" x14ac:dyDescent="0.2">
      <c r="A92" s="18"/>
      <c r="B92" s="96">
        <f t="shared" si="4"/>
        <v>35</v>
      </c>
      <c r="C92" s="21" t="s">
        <v>120</v>
      </c>
      <c r="D92" s="88"/>
      <c r="E92" s="97"/>
      <c r="F92" s="18"/>
      <c r="G92" s="18"/>
      <c r="H92" s="18"/>
      <c r="I92" s="18"/>
      <c r="J92" s="18"/>
      <c r="K92" s="18"/>
      <c r="L92" s="18"/>
      <c r="M92" s="18"/>
      <c r="N92" s="18"/>
      <c r="O92" s="18"/>
      <c r="P92" s="18"/>
      <c r="Q92" s="18"/>
      <c r="R92" s="18"/>
      <c r="S92" s="18"/>
      <c r="T92" s="18"/>
      <c r="U92" s="18"/>
      <c r="V92" s="18"/>
      <c r="W92" s="18"/>
      <c r="X92" s="18"/>
      <c r="Y92" s="18"/>
      <c r="Z92" s="18"/>
      <c r="AA92" s="18"/>
      <c r="AB92" s="18"/>
      <c r="AC92" s="18"/>
      <c r="AD92" s="18"/>
      <c r="AE92" s="18"/>
      <c r="AF92" s="18"/>
      <c r="AG92" s="18"/>
      <c r="AH92" s="18"/>
      <c r="AI92" s="18"/>
      <c r="AJ92" s="18"/>
      <c r="AK92" s="18"/>
      <c r="AL92" s="18"/>
    </row>
    <row r="93" spans="1:38" outlineLevel="1" x14ac:dyDescent="0.2">
      <c r="A93" s="18"/>
      <c r="B93" s="96">
        <f t="shared" si="4"/>
        <v>36</v>
      </c>
      <c r="C93" s="21" t="s">
        <v>121</v>
      </c>
      <c r="D93" s="88"/>
      <c r="E93" s="97"/>
      <c r="F93" s="18"/>
      <c r="G93" s="18"/>
      <c r="H93" s="18"/>
      <c r="I93" s="18"/>
      <c r="J93" s="18"/>
      <c r="K93" s="18"/>
      <c r="L93" s="18"/>
      <c r="M93" s="18"/>
      <c r="N93" s="18"/>
      <c r="O93" s="18"/>
      <c r="P93" s="18"/>
      <c r="Q93" s="18"/>
      <c r="R93" s="18"/>
      <c r="S93" s="18"/>
      <c r="T93" s="18"/>
      <c r="U93" s="18"/>
      <c r="V93" s="18"/>
      <c r="W93" s="18"/>
      <c r="X93" s="18"/>
      <c r="Y93" s="18"/>
      <c r="Z93" s="18"/>
      <c r="AA93" s="18"/>
      <c r="AB93" s="18"/>
      <c r="AC93" s="18"/>
      <c r="AD93" s="18"/>
      <c r="AE93" s="18"/>
      <c r="AF93" s="18"/>
      <c r="AG93" s="18"/>
      <c r="AH93" s="18"/>
      <c r="AI93" s="18"/>
      <c r="AJ93" s="18"/>
      <c r="AK93" s="18"/>
      <c r="AL93" s="18"/>
    </row>
    <row r="94" spans="1:38" outlineLevel="1" x14ac:dyDescent="0.2">
      <c r="A94" s="18"/>
      <c r="B94" s="96">
        <f t="shared" si="4"/>
        <v>37</v>
      </c>
      <c r="C94" s="21" t="s">
        <v>122</v>
      </c>
      <c r="D94" s="88"/>
      <c r="E94" s="97"/>
      <c r="F94" s="18"/>
      <c r="G94" s="18"/>
      <c r="H94" s="18"/>
      <c r="I94" s="18"/>
      <c r="J94" s="18"/>
      <c r="K94" s="18"/>
      <c r="L94" s="18"/>
      <c r="M94" s="18"/>
      <c r="N94" s="18"/>
      <c r="O94" s="18"/>
      <c r="P94" s="18"/>
      <c r="Q94" s="18"/>
      <c r="R94" s="18"/>
      <c r="S94" s="18"/>
      <c r="T94" s="18"/>
      <c r="U94" s="18"/>
      <c r="V94" s="18"/>
      <c r="W94" s="18"/>
      <c r="X94" s="18"/>
      <c r="Y94" s="18"/>
      <c r="Z94" s="18"/>
      <c r="AA94" s="18"/>
      <c r="AB94" s="18"/>
      <c r="AC94" s="18"/>
      <c r="AD94" s="18"/>
      <c r="AE94" s="18"/>
      <c r="AF94" s="18"/>
      <c r="AG94" s="18"/>
      <c r="AH94" s="18"/>
      <c r="AI94" s="18"/>
      <c r="AJ94" s="18"/>
      <c r="AK94" s="18"/>
      <c r="AL94" s="18"/>
    </row>
    <row r="95" spans="1:38" outlineLevel="1" x14ac:dyDescent="0.2">
      <c r="A95" s="18"/>
      <c r="B95" s="96">
        <f t="shared" si="4"/>
        <v>38</v>
      </c>
      <c r="C95" s="21" t="s">
        <v>123</v>
      </c>
      <c r="D95" s="88"/>
      <c r="E95" s="97"/>
      <c r="F95" s="18"/>
      <c r="G95" s="18"/>
      <c r="H95" s="18"/>
      <c r="I95" s="18"/>
      <c r="J95" s="18"/>
      <c r="K95" s="18"/>
      <c r="L95" s="18"/>
      <c r="M95" s="18"/>
      <c r="N95" s="18"/>
      <c r="O95" s="18"/>
      <c r="P95" s="18"/>
      <c r="Q95" s="18"/>
      <c r="R95" s="18"/>
      <c r="S95" s="18"/>
      <c r="T95" s="18"/>
      <c r="U95" s="18"/>
      <c r="V95" s="18"/>
      <c r="W95" s="18"/>
      <c r="X95" s="18"/>
      <c r="Y95" s="18"/>
      <c r="Z95" s="18"/>
      <c r="AA95" s="18"/>
      <c r="AB95" s="18"/>
      <c r="AC95" s="18"/>
      <c r="AD95" s="18"/>
      <c r="AE95" s="18"/>
      <c r="AF95" s="18"/>
      <c r="AG95" s="18"/>
      <c r="AH95" s="18"/>
      <c r="AI95" s="18"/>
      <c r="AJ95" s="18"/>
      <c r="AK95" s="18"/>
      <c r="AL95" s="18"/>
    </row>
    <row r="96" spans="1:38" outlineLevel="1" x14ac:dyDescent="0.2">
      <c r="A96" s="18"/>
      <c r="B96" s="96">
        <f t="shared" si="4"/>
        <v>39</v>
      </c>
      <c r="C96" s="21" t="s">
        <v>124</v>
      </c>
      <c r="D96" s="88"/>
      <c r="E96" s="97"/>
      <c r="F96" s="18"/>
      <c r="G96" s="18"/>
      <c r="H96" s="18"/>
      <c r="I96" s="18"/>
      <c r="J96" s="18"/>
      <c r="K96" s="18"/>
      <c r="L96" s="18"/>
      <c r="M96" s="18"/>
      <c r="N96" s="18"/>
      <c r="O96" s="18"/>
      <c r="P96" s="18"/>
      <c r="Q96" s="18"/>
      <c r="R96" s="18"/>
      <c r="S96" s="18"/>
      <c r="T96" s="18"/>
      <c r="U96" s="18"/>
      <c r="V96" s="18"/>
      <c r="W96" s="18"/>
      <c r="X96" s="18"/>
      <c r="Y96" s="18"/>
      <c r="Z96" s="18"/>
      <c r="AA96" s="18"/>
      <c r="AB96" s="18"/>
      <c r="AC96" s="18"/>
      <c r="AD96" s="18"/>
      <c r="AE96" s="18"/>
      <c r="AF96" s="18"/>
      <c r="AG96" s="18"/>
      <c r="AH96" s="18"/>
      <c r="AI96" s="18"/>
      <c r="AJ96" s="18"/>
      <c r="AK96" s="18"/>
      <c r="AL96" s="18"/>
    </row>
    <row r="97" spans="1:38" outlineLevel="1" x14ac:dyDescent="0.2">
      <c r="A97" s="18"/>
      <c r="B97" s="96">
        <f t="shared" si="4"/>
        <v>40</v>
      </c>
      <c r="C97" s="21" t="s">
        <v>125</v>
      </c>
      <c r="D97" s="88"/>
      <c r="E97" s="97"/>
      <c r="F97" s="18"/>
      <c r="G97" s="18"/>
      <c r="H97" s="18"/>
      <c r="I97" s="18"/>
      <c r="J97" s="18"/>
      <c r="K97" s="18"/>
      <c r="L97" s="18"/>
      <c r="M97" s="18"/>
      <c r="N97" s="18"/>
      <c r="O97" s="18"/>
      <c r="P97" s="18"/>
      <c r="Q97" s="18"/>
      <c r="R97" s="18"/>
      <c r="S97" s="18"/>
      <c r="T97" s="18"/>
      <c r="U97" s="18"/>
      <c r="V97" s="18"/>
      <c r="W97" s="18"/>
      <c r="X97" s="18"/>
      <c r="Y97" s="18"/>
      <c r="Z97" s="18"/>
      <c r="AA97" s="18"/>
      <c r="AB97" s="18"/>
      <c r="AC97" s="18"/>
      <c r="AD97" s="18"/>
      <c r="AE97" s="18"/>
      <c r="AF97" s="18"/>
      <c r="AG97" s="18"/>
      <c r="AH97" s="18"/>
      <c r="AI97" s="18"/>
      <c r="AJ97" s="18"/>
      <c r="AK97" s="18"/>
      <c r="AL97" s="18"/>
    </row>
    <row r="98" spans="1:38" outlineLevel="1" x14ac:dyDescent="0.2">
      <c r="A98" s="18"/>
      <c r="B98" s="96">
        <f t="shared" si="4"/>
        <v>41</v>
      </c>
      <c r="C98" s="21" t="s">
        <v>126</v>
      </c>
      <c r="D98" s="88"/>
      <c r="E98" s="97"/>
      <c r="F98" s="18"/>
      <c r="G98" s="18"/>
      <c r="H98" s="18"/>
      <c r="I98" s="18"/>
      <c r="J98" s="18"/>
      <c r="K98" s="18"/>
      <c r="L98" s="18"/>
      <c r="M98" s="18"/>
      <c r="N98" s="18"/>
      <c r="O98" s="18"/>
      <c r="P98" s="18"/>
      <c r="Q98" s="18"/>
      <c r="R98" s="18"/>
      <c r="S98" s="18"/>
      <c r="T98" s="18"/>
      <c r="U98" s="18"/>
      <c r="V98" s="18"/>
      <c r="W98" s="18"/>
      <c r="X98" s="18"/>
      <c r="Y98" s="18"/>
      <c r="Z98" s="18"/>
      <c r="AA98" s="18"/>
      <c r="AB98" s="18"/>
      <c r="AC98" s="18"/>
      <c r="AD98" s="18"/>
      <c r="AE98" s="18"/>
      <c r="AF98" s="18"/>
      <c r="AG98" s="18"/>
      <c r="AH98" s="18"/>
      <c r="AI98" s="18"/>
      <c r="AJ98" s="18"/>
      <c r="AK98" s="18"/>
      <c r="AL98" s="18"/>
    </row>
    <row r="99" spans="1:38" outlineLevel="1" x14ac:dyDescent="0.2">
      <c r="A99" s="18"/>
      <c r="B99" s="96">
        <f t="shared" si="4"/>
        <v>42</v>
      </c>
      <c r="C99" s="21" t="s">
        <v>127</v>
      </c>
      <c r="D99" s="88"/>
      <c r="E99" s="97"/>
      <c r="F99" s="18"/>
      <c r="G99" s="18"/>
      <c r="H99" s="18"/>
      <c r="I99" s="18"/>
      <c r="J99" s="18"/>
      <c r="K99" s="18"/>
      <c r="L99" s="18"/>
      <c r="M99" s="18"/>
      <c r="N99" s="18"/>
      <c r="O99" s="18"/>
      <c r="P99" s="18"/>
      <c r="Q99" s="18"/>
      <c r="R99" s="18"/>
      <c r="S99" s="18"/>
      <c r="T99" s="18"/>
      <c r="U99" s="18"/>
      <c r="V99" s="18"/>
      <c r="W99" s="18"/>
      <c r="X99" s="18"/>
      <c r="Y99" s="18"/>
      <c r="Z99" s="18"/>
      <c r="AA99" s="18"/>
      <c r="AB99" s="18"/>
      <c r="AC99" s="18"/>
      <c r="AD99" s="18"/>
      <c r="AE99" s="18"/>
      <c r="AF99" s="18"/>
      <c r="AG99" s="18"/>
      <c r="AH99" s="18"/>
      <c r="AI99" s="18"/>
      <c r="AJ99" s="18"/>
      <c r="AK99" s="18"/>
      <c r="AL99" s="18"/>
    </row>
    <row r="100" spans="1:38" outlineLevel="1" x14ac:dyDescent="0.2">
      <c r="A100" s="18"/>
      <c r="B100" s="96">
        <f t="shared" si="4"/>
        <v>43</v>
      </c>
      <c r="C100" s="21" t="s">
        <v>128</v>
      </c>
      <c r="D100" s="88"/>
      <c r="E100" s="97"/>
      <c r="F100" s="18"/>
      <c r="G100" s="18"/>
      <c r="H100" s="18"/>
      <c r="I100" s="18"/>
      <c r="J100" s="18"/>
      <c r="K100" s="18"/>
      <c r="L100" s="18"/>
      <c r="M100" s="18"/>
      <c r="N100" s="18"/>
      <c r="O100" s="18"/>
      <c r="P100" s="18"/>
      <c r="Q100" s="18"/>
      <c r="R100" s="18"/>
      <c r="S100" s="18"/>
      <c r="T100" s="18"/>
      <c r="U100" s="18"/>
      <c r="V100" s="18"/>
      <c r="W100" s="18"/>
      <c r="X100" s="18"/>
      <c r="Y100" s="18"/>
      <c r="Z100" s="18"/>
      <c r="AA100" s="18"/>
      <c r="AB100" s="18"/>
      <c r="AC100" s="18"/>
      <c r="AD100" s="18"/>
      <c r="AE100" s="18"/>
      <c r="AF100" s="18"/>
      <c r="AG100" s="18"/>
      <c r="AH100" s="18"/>
      <c r="AI100" s="18"/>
      <c r="AJ100" s="18"/>
      <c r="AK100" s="18"/>
      <c r="AL100" s="18"/>
    </row>
    <row r="101" spans="1:38" outlineLevel="1" x14ac:dyDescent="0.2">
      <c r="A101" s="18"/>
      <c r="B101" s="96">
        <f t="shared" si="4"/>
        <v>44</v>
      </c>
      <c r="C101" s="21" t="s">
        <v>129</v>
      </c>
      <c r="D101" s="88"/>
      <c r="E101" s="97"/>
      <c r="F101" s="18"/>
      <c r="G101" s="18"/>
      <c r="H101" s="18"/>
      <c r="I101" s="18"/>
      <c r="J101" s="18"/>
      <c r="K101" s="18"/>
      <c r="L101" s="18"/>
      <c r="M101" s="18"/>
      <c r="N101" s="18"/>
      <c r="O101" s="18"/>
      <c r="P101" s="18"/>
      <c r="Q101" s="18"/>
      <c r="R101" s="18"/>
      <c r="S101" s="18"/>
      <c r="T101" s="18"/>
      <c r="U101" s="18"/>
      <c r="V101" s="18"/>
      <c r="W101" s="18"/>
      <c r="X101" s="18"/>
      <c r="Y101" s="18"/>
      <c r="Z101" s="18"/>
      <c r="AA101" s="18"/>
      <c r="AB101" s="18"/>
      <c r="AC101" s="18"/>
      <c r="AD101" s="18"/>
      <c r="AE101" s="18"/>
      <c r="AF101" s="18"/>
      <c r="AG101" s="18"/>
      <c r="AH101" s="18"/>
      <c r="AI101" s="18"/>
      <c r="AJ101" s="18"/>
      <c r="AK101" s="18"/>
      <c r="AL101" s="18"/>
    </row>
    <row r="102" spans="1:38" outlineLevel="1" x14ac:dyDescent="0.2">
      <c r="A102" s="18"/>
      <c r="B102" s="96">
        <f t="shared" si="4"/>
        <v>45</v>
      </c>
      <c r="C102" s="21" t="s">
        <v>130</v>
      </c>
      <c r="D102" s="88"/>
      <c r="E102" s="97"/>
      <c r="F102" s="18"/>
      <c r="G102" s="18"/>
      <c r="H102" s="18"/>
      <c r="I102" s="18"/>
      <c r="J102" s="18"/>
      <c r="K102" s="18"/>
      <c r="L102" s="18"/>
      <c r="M102" s="18"/>
      <c r="N102" s="18"/>
      <c r="O102" s="18"/>
      <c r="P102" s="18"/>
      <c r="Q102" s="18"/>
      <c r="R102" s="18"/>
      <c r="S102" s="18"/>
      <c r="T102" s="18"/>
      <c r="U102" s="18"/>
      <c r="V102" s="18"/>
      <c r="W102" s="18"/>
      <c r="X102" s="18"/>
      <c r="Y102" s="18"/>
      <c r="Z102" s="18"/>
      <c r="AA102" s="18"/>
      <c r="AB102" s="18"/>
      <c r="AC102" s="18"/>
      <c r="AD102" s="18"/>
      <c r="AE102" s="18"/>
      <c r="AF102" s="18"/>
      <c r="AG102" s="18"/>
      <c r="AH102" s="18"/>
      <c r="AI102" s="18"/>
      <c r="AJ102" s="18"/>
      <c r="AK102" s="18"/>
      <c r="AL102" s="18"/>
    </row>
    <row r="103" spans="1:38" outlineLevel="1" x14ac:dyDescent="0.2">
      <c r="A103" s="18"/>
      <c r="B103" s="96">
        <f t="shared" si="4"/>
        <v>46</v>
      </c>
      <c r="C103" s="21" t="s">
        <v>131</v>
      </c>
      <c r="D103" s="88"/>
      <c r="E103" s="97"/>
      <c r="F103" s="18"/>
      <c r="G103" s="18"/>
      <c r="H103" s="18"/>
      <c r="I103" s="18"/>
      <c r="J103" s="18"/>
      <c r="K103" s="18"/>
      <c r="L103" s="18"/>
      <c r="M103" s="18"/>
      <c r="N103" s="18"/>
      <c r="O103" s="18"/>
      <c r="P103" s="18"/>
      <c r="Q103" s="18"/>
      <c r="R103" s="18"/>
      <c r="S103" s="18"/>
      <c r="T103" s="18"/>
      <c r="U103" s="18"/>
      <c r="V103" s="18"/>
      <c r="W103" s="18"/>
      <c r="X103" s="18"/>
      <c r="Y103" s="18"/>
      <c r="Z103" s="18"/>
      <c r="AA103" s="18"/>
      <c r="AB103" s="18"/>
      <c r="AC103" s="18"/>
      <c r="AD103" s="18"/>
      <c r="AE103" s="18"/>
      <c r="AF103" s="18"/>
      <c r="AG103" s="18"/>
      <c r="AH103" s="18"/>
      <c r="AI103" s="18"/>
      <c r="AJ103" s="18"/>
      <c r="AK103" s="18"/>
      <c r="AL103" s="18"/>
    </row>
    <row r="104" spans="1:38" outlineLevel="1" x14ac:dyDescent="0.2">
      <c r="A104" s="18"/>
      <c r="B104" s="96">
        <f t="shared" si="4"/>
        <v>47</v>
      </c>
      <c r="C104" s="21" t="s">
        <v>132</v>
      </c>
      <c r="D104" s="88"/>
      <c r="E104" s="97"/>
      <c r="F104" s="18"/>
      <c r="G104" s="18"/>
      <c r="H104" s="18"/>
      <c r="I104" s="18"/>
      <c r="J104" s="18"/>
      <c r="K104" s="18"/>
      <c r="L104" s="18"/>
      <c r="M104" s="18"/>
      <c r="N104" s="18"/>
      <c r="O104" s="18"/>
      <c r="P104" s="18"/>
      <c r="Q104" s="18"/>
      <c r="R104" s="18"/>
      <c r="S104" s="18"/>
      <c r="T104" s="18"/>
      <c r="U104" s="18"/>
      <c r="V104" s="18"/>
      <c r="W104" s="18"/>
      <c r="X104" s="18"/>
      <c r="Y104" s="18"/>
      <c r="Z104" s="18"/>
      <c r="AA104" s="18"/>
      <c r="AB104" s="18"/>
      <c r="AC104" s="18"/>
      <c r="AD104" s="18"/>
      <c r="AE104" s="18"/>
      <c r="AF104" s="18"/>
      <c r="AG104" s="18"/>
      <c r="AH104" s="18"/>
      <c r="AI104" s="18"/>
      <c r="AJ104" s="18"/>
      <c r="AK104" s="18"/>
      <c r="AL104" s="18"/>
    </row>
    <row r="105" spans="1:38" outlineLevel="1" x14ac:dyDescent="0.2">
      <c r="A105" s="18"/>
      <c r="B105" s="96">
        <f t="shared" si="4"/>
        <v>48</v>
      </c>
      <c r="C105" s="21" t="s">
        <v>133</v>
      </c>
      <c r="D105" s="88"/>
      <c r="E105" s="97"/>
      <c r="F105" s="18"/>
      <c r="G105" s="18"/>
      <c r="H105" s="18"/>
      <c r="I105" s="18"/>
      <c r="J105" s="18"/>
      <c r="K105" s="18"/>
      <c r="L105" s="18"/>
      <c r="M105" s="18"/>
      <c r="N105" s="18"/>
      <c r="O105" s="18"/>
      <c r="P105" s="18"/>
      <c r="Q105" s="18"/>
      <c r="R105" s="18"/>
      <c r="S105" s="18"/>
      <c r="T105" s="18"/>
      <c r="U105" s="18"/>
      <c r="V105" s="18"/>
      <c r="W105" s="18"/>
      <c r="X105" s="18"/>
      <c r="Y105" s="18"/>
      <c r="Z105" s="18"/>
      <c r="AA105" s="18"/>
      <c r="AB105" s="18"/>
      <c r="AC105" s="18"/>
      <c r="AD105" s="18"/>
      <c r="AE105" s="18"/>
      <c r="AF105" s="18"/>
      <c r="AG105" s="18"/>
      <c r="AH105" s="18"/>
      <c r="AI105" s="18"/>
      <c r="AJ105" s="18"/>
      <c r="AK105" s="18"/>
      <c r="AL105" s="18"/>
    </row>
    <row r="106" spans="1:38" outlineLevel="1" x14ac:dyDescent="0.2">
      <c r="A106" s="18"/>
      <c r="B106" s="96">
        <f t="shared" si="4"/>
        <v>49</v>
      </c>
      <c r="C106" s="21" t="s">
        <v>134</v>
      </c>
      <c r="D106" s="88"/>
      <c r="E106" s="97"/>
      <c r="F106" s="18"/>
      <c r="G106" s="18"/>
      <c r="H106" s="18"/>
      <c r="I106" s="18"/>
      <c r="J106" s="18"/>
      <c r="K106" s="18"/>
      <c r="L106" s="18"/>
      <c r="M106" s="18"/>
      <c r="N106" s="18"/>
      <c r="O106" s="18"/>
      <c r="P106" s="18"/>
      <c r="Q106" s="18"/>
      <c r="R106" s="18"/>
      <c r="S106" s="18"/>
      <c r="T106" s="18"/>
      <c r="U106" s="18"/>
      <c r="V106" s="18"/>
      <c r="W106" s="18"/>
      <c r="X106" s="18"/>
      <c r="Y106" s="18"/>
      <c r="Z106" s="18"/>
      <c r="AA106" s="18"/>
      <c r="AB106" s="18"/>
      <c r="AC106" s="18"/>
      <c r="AD106" s="18"/>
      <c r="AE106" s="18"/>
      <c r="AF106" s="18"/>
      <c r="AG106" s="18"/>
      <c r="AH106" s="18"/>
      <c r="AI106" s="18"/>
      <c r="AJ106" s="18"/>
      <c r="AK106" s="18"/>
      <c r="AL106" s="18"/>
    </row>
    <row r="107" spans="1:38" outlineLevel="1" x14ac:dyDescent="0.2">
      <c r="A107" s="18"/>
      <c r="B107" s="96">
        <f t="shared" si="4"/>
        <v>50</v>
      </c>
      <c r="C107" s="21" t="s">
        <v>135</v>
      </c>
      <c r="D107" s="88"/>
      <c r="E107" s="97"/>
      <c r="F107" s="18"/>
      <c r="G107" s="18"/>
      <c r="H107" s="18"/>
      <c r="I107" s="18"/>
      <c r="J107" s="18"/>
      <c r="K107" s="18"/>
      <c r="L107" s="18"/>
      <c r="M107" s="18"/>
      <c r="N107" s="18"/>
      <c r="O107" s="18"/>
      <c r="P107" s="18"/>
      <c r="Q107" s="18"/>
      <c r="R107" s="18"/>
      <c r="S107" s="18"/>
      <c r="T107" s="18"/>
      <c r="U107" s="18"/>
      <c r="V107" s="18"/>
      <c r="W107" s="18"/>
      <c r="X107" s="18"/>
      <c r="Y107" s="18"/>
      <c r="Z107" s="18"/>
      <c r="AA107" s="18"/>
      <c r="AB107" s="18"/>
      <c r="AC107" s="18"/>
      <c r="AD107" s="18"/>
      <c r="AE107" s="18"/>
      <c r="AF107" s="18"/>
      <c r="AG107" s="18"/>
      <c r="AH107" s="18"/>
      <c r="AI107" s="18"/>
      <c r="AJ107" s="18"/>
      <c r="AK107" s="18"/>
      <c r="AL107" s="18"/>
    </row>
    <row r="108" spans="1:38" outlineLevel="1" x14ac:dyDescent="0.2">
      <c r="A108" s="18"/>
      <c r="B108" s="96">
        <f t="shared" si="4"/>
        <v>51</v>
      </c>
      <c r="C108" s="21" t="s">
        <v>136</v>
      </c>
      <c r="D108" s="88"/>
      <c r="E108" s="97"/>
      <c r="F108" s="18"/>
      <c r="G108" s="18"/>
      <c r="H108" s="18"/>
      <c r="I108" s="18"/>
      <c r="J108" s="18"/>
      <c r="K108" s="18"/>
      <c r="L108" s="18"/>
      <c r="M108" s="18"/>
      <c r="N108" s="18"/>
      <c r="O108" s="18"/>
      <c r="P108" s="18"/>
      <c r="Q108" s="18"/>
      <c r="R108" s="18"/>
      <c r="S108" s="18"/>
      <c r="T108" s="18"/>
      <c r="U108" s="18"/>
      <c r="V108" s="18"/>
      <c r="W108" s="18"/>
      <c r="X108" s="18"/>
      <c r="Y108" s="18"/>
      <c r="Z108" s="18"/>
      <c r="AA108" s="18"/>
      <c r="AB108" s="18"/>
      <c r="AC108" s="18"/>
      <c r="AD108" s="18"/>
      <c r="AE108" s="18"/>
      <c r="AF108" s="18"/>
      <c r="AG108" s="18"/>
      <c r="AH108" s="18"/>
      <c r="AI108" s="18"/>
      <c r="AJ108" s="18"/>
      <c r="AK108" s="18"/>
      <c r="AL108" s="18"/>
    </row>
    <row r="109" spans="1:38" outlineLevel="1" x14ac:dyDescent="0.2">
      <c r="A109" s="18"/>
      <c r="B109" s="96">
        <f t="shared" si="4"/>
        <v>52</v>
      </c>
      <c r="C109" s="21" t="s">
        <v>137</v>
      </c>
      <c r="D109" s="88"/>
      <c r="E109" s="97"/>
      <c r="F109" s="18"/>
      <c r="G109" s="18"/>
      <c r="H109" s="18"/>
      <c r="I109" s="18"/>
      <c r="J109" s="18"/>
      <c r="K109" s="18"/>
      <c r="L109" s="18"/>
      <c r="M109" s="18"/>
      <c r="N109" s="18"/>
      <c r="O109" s="18"/>
      <c r="P109" s="18"/>
      <c r="Q109" s="18"/>
      <c r="R109" s="18"/>
      <c r="S109" s="18"/>
      <c r="T109" s="18"/>
      <c r="U109" s="18"/>
      <c r="V109" s="18"/>
      <c r="W109" s="18"/>
      <c r="X109" s="18"/>
      <c r="Y109" s="18"/>
      <c r="Z109" s="18"/>
      <c r="AA109" s="18"/>
      <c r="AB109" s="18"/>
      <c r="AC109" s="18"/>
      <c r="AD109" s="18"/>
      <c r="AE109" s="18"/>
      <c r="AF109" s="18"/>
      <c r="AG109" s="18"/>
      <c r="AH109" s="18"/>
      <c r="AI109" s="18"/>
      <c r="AJ109" s="18"/>
      <c r="AK109" s="18"/>
      <c r="AL109" s="18"/>
    </row>
    <row r="110" spans="1:38" outlineLevel="1" x14ac:dyDescent="0.2">
      <c r="A110" s="18"/>
      <c r="B110" s="96">
        <f t="shared" si="4"/>
        <v>53</v>
      </c>
      <c r="C110" s="21" t="s">
        <v>138</v>
      </c>
      <c r="D110" s="88"/>
      <c r="E110" s="97"/>
      <c r="F110" s="18"/>
      <c r="G110" s="18"/>
      <c r="H110" s="18"/>
      <c r="I110" s="18"/>
      <c r="J110" s="18"/>
      <c r="K110" s="18"/>
      <c r="L110" s="18"/>
      <c r="M110" s="18"/>
      <c r="N110" s="18"/>
      <c r="O110" s="18"/>
      <c r="P110" s="18"/>
      <c r="Q110" s="18"/>
      <c r="R110" s="18"/>
      <c r="S110" s="18"/>
      <c r="T110" s="18"/>
      <c r="U110" s="18"/>
      <c r="V110" s="18"/>
      <c r="W110" s="18"/>
      <c r="X110" s="18"/>
      <c r="Y110" s="18"/>
      <c r="Z110" s="18"/>
      <c r="AA110" s="18"/>
      <c r="AB110" s="18"/>
      <c r="AC110" s="18"/>
      <c r="AD110" s="18"/>
      <c r="AE110" s="18"/>
      <c r="AF110" s="18"/>
      <c r="AG110" s="18"/>
      <c r="AH110" s="18"/>
      <c r="AI110" s="18"/>
      <c r="AJ110" s="18"/>
      <c r="AK110" s="18"/>
      <c r="AL110" s="18"/>
    </row>
    <row r="111" spans="1:38" outlineLevel="1" x14ac:dyDescent="0.2">
      <c r="A111" s="18"/>
      <c r="B111" s="96">
        <f t="shared" si="4"/>
        <v>54</v>
      </c>
      <c r="C111" s="21" t="s">
        <v>139</v>
      </c>
      <c r="D111" s="88"/>
      <c r="E111" s="97"/>
      <c r="F111" s="18"/>
      <c r="G111" s="18"/>
      <c r="H111" s="18"/>
      <c r="I111" s="18"/>
      <c r="J111" s="18"/>
      <c r="K111" s="18"/>
      <c r="L111" s="18"/>
      <c r="M111" s="18"/>
      <c r="N111" s="18"/>
      <c r="O111" s="18"/>
      <c r="P111" s="18"/>
      <c r="Q111" s="18"/>
      <c r="R111" s="18"/>
      <c r="S111" s="18"/>
      <c r="T111" s="18"/>
      <c r="U111" s="18"/>
      <c r="V111" s="18"/>
      <c r="W111" s="18"/>
      <c r="X111" s="18"/>
      <c r="Y111" s="18"/>
      <c r="Z111" s="18"/>
      <c r="AA111" s="18"/>
      <c r="AB111" s="18"/>
      <c r="AC111" s="18"/>
      <c r="AD111" s="18"/>
      <c r="AE111" s="18"/>
      <c r="AF111" s="18"/>
      <c r="AG111" s="18"/>
      <c r="AH111" s="18"/>
      <c r="AI111" s="18"/>
      <c r="AJ111" s="18"/>
      <c r="AK111" s="18"/>
      <c r="AL111" s="18"/>
    </row>
    <row r="112" spans="1:38" outlineLevel="1" x14ac:dyDescent="0.2">
      <c r="A112" s="18"/>
      <c r="B112" s="96">
        <f t="shared" si="4"/>
        <v>55</v>
      </c>
      <c r="C112" s="21" t="s">
        <v>140</v>
      </c>
      <c r="D112" s="88"/>
      <c r="E112" s="97"/>
      <c r="F112" s="18"/>
      <c r="G112" s="18"/>
      <c r="H112" s="18"/>
      <c r="I112" s="18"/>
      <c r="J112" s="18"/>
      <c r="K112" s="18"/>
      <c r="L112" s="18"/>
      <c r="M112" s="18"/>
      <c r="N112" s="18"/>
      <c r="O112" s="18"/>
      <c r="P112" s="18"/>
      <c r="Q112" s="18"/>
      <c r="R112" s="18"/>
      <c r="S112" s="18"/>
      <c r="T112" s="18"/>
      <c r="U112" s="18"/>
      <c r="V112" s="18"/>
      <c r="W112" s="18"/>
      <c r="X112" s="18"/>
      <c r="Y112" s="18"/>
      <c r="Z112" s="18"/>
      <c r="AA112" s="18"/>
      <c r="AB112" s="18"/>
      <c r="AC112" s="18"/>
      <c r="AD112" s="18"/>
      <c r="AE112" s="18"/>
      <c r="AF112" s="18"/>
      <c r="AG112" s="18"/>
      <c r="AH112" s="18"/>
      <c r="AI112" s="18"/>
      <c r="AJ112" s="18"/>
      <c r="AK112" s="18"/>
      <c r="AL112" s="18"/>
    </row>
    <row r="113" spans="1:38" outlineLevel="1" x14ac:dyDescent="0.2">
      <c r="A113" s="18"/>
      <c r="B113" s="96">
        <f t="shared" si="4"/>
        <v>56</v>
      </c>
      <c r="C113" s="21" t="s">
        <v>141</v>
      </c>
      <c r="D113" s="88"/>
      <c r="E113" s="97"/>
      <c r="F113" s="18"/>
      <c r="G113" s="18"/>
      <c r="H113" s="18"/>
      <c r="I113" s="18"/>
      <c r="J113" s="18"/>
      <c r="K113" s="18"/>
      <c r="L113" s="18"/>
      <c r="M113" s="18"/>
      <c r="N113" s="18"/>
      <c r="O113" s="18"/>
      <c r="P113" s="18"/>
      <c r="Q113" s="18"/>
      <c r="R113" s="18"/>
      <c r="S113" s="18"/>
      <c r="T113" s="18"/>
      <c r="U113" s="18"/>
      <c r="V113" s="18"/>
      <c r="W113" s="18"/>
      <c r="X113" s="18"/>
      <c r="Y113" s="18"/>
      <c r="Z113" s="18"/>
      <c r="AA113" s="18"/>
      <c r="AB113" s="18"/>
      <c r="AC113" s="18"/>
      <c r="AD113" s="18"/>
      <c r="AE113" s="18"/>
      <c r="AF113" s="18"/>
      <c r="AG113" s="18"/>
      <c r="AH113" s="18"/>
      <c r="AI113" s="18"/>
      <c r="AJ113" s="18"/>
      <c r="AK113" s="18"/>
      <c r="AL113" s="18"/>
    </row>
    <row r="114" spans="1:38" outlineLevel="1" x14ac:dyDescent="0.2">
      <c r="A114" s="18"/>
      <c r="B114" s="96">
        <f t="shared" si="4"/>
        <v>57</v>
      </c>
      <c r="C114" s="21" t="s">
        <v>142</v>
      </c>
      <c r="D114" s="88"/>
      <c r="E114" s="97"/>
      <c r="F114" s="18"/>
      <c r="G114" s="18"/>
      <c r="H114" s="18"/>
      <c r="I114" s="18"/>
      <c r="J114" s="18"/>
      <c r="K114" s="18"/>
      <c r="L114" s="18"/>
      <c r="M114" s="18"/>
      <c r="N114" s="18"/>
      <c r="O114" s="18"/>
      <c r="P114" s="18"/>
      <c r="Q114" s="18"/>
      <c r="R114" s="18"/>
      <c r="S114" s="18"/>
      <c r="T114" s="18"/>
      <c r="U114" s="18"/>
      <c r="V114" s="18"/>
      <c r="W114" s="18"/>
      <c r="X114" s="18"/>
      <c r="Y114" s="18"/>
      <c r="Z114" s="18"/>
      <c r="AA114" s="18"/>
      <c r="AB114" s="18"/>
      <c r="AC114" s="18"/>
      <c r="AD114" s="18"/>
      <c r="AE114" s="18"/>
      <c r="AF114" s="18"/>
      <c r="AG114" s="18"/>
      <c r="AH114" s="18"/>
      <c r="AI114" s="18"/>
      <c r="AJ114" s="18"/>
      <c r="AK114" s="18"/>
      <c r="AL114" s="18"/>
    </row>
    <row r="115" spans="1:38" outlineLevel="1" x14ac:dyDescent="0.2">
      <c r="A115" s="18"/>
      <c r="B115" s="96">
        <f t="shared" si="4"/>
        <v>58</v>
      </c>
      <c r="C115" s="21" t="s">
        <v>143</v>
      </c>
      <c r="D115" s="88"/>
      <c r="E115" s="97"/>
      <c r="F115" s="18"/>
      <c r="G115" s="18"/>
      <c r="H115" s="18"/>
      <c r="I115" s="18"/>
      <c r="J115" s="18"/>
      <c r="K115" s="18"/>
      <c r="L115" s="18"/>
      <c r="M115" s="18"/>
      <c r="N115" s="18"/>
      <c r="O115" s="18"/>
      <c r="P115" s="18"/>
      <c r="Q115" s="18"/>
      <c r="R115" s="18"/>
      <c r="S115" s="18"/>
      <c r="T115" s="18"/>
      <c r="U115" s="18"/>
      <c r="V115" s="18"/>
      <c r="W115" s="18"/>
      <c r="X115" s="18"/>
      <c r="Y115" s="18"/>
      <c r="Z115" s="18"/>
      <c r="AA115" s="18"/>
      <c r="AB115" s="18"/>
      <c r="AC115" s="18"/>
      <c r="AD115" s="18"/>
      <c r="AE115" s="18"/>
      <c r="AF115" s="18"/>
      <c r="AG115" s="18"/>
      <c r="AH115" s="18"/>
      <c r="AI115" s="18"/>
      <c r="AJ115" s="18"/>
      <c r="AK115" s="18"/>
      <c r="AL115" s="18"/>
    </row>
    <row r="116" spans="1:38" outlineLevel="1" x14ac:dyDescent="0.2">
      <c r="A116" s="18"/>
      <c r="B116" s="96">
        <f t="shared" si="4"/>
        <v>59</v>
      </c>
      <c r="C116" s="21" t="s">
        <v>144</v>
      </c>
      <c r="D116" s="88"/>
      <c r="E116" s="97"/>
      <c r="F116" s="18"/>
      <c r="G116" s="18"/>
      <c r="H116" s="18"/>
      <c r="I116" s="18"/>
      <c r="J116" s="18"/>
      <c r="K116" s="18"/>
      <c r="L116" s="18"/>
      <c r="M116" s="18"/>
      <c r="N116" s="18"/>
      <c r="O116" s="18"/>
      <c r="P116" s="18"/>
      <c r="Q116" s="18"/>
      <c r="R116" s="18"/>
      <c r="S116" s="18"/>
      <c r="T116" s="18"/>
      <c r="U116" s="18"/>
      <c r="V116" s="18"/>
      <c r="W116" s="18"/>
      <c r="X116" s="18"/>
      <c r="Y116" s="18"/>
      <c r="Z116" s="18"/>
      <c r="AA116" s="18"/>
      <c r="AB116" s="18"/>
      <c r="AC116" s="18"/>
      <c r="AD116" s="18"/>
      <c r="AE116" s="18"/>
      <c r="AF116" s="18"/>
      <c r="AG116" s="18"/>
      <c r="AH116" s="18"/>
      <c r="AI116" s="18"/>
      <c r="AJ116" s="18"/>
      <c r="AK116" s="18"/>
      <c r="AL116" s="18"/>
    </row>
    <row r="117" spans="1:38" outlineLevel="1" x14ac:dyDescent="0.2">
      <c r="A117" s="18"/>
      <c r="B117" s="96">
        <f t="shared" si="4"/>
        <v>60</v>
      </c>
      <c r="C117" s="21" t="s">
        <v>145</v>
      </c>
      <c r="D117" s="88"/>
      <c r="E117" s="97"/>
      <c r="F117" s="18"/>
      <c r="G117" s="18"/>
      <c r="H117" s="18"/>
      <c r="I117" s="18"/>
      <c r="J117" s="18"/>
      <c r="K117" s="18"/>
      <c r="L117" s="18"/>
      <c r="M117" s="18"/>
      <c r="N117" s="18"/>
      <c r="O117" s="18"/>
      <c r="P117" s="18"/>
      <c r="Q117" s="18"/>
      <c r="R117" s="18"/>
      <c r="S117" s="18"/>
      <c r="T117" s="18"/>
      <c r="U117" s="18"/>
      <c r="V117" s="18"/>
      <c r="W117" s="18"/>
      <c r="X117" s="18"/>
      <c r="Y117" s="18"/>
      <c r="Z117" s="18"/>
      <c r="AA117" s="18"/>
      <c r="AB117" s="18"/>
      <c r="AC117" s="18"/>
      <c r="AD117" s="18"/>
      <c r="AE117" s="18"/>
      <c r="AF117" s="18"/>
      <c r="AG117" s="18"/>
      <c r="AH117" s="18"/>
      <c r="AI117" s="18"/>
      <c r="AJ117" s="18"/>
      <c r="AK117" s="18"/>
      <c r="AL117" s="18"/>
    </row>
    <row r="118" spans="1:38" outlineLevel="1" x14ac:dyDescent="0.2">
      <c r="A118" s="18"/>
      <c r="B118" s="96">
        <f t="shared" si="4"/>
        <v>61</v>
      </c>
      <c r="C118" s="21" t="s">
        <v>146</v>
      </c>
      <c r="D118" s="88"/>
      <c r="E118" s="97"/>
      <c r="F118" s="18"/>
      <c r="G118" s="18"/>
      <c r="H118" s="18"/>
      <c r="I118" s="18"/>
      <c r="J118" s="18"/>
      <c r="K118" s="18"/>
      <c r="L118" s="18"/>
      <c r="M118" s="18"/>
      <c r="N118" s="18"/>
      <c r="O118" s="18"/>
      <c r="P118" s="18"/>
      <c r="Q118" s="18"/>
      <c r="R118" s="18"/>
      <c r="S118" s="18"/>
      <c r="T118" s="18"/>
      <c r="U118" s="18"/>
      <c r="V118" s="18"/>
      <c r="W118" s="18"/>
      <c r="X118" s="18"/>
      <c r="Y118" s="18"/>
      <c r="Z118" s="18"/>
      <c r="AA118" s="18"/>
      <c r="AB118" s="18"/>
      <c r="AC118" s="18"/>
      <c r="AD118" s="18"/>
      <c r="AE118" s="18"/>
      <c r="AF118" s="18"/>
      <c r="AG118" s="18"/>
      <c r="AH118" s="18"/>
      <c r="AI118" s="18"/>
      <c r="AJ118" s="18"/>
      <c r="AK118" s="18"/>
      <c r="AL118" s="18"/>
    </row>
    <row r="119" spans="1:38" outlineLevel="1" x14ac:dyDescent="0.2">
      <c r="A119" s="18"/>
      <c r="B119" s="96">
        <f t="shared" si="4"/>
        <v>62</v>
      </c>
      <c r="C119" s="21" t="s">
        <v>147</v>
      </c>
      <c r="D119" s="88"/>
      <c r="E119" s="97"/>
      <c r="F119" s="18"/>
      <c r="G119" s="18"/>
      <c r="H119" s="18"/>
      <c r="I119" s="18"/>
      <c r="J119" s="18"/>
      <c r="K119" s="18"/>
      <c r="L119" s="18"/>
      <c r="M119" s="18"/>
      <c r="N119" s="18"/>
      <c r="O119" s="18"/>
      <c r="P119" s="18"/>
      <c r="Q119" s="18"/>
      <c r="R119" s="18"/>
      <c r="S119" s="18"/>
      <c r="T119" s="18"/>
      <c r="U119" s="18"/>
      <c r="V119" s="18"/>
      <c r="W119" s="18"/>
      <c r="X119" s="18"/>
      <c r="Y119" s="18"/>
      <c r="Z119" s="18"/>
      <c r="AA119" s="18"/>
      <c r="AB119" s="18"/>
      <c r="AC119" s="18"/>
      <c r="AD119" s="18"/>
      <c r="AE119" s="18"/>
      <c r="AF119" s="18"/>
      <c r="AG119" s="18"/>
      <c r="AH119" s="18"/>
      <c r="AI119" s="18"/>
      <c r="AJ119" s="18"/>
      <c r="AK119" s="18"/>
      <c r="AL119" s="18"/>
    </row>
    <row r="120" spans="1:38" outlineLevel="1" x14ac:dyDescent="0.2">
      <c r="A120" s="18"/>
      <c r="B120" s="96">
        <f t="shared" si="4"/>
        <v>63</v>
      </c>
      <c r="C120" s="21" t="s">
        <v>148</v>
      </c>
      <c r="D120" s="88"/>
      <c r="E120" s="97"/>
      <c r="F120" s="18"/>
      <c r="G120" s="18"/>
      <c r="H120" s="18"/>
      <c r="I120" s="18"/>
      <c r="J120" s="18"/>
      <c r="K120" s="18"/>
      <c r="L120" s="18"/>
      <c r="M120" s="18"/>
      <c r="N120" s="18"/>
      <c r="O120" s="18"/>
      <c r="P120" s="18"/>
      <c r="Q120" s="18"/>
      <c r="R120" s="18"/>
      <c r="S120" s="18"/>
      <c r="T120" s="18"/>
      <c r="U120" s="18"/>
      <c r="V120" s="18"/>
      <c r="W120" s="18"/>
      <c r="X120" s="18"/>
      <c r="Y120" s="18"/>
      <c r="Z120" s="18"/>
      <c r="AA120" s="18"/>
      <c r="AB120" s="18"/>
      <c r="AC120" s="18"/>
      <c r="AD120" s="18"/>
      <c r="AE120" s="18"/>
      <c r="AF120" s="18"/>
      <c r="AG120" s="18"/>
      <c r="AH120" s="18"/>
      <c r="AI120" s="18"/>
      <c r="AJ120" s="18"/>
      <c r="AK120" s="18"/>
      <c r="AL120" s="18"/>
    </row>
    <row r="121" spans="1:38" outlineLevel="1" x14ac:dyDescent="0.2">
      <c r="A121" s="18"/>
      <c r="B121" s="96">
        <f t="shared" si="4"/>
        <v>64</v>
      </c>
      <c r="C121" s="21" t="s">
        <v>149</v>
      </c>
      <c r="D121" s="88"/>
      <c r="E121" s="97"/>
      <c r="F121" s="18"/>
      <c r="G121" s="18"/>
      <c r="H121" s="18"/>
      <c r="I121" s="18"/>
      <c r="J121" s="18"/>
      <c r="K121" s="18"/>
      <c r="L121" s="18"/>
      <c r="M121" s="18"/>
      <c r="N121" s="18"/>
      <c r="O121" s="18"/>
      <c r="P121" s="18"/>
      <c r="Q121" s="18"/>
      <c r="R121" s="18"/>
      <c r="S121" s="18"/>
      <c r="T121" s="18"/>
      <c r="U121" s="18"/>
      <c r="V121" s="18"/>
      <c r="W121" s="18"/>
      <c r="X121" s="18"/>
      <c r="Y121" s="18"/>
      <c r="Z121" s="18"/>
      <c r="AA121" s="18"/>
      <c r="AB121" s="18"/>
      <c r="AC121" s="18"/>
      <c r="AD121" s="18"/>
      <c r="AE121" s="18"/>
      <c r="AF121" s="18"/>
      <c r="AG121" s="18"/>
      <c r="AH121" s="18"/>
      <c r="AI121" s="18"/>
      <c r="AJ121" s="18"/>
      <c r="AK121" s="18"/>
      <c r="AL121" s="18"/>
    </row>
    <row r="122" spans="1:38" outlineLevel="1" x14ac:dyDescent="0.2">
      <c r="A122" s="18"/>
      <c r="B122" s="96">
        <f t="shared" si="4"/>
        <v>65</v>
      </c>
      <c r="C122" s="21" t="s">
        <v>150</v>
      </c>
      <c r="D122" s="88"/>
      <c r="E122" s="97"/>
      <c r="F122" s="18"/>
      <c r="G122" s="18"/>
      <c r="H122" s="18"/>
      <c r="I122" s="18"/>
      <c r="J122" s="18"/>
      <c r="K122" s="18"/>
      <c r="L122" s="18"/>
      <c r="M122" s="18"/>
      <c r="N122" s="18"/>
      <c r="O122" s="18"/>
      <c r="P122" s="18"/>
      <c r="Q122" s="18"/>
      <c r="R122" s="18"/>
      <c r="S122" s="18"/>
      <c r="T122" s="18"/>
      <c r="U122" s="18"/>
      <c r="V122" s="18"/>
      <c r="W122" s="18"/>
      <c r="X122" s="18"/>
      <c r="Y122" s="18"/>
      <c r="Z122" s="18"/>
      <c r="AA122" s="18"/>
      <c r="AB122" s="18"/>
      <c r="AC122" s="18"/>
      <c r="AD122" s="18"/>
      <c r="AE122" s="18"/>
      <c r="AF122" s="18"/>
      <c r="AG122" s="18"/>
      <c r="AH122" s="18"/>
      <c r="AI122" s="18"/>
      <c r="AJ122" s="18"/>
      <c r="AK122" s="18"/>
      <c r="AL122" s="18"/>
    </row>
    <row r="123" spans="1:38" outlineLevel="1" x14ac:dyDescent="0.2">
      <c r="A123" s="18"/>
      <c r="B123" s="96">
        <f t="shared" ref="B123:B186" si="5">B122+1</f>
        <v>66</v>
      </c>
      <c r="C123" s="21" t="s">
        <v>151</v>
      </c>
      <c r="D123" s="88"/>
      <c r="E123" s="97"/>
      <c r="F123" s="18"/>
      <c r="G123" s="18"/>
      <c r="H123" s="18"/>
      <c r="I123" s="18"/>
      <c r="J123" s="18"/>
      <c r="K123" s="18"/>
      <c r="L123" s="18"/>
      <c r="M123" s="18"/>
      <c r="N123" s="18"/>
      <c r="O123" s="18"/>
      <c r="P123" s="18"/>
      <c r="Q123" s="18"/>
      <c r="R123" s="18"/>
      <c r="S123" s="18"/>
      <c r="T123" s="18"/>
      <c r="U123" s="18"/>
      <c r="V123" s="18"/>
      <c r="W123" s="18"/>
      <c r="X123" s="18"/>
      <c r="Y123" s="18"/>
      <c r="Z123" s="18"/>
      <c r="AA123" s="18"/>
      <c r="AB123" s="18"/>
      <c r="AC123" s="18"/>
      <c r="AD123" s="18"/>
      <c r="AE123" s="18"/>
      <c r="AF123" s="18"/>
      <c r="AG123" s="18"/>
      <c r="AH123" s="18"/>
      <c r="AI123" s="18"/>
      <c r="AJ123" s="18"/>
      <c r="AK123" s="18"/>
      <c r="AL123" s="18"/>
    </row>
    <row r="124" spans="1:38" outlineLevel="1" x14ac:dyDescent="0.2">
      <c r="A124" s="18"/>
      <c r="B124" s="96">
        <f t="shared" si="5"/>
        <v>67</v>
      </c>
      <c r="C124" s="21" t="s">
        <v>152</v>
      </c>
      <c r="D124" s="88"/>
      <c r="E124" s="97"/>
      <c r="F124" s="18"/>
      <c r="G124" s="18"/>
      <c r="H124" s="18"/>
      <c r="I124" s="18"/>
      <c r="J124" s="18"/>
      <c r="K124" s="18"/>
      <c r="L124" s="18"/>
      <c r="M124" s="18"/>
      <c r="N124" s="18"/>
      <c r="O124" s="18"/>
      <c r="P124" s="18"/>
      <c r="Q124" s="18"/>
      <c r="R124" s="18"/>
      <c r="S124" s="18"/>
      <c r="T124" s="18"/>
      <c r="U124" s="18"/>
      <c r="V124" s="18"/>
      <c r="W124" s="18"/>
      <c r="X124" s="18"/>
      <c r="Y124" s="18"/>
      <c r="Z124" s="18"/>
      <c r="AA124" s="18"/>
      <c r="AB124" s="18"/>
      <c r="AC124" s="18"/>
      <c r="AD124" s="18"/>
      <c r="AE124" s="18"/>
      <c r="AF124" s="18"/>
      <c r="AG124" s="18"/>
      <c r="AH124" s="18"/>
      <c r="AI124" s="18"/>
      <c r="AJ124" s="18"/>
      <c r="AK124" s="18"/>
      <c r="AL124" s="18"/>
    </row>
    <row r="125" spans="1:38" outlineLevel="1" x14ac:dyDescent="0.2">
      <c r="A125" s="18"/>
      <c r="B125" s="96">
        <f t="shared" si="5"/>
        <v>68</v>
      </c>
      <c r="C125" s="21" t="s">
        <v>153</v>
      </c>
      <c r="D125" s="88"/>
      <c r="E125" s="97"/>
      <c r="F125" s="18"/>
      <c r="G125" s="18"/>
      <c r="H125" s="18"/>
      <c r="I125" s="18"/>
      <c r="J125" s="18"/>
      <c r="K125" s="18"/>
      <c r="L125" s="18"/>
      <c r="M125" s="18"/>
      <c r="N125" s="18"/>
      <c r="O125" s="18"/>
      <c r="P125" s="18"/>
      <c r="Q125" s="18"/>
      <c r="R125" s="18"/>
      <c r="S125" s="18"/>
      <c r="T125" s="18"/>
      <c r="U125" s="18"/>
      <c r="V125" s="18"/>
      <c r="W125" s="18"/>
      <c r="X125" s="18"/>
      <c r="Y125" s="18"/>
      <c r="Z125" s="18"/>
      <c r="AA125" s="18"/>
      <c r="AB125" s="18"/>
      <c r="AC125" s="18"/>
      <c r="AD125" s="18"/>
      <c r="AE125" s="18"/>
      <c r="AF125" s="18"/>
      <c r="AG125" s="18"/>
      <c r="AH125" s="18"/>
      <c r="AI125" s="18"/>
      <c r="AJ125" s="18"/>
      <c r="AK125" s="18"/>
      <c r="AL125" s="18"/>
    </row>
    <row r="126" spans="1:38" outlineLevel="1" x14ac:dyDescent="0.2">
      <c r="A126" s="18"/>
      <c r="B126" s="96">
        <f t="shared" si="5"/>
        <v>69</v>
      </c>
      <c r="C126" s="21" t="s">
        <v>154</v>
      </c>
      <c r="D126" s="88"/>
      <c r="E126" s="97"/>
      <c r="F126" s="18"/>
      <c r="G126" s="18"/>
      <c r="H126" s="18"/>
      <c r="I126" s="18"/>
      <c r="J126" s="18"/>
      <c r="K126" s="18"/>
      <c r="L126" s="18"/>
      <c r="M126" s="18"/>
      <c r="N126" s="18"/>
      <c r="O126" s="18"/>
      <c r="P126" s="18"/>
      <c r="Q126" s="18"/>
      <c r="R126" s="18"/>
      <c r="S126" s="18"/>
      <c r="T126" s="18"/>
      <c r="U126" s="18"/>
      <c r="V126" s="18"/>
      <c r="W126" s="18"/>
      <c r="X126" s="18"/>
      <c r="Y126" s="18"/>
      <c r="Z126" s="18"/>
      <c r="AA126" s="18"/>
      <c r="AB126" s="18"/>
      <c r="AC126" s="18"/>
      <c r="AD126" s="18"/>
      <c r="AE126" s="18"/>
      <c r="AF126" s="18"/>
      <c r="AG126" s="18"/>
      <c r="AH126" s="18"/>
      <c r="AI126" s="18"/>
      <c r="AJ126" s="18"/>
      <c r="AK126" s="18"/>
      <c r="AL126" s="18"/>
    </row>
    <row r="127" spans="1:38" outlineLevel="1" x14ac:dyDescent="0.2">
      <c r="A127" s="18"/>
      <c r="B127" s="96">
        <f t="shared" si="5"/>
        <v>70</v>
      </c>
      <c r="C127" s="21" t="s">
        <v>155</v>
      </c>
      <c r="D127" s="88"/>
      <c r="E127" s="97"/>
      <c r="F127" s="18"/>
      <c r="G127" s="18"/>
      <c r="H127" s="18"/>
      <c r="I127" s="18"/>
      <c r="J127" s="18"/>
      <c r="K127" s="18"/>
      <c r="L127" s="18"/>
      <c r="M127" s="18"/>
      <c r="N127" s="18"/>
      <c r="O127" s="18"/>
      <c r="P127" s="18"/>
      <c r="Q127" s="18"/>
      <c r="R127" s="18"/>
      <c r="S127" s="18"/>
      <c r="T127" s="18"/>
      <c r="U127" s="18"/>
      <c r="V127" s="18"/>
      <c r="W127" s="18"/>
      <c r="X127" s="18"/>
      <c r="Y127" s="18"/>
      <c r="Z127" s="18"/>
      <c r="AA127" s="18"/>
      <c r="AB127" s="18"/>
      <c r="AC127" s="18"/>
      <c r="AD127" s="18"/>
      <c r="AE127" s="18"/>
      <c r="AF127" s="18"/>
      <c r="AG127" s="18"/>
      <c r="AH127" s="18"/>
      <c r="AI127" s="18"/>
      <c r="AJ127" s="18"/>
      <c r="AK127" s="18"/>
      <c r="AL127" s="18"/>
    </row>
    <row r="128" spans="1:38" outlineLevel="1" x14ac:dyDescent="0.2">
      <c r="A128" s="18"/>
      <c r="B128" s="96">
        <f t="shared" si="5"/>
        <v>71</v>
      </c>
      <c r="C128" s="21" t="s">
        <v>156</v>
      </c>
      <c r="D128" s="88"/>
      <c r="E128" s="97"/>
      <c r="F128" s="18"/>
      <c r="G128" s="18"/>
      <c r="H128" s="18"/>
      <c r="I128" s="18"/>
      <c r="J128" s="18"/>
      <c r="K128" s="18"/>
      <c r="L128" s="18"/>
      <c r="M128" s="18"/>
      <c r="N128" s="18"/>
      <c r="O128" s="18"/>
      <c r="P128" s="18"/>
      <c r="Q128" s="18"/>
      <c r="R128" s="18"/>
      <c r="S128" s="18"/>
      <c r="T128" s="18"/>
      <c r="U128" s="18"/>
      <c r="V128" s="18"/>
      <c r="W128" s="18"/>
      <c r="X128" s="18"/>
      <c r="Y128" s="18"/>
      <c r="Z128" s="18"/>
      <c r="AA128" s="18"/>
      <c r="AB128" s="18"/>
      <c r="AC128" s="18"/>
      <c r="AD128" s="18"/>
      <c r="AE128" s="18"/>
      <c r="AF128" s="18"/>
      <c r="AG128" s="18"/>
      <c r="AH128" s="18"/>
      <c r="AI128" s="18"/>
      <c r="AJ128" s="18"/>
      <c r="AK128" s="18"/>
      <c r="AL128" s="18"/>
    </row>
    <row r="129" spans="1:38" outlineLevel="1" x14ac:dyDescent="0.2">
      <c r="A129" s="18"/>
      <c r="B129" s="96">
        <f t="shared" si="5"/>
        <v>72</v>
      </c>
      <c r="C129" s="21" t="s">
        <v>157</v>
      </c>
      <c r="D129" s="88"/>
      <c r="E129" s="97"/>
      <c r="F129" s="18"/>
      <c r="G129" s="18"/>
      <c r="H129" s="18"/>
      <c r="I129" s="18"/>
      <c r="J129" s="18"/>
      <c r="K129" s="18"/>
      <c r="L129" s="18"/>
      <c r="M129" s="18"/>
      <c r="N129" s="18"/>
      <c r="O129" s="18"/>
      <c r="P129" s="18"/>
      <c r="Q129" s="18"/>
      <c r="R129" s="18"/>
      <c r="S129" s="18"/>
      <c r="T129" s="18"/>
      <c r="U129" s="18"/>
      <c r="V129" s="18"/>
      <c r="W129" s="18"/>
      <c r="X129" s="18"/>
      <c r="Y129" s="18"/>
      <c r="Z129" s="18"/>
      <c r="AA129" s="18"/>
      <c r="AB129" s="18"/>
      <c r="AC129" s="18"/>
      <c r="AD129" s="18"/>
      <c r="AE129" s="18"/>
      <c r="AF129" s="18"/>
      <c r="AG129" s="18"/>
      <c r="AH129" s="18"/>
      <c r="AI129" s="18"/>
      <c r="AJ129" s="18"/>
      <c r="AK129" s="18"/>
      <c r="AL129" s="18"/>
    </row>
    <row r="130" spans="1:38" outlineLevel="1" x14ac:dyDescent="0.2">
      <c r="A130" s="18"/>
      <c r="B130" s="96">
        <f t="shared" si="5"/>
        <v>73</v>
      </c>
      <c r="C130" s="21" t="s">
        <v>158</v>
      </c>
      <c r="D130" s="88"/>
      <c r="E130" s="97"/>
      <c r="F130" s="18"/>
      <c r="G130" s="18"/>
      <c r="H130" s="18"/>
      <c r="I130" s="18"/>
      <c r="J130" s="18"/>
      <c r="K130" s="18"/>
      <c r="L130" s="18"/>
      <c r="M130" s="18"/>
      <c r="N130" s="18"/>
      <c r="O130" s="18"/>
      <c r="P130" s="18"/>
      <c r="Q130" s="18"/>
      <c r="R130" s="18"/>
      <c r="S130" s="18"/>
      <c r="T130" s="18"/>
      <c r="U130" s="18"/>
      <c r="V130" s="18"/>
      <c r="W130" s="18"/>
      <c r="X130" s="18"/>
      <c r="Y130" s="18"/>
      <c r="Z130" s="18"/>
      <c r="AA130" s="18"/>
      <c r="AB130" s="18"/>
      <c r="AC130" s="18"/>
      <c r="AD130" s="18"/>
      <c r="AE130" s="18"/>
      <c r="AF130" s="18"/>
      <c r="AG130" s="18"/>
      <c r="AH130" s="18"/>
      <c r="AI130" s="18"/>
      <c r="AJ130" s="18"/>
      <c r="AK130" s="18"/>
      <c r="AL130" s="18"/>
    </row>
    <row r="131" spans="1:38" outlineLevel="1" x14ac:dyDescent="0.2">
      <c r="A131" s="18"/>
      <c r="B131" s="96">
        <f t="shared" si="5"/>
        <v>74</v>
      </c>
      <c r="C131" s="21" t="s">
        <v>159</v>
      </c>
      <c r="D131" s="88"/>
      <c r="E131" s="97"/>
      <c r="F131" s="18"/>
      <c r="G131" s="18"/>
      <c r="H131" s="18"/>
      <c r="I131" s="18"/>
      <c r="J131" s="18"/>
      <c r="K131" s="18"/>
      <c r="L131" s="18"/>
      <c r="M131" s="18"/>
      <c r="N131" s="18"/>
      <c r="O131" s="18"/>
      <c r="P131" s="18"/>
      <c r="Q131" s="18"/>
      <c r="R131" s="18"/>
      <c r="S131" s="18"/>
      <c r="T131" s="18"/>
      <c r="U131" s="18"/>
      <c r="V131" s="18"/>
      <c r="W131" s="18"/>
      <c r="X131" s="18"/>
      <c r="Y131" s="18"/>
      <c r="Z131" s="18"/>
      <c r="AA131" s="18"/>
      <c r="AB131" s="18"/>
      <c r="AC131" s="18"/>
      <c r="AD131" s="18"/>
      <c r="AE131" s="18"/>
      <c r="AF131" s="18"/>
      <c r="AG131" s="18"/>
      <c r="AH131" s="18"/>
      <c r="AI131" s="18"/>
      <c r="AJ131" s="18"/>
      <c r="AK131" s="18"/>
      <c r="AL131" s="18"/>
    </row>
    <row r="132" spans="1:38" outlineLevel="1" x14ac:dyDescent="0.2">
      <c r="A132" s="18"/>
      <c r="B132" s="96">
        <f t="shared" si="5"/>
        <v>75</v>
      </c>
      <c r="C132" s="21" t="s">
        <v>160</v>
      </c>
      <c r="D132" s="88"/>
      <c r="E132" s="97"/>
      <c r="F132" s="18"/>
      <c r="G132" s="18"/>
      <c r="H132" s="18"/>
      <c r="I132" s="18"/>
      <c r="J132" s="18"/>
      <c r="K132" s="18"/>
      <c r="L132" s="18"/>
      <c r="M132" s="18"/>
      <c r="N132" s="18"/>
      <c r="O132" s="18"/>
      <c r="P132" s="18"/>
      <c r="Q132" s="18"/>
      <c r="R132" s="18"/>
      <c r="S132" s="18"/>
      <c r="T132" s="18"/>
      <c r="U132" s="18"/>
      <c r="V132" s="18"/>
      <c r="W132" s="18"/>
      <c r="X132" s="18"/>
      <c r="Y132" s="18"/>
      <c r="Z132" s="18"/>
      <c r="AA132" s="18"/>
      <c r="AB132" s="18"/>
      <c r="AC132" s="18"/>
      <c r="AD132" s="18"/>
      <c r="AE132" s="18"/>
      <c r="AF132" s="18"/>
      <c r="AG132" s="18"/>
      <c r="AH132" s="18"/>
      <c r="AI132" s="18"/>
      <c r="AJ132" s="18"/>
      <c r="AK132" s="18"/>
      <c r="AL132" s="18"/>
    </row>
    <row r="133" spans="1:38" outlineLevel="1" x14ac:dyDescent="0.2">
      <c r="A133" s="18"/>
      <c r="B133" s="96">
        <f t="shared" si="5"/>
        <v>76</v>
      </c>
      <c r="C133" s="21" t="s">
        <v>161</v>
      </c>
      <c r="D133" s="88"/>
      <c r="E133" s="97"/>
      <c r="F133" s="18"/>
      <c r="G133" s="18"/>
      <c r="H133" s="18"/>
      <c r="I133" s="18"/>
      <c r="J133" s="18"/>
      <c r="K133" s="18"/>
      <c r="L133" s="18"/>
      <c r="M133" s="18"/>
      <c r="N133" s="18"/>
      <c r="O133" s="18"/>
      <c r="P133" s="18"/>
      <c r="Q133" s="18"/>
      <c r="R133" s="18"/>
      <c r="S133" s="18"/>
      <c r="T133" s="18"/>
      <c r="U133" s="18"/>
      <c r="V133" s="18"/>
      <c r="W133" s="18"/>
      <c r="X133" s="18"/>
      <c r="Y133" s="18"/>
      <c r="Z133" s="18"/>
      <c r="AA133" s="18"/>
      <c r="AB133" s="18"/>
      <c r="AC133" s="18"/>
      <c r="AD133" s="18"/>
      <c r="AE133" s="18"/>
      <c r="AF133" s="18"/>
      <c r="AG133" s="18"/>
      <c r="AH133" s="18"/>
      <c r="AI133" s="18"/>
      <c r="AJ133" s="18"/>
      <c r="AK133" s="18"/>
      <c r="AL133" s="18"/>
    </row>
    <row r="134" spans="1:38" outlineLevel="1" x14ac:dyDescent="0.2">
      <c r="A134" s="18"/>
      <c r="B134" s="96">
        <f t="shared" si="5"/>
        <v>77</v>
      </c>
      <c r="C134" s="21" t="s">
        <v>162</v>
      </c>
      <c r="D134" s="88"/>
      <c r="E134" s="97"/>
      <c r="F134" s="18"/>
      <c r="G134" s="18"/>
      <c r="H134" s="18"/>
      <c r="I134" s="18"/>
      <c r="J134" s="18"/>
      <c r="K134" s="18"/>
      <c r="L134" s="18"/>
      <c r="M134" s="18"/>
      <c r="N134" s="18"/>
      <c r="O134" s="18"/>
      <c r="P134" s="18"/>
      <c r="Q134" s="18"/>
      <c r="R134" s="18"/>
      <c r="S134" s="18"/>
      <c r="T134" s="18"/>
      <c r="U134" s="18"/>
      <c r="V134" s="18"/>
      <c r="W134" s="18"/>
      <c r="X134" s="18"/>
      <c r="Y134" s="18"/>
      <c r="Z134" s="18"/>
      <c r="AA134" s="18"/>
      <c r="AB134" s="18"/>
      <c r="AC134" s="18"/>
      <c r="AD134" s="18"/>
      <c r="AE134" s="18"/>
      <c r="AF134" s="18"/>
      <c r="AG134" s="18"/>
      <c r="AH134" s="18"/>
      <c r="AI134" s="18"/>
      <c r="AJ134" s="18"/>
      <c r="AK134" s="18"/>
      <c r="AL134" s="18"/>
    </row>
    <row r="135" spans="1:38" outlineLevel="1" x14ac:dyDescent="0.2">
      <c r="A135" s="18"/>
      <c r="B135" s="96">
        <f t="shared" si="5"/>
        <v>78</v>
      </c>
      <c r="C135" s="21" t="s">
        <v>163</v>
      </c>
      <c r="D135" s="88"/>
      <c r="E135" s="97"/>
      <c r="F135" s="18"/>
      <c r="G135" s="18"/>
      <c r="H135" s="18"/>
      <c r="I135" s="18"/>
      <c r="J135" s="18"/>
      <c r="K135" s="18"/>
      <c r="L135" s="18"/>
      <c r="M135" s="18"/>
      <c r="N135" s="18"/>
      <c r="O135" s="18"/>
      <c r="P135" s="18"/>
      <c r="Q135" s="18"/>
      <c r="R135" s="18"/>
      <c r="S135" s="18"/>
      <c r="T135" s="18"/>
      <c r="U135" s="18"/>
      <c r="V135" s="18"/>
      <c r="W135" s="18"/>
      <c r="X135" s="18"/>
      <c r="Y135" s="18"/>
      <c r="Z135" s="18"/>
      <c r="AA135" s="18"/>
      <c r="AB135" s="18"/>
      <c r="AC135" s="18"/>
      <c r="AD135" s="18"/>
      <c r="AE135" s="18"/>
      <c r="AF135" s="18"/>
      <c r="AG135" s="18"/>
      <c r="AH135" s="18"/>
      <c r="AI135" s="18"/>
      <c r="AJ135" s="18"/>
      <c r="AK135" s="18"/>
      <c r="AL135" s="18"/>
    </row>
    <row r="136" spans="1:38" outlineLevel="1" x14ac:dyDescent="0.2">
      <c r="A136" s="18"/>
      <c r="B136" s="96">
        <f t="shared" si="5"/>
        <v>79</v>
      </c>
      <c r="C136" s="21" t="s">
        <v>164</v>
      </c>
      <c r="D136" s="88"/>
      <c r="E136" s="97"/>
      <c r="F136" s="18"/>
      <c r="G136" s="18"/>
      <c r="H136" s="18"/>
      <c r="I136" s="18"/>
      <c r="J136" s="18"/>
      <c r="K136" s="18"/>
      <c r="L136" s="18"/>
      <c r="M136" s="18"/>
      <c r="N136" s="18"/>
      <c r="O136" s="18"/>
      <c r="P136" s="18"/>
      <c r="Q136" s="18"/>
      <c r="R136" s="18"/>
      <c r="S136" s="18"/>
      <c r="T136" s="18"/>
      <c r="U136" s="18"/>
      <c r="V136" s="18"/>
      <c r="W136" s="18"/>
      <c r="X136" s="18"/>
      <c r="Y136" s="18"/>
      <c r="Z136" s="18"/>
      <c r="AA136" s="18"/>
      <c r="AB136" s="18"/>
      <c r="AC136" s="18"/>
      <c r="AD136" s="18"/>
      <c r="AE136" s="18"/>
      <c r="AF136" s="18"/>
      <c r="AG136" s="18"/>
      <c r="AH136" s="18"/>
      <c r="AI136" s="18"/>
      <c r="AJ136" s="18"/>
      <c r="AK136" s="18"/>
      <c r="AL136" s="18"/>
    </row>
    <row r="137" spans="1:38" outlineLevel="1" x14ac:dyDescent="0.2">
      <c r="A137" s="18"/>
      <c r="B137" s="96">
        <f t="shared" si="5"/>
        <v>80</v>
      </c>
      <c r="C137" s="21" t="s">
        <v>165</v>
      </c>
      <c r="D137" s="88"/>
      <c r="E137" s="97"/>
      <c r="F137" s="18"/>
      <c r="G137" s="18"/>
      <c r="H137" s="18"/>
      <c r="I137" s="18"/>
      <c r="J137" s="18"/>
      <c r="K137" s="18"/>
      <c r="L137" s="18"/>
      <c r="M137" s="18"/>
      <c r="N137" s="18"/>
      <c r="O137" s="18"/>
      <c r="P137" s="18"/>
      <c r="Q137" s="18"/>
      <c r="R137" s="18"/>
      <c r="S137" s="18"/>
      <c r="T137" s="18"/>
      <c r="U137" s="18"/>
      <c r="V137" s="18"/>
      <c r="W137" s="18"/>
      <c r="X137" s="18"/>
      <c r="Y137" s="18"/>
      <c r="Z137" s="18"/>
      <c r="AA137" s="18"/>
      <c r="AB137" s="18"/>
      <c r="AC137" s="18"/>
      <c r="AD137" s="18"/>
      <c r="AE137" s="18"/>
      <c r="AF137" s="18"/>
      <c r="AG137" s="18"/>
      <c r="AH137" s="18"/>
      <c r="AI137" s="18"/>
      <c r="AJ137" s="18"/>
      <c r="AK137" s="18"/>
      <c r="AL137" s="18"/>
    </row>
    <row r="138" spans="1:38" outlineLevel="1" x14ac:dyDescent="0.2">
      <c r="A138" s="18"/>
      <c r="B138" s="96">
        <f t="shared" si="5"/>
        <v>81</v>
      </c>
      <c r="C138" s="21" t="s">
        <v>166</v>
      </c>
      <c r="D138" s="88"/>
      <c r="E138" s="97"/>
      <c r="F138" s="18"/>
      <c r="G138" s="18"/>
      <c r="H138" s="18"/>
      <c r="I138" s="18"/>
      <c r="J138" s="18"/>
      <c r="K138" s="18"/>
      <c r="L138" s="18"/>
      <c r="M138" s="18"/>
      <c r="N138" s="18"/>
      <c r="O138" s="18"/>
      <c r="P138" s="18"/>
      <c r="Q138" s="18"/>
      <c r="R138" s="18"/>
      <c r="S138" s="18"/>
      <c r="T138" s="18"/>
      <c r="U138" s="18"/>
      <c r="V138" s="18"/>
      <c r="W138" s="18"/>
      <c r="X138" s="18"/>
      <c r="Y138" s="18"/>
      <c r="Z138" s="18"/>
      <c r="AA138" s="18"/>
      <c r="AB138" s="18"/>
      <c r="AC138" s="18"/>
      <c r="AD138" s="18"/>
      <c r="AE138" s="18"/>
      <c r="AF138" s="18"/>
      <c r="AG138" s="18"/>
      <c r="AH138" s="18"/>
      <c r="AI138" s="18"/>
      <c r="AJ138" s="18"/>
      <c r="AK138" s="18"/>
      <c r="AL138" s="18"/>
    </row>
    <row r="139" spans="1:38" outlineLevel="1" x14ac:dyDescent="0.2">
      <c r="A139" s="18"/>
      <c r="B139" s="96">
        <f t="shared" si="5"/>
        <v>82</v>
      </c>
      <c r="C139" s="21" t="s">
        <v>167</v>
      </c>
      <c r="D139" s="88"/>
      <c r="E139" s="97"/>
      <c r="F139" s="18"/>
      <c r="G139" s="18"/>
      <c r="H139" s="18"/>
      <c r="I139" s="18"/>
      <c r="J139" s="18"/>
      <c r="K139" s="18"/>
      <c r="L139" s="18"/>
      <c r="M139" s="18"/>
      <c r="N139" s="18"/>
      <c r="O139" s="18"/>
      <c r="P139" s="18"/>
      <c r="Q139" s="18"/>
      <c r="R139" s="18"/>
      <c r="S139" s="18"/>
      <c r="T139" s="18"/>
      <c r="U139" s="18"/>
      <c r="V139" s="18"/>
      <c r="W139" s="18"/>
      <c r="X139" s="18"/>
      <c r="Y139" s="18"/>
      <c r="Z139" s="18"/>
      <c r="AA139" s="18"/>
      <c r="AB139" s="18"/>
      <c r="AC139" s="18"/>
      <c r="AD139" s="18"/>
      <c r="AE139" s="18"/>
      <c r="AF139" s="18"/>
      <c r="AG139" s="18"/>
      <c r="AH139" s="18"/>
      <c r="AI139" s="18"/>
      <c r="AJ139" s="18"/>
      <c r="AK139" s="18"/>
      <c r="AL139" s="18"/>
    </row>
    <row r="140" spans="1:38" outlineLevel="1" x14ac:dyDescent="0.2">
      <c r="A140" s="18"/>
      <c r="B140" s="96">
        <f t="shared" si="5"/>
        <v>83</v>
      </c>
      <c r="C140" s="21" t="s">
        <v>168</v>
      </c>
      <c r="D140" s="88"/>
      <c r="E140" s="97"/>
      <c r="F140" s="18"/>
      <c r="G140" s="18"/>
      <c r="H140" s="18"/>
      <c r="I140" s="18"/>
      <c r="J140" s="18"/>
      <c r="K140" s="18"/>
      <c r="L140" s="18"/>
      <c r="M140" s="18"/>
      <c r="N140" s="18"/>
      <c r="O140" s="18"/>
      <c r="P140" s="18"/>
      <c r="Q140" s="18"/>
      <c r="R140" s="18"/>
      <c r="S140" s="18"/>
      <c r="T140" s="18"/>
      <c r="U140" s="18"/>
      <c r="V140" s="18"/>
      <c r="W140" s="18"/>
      <c r="X140" s="18"/>
      <c r="Y140" s="18"/>
      <c r="Z140" s="18"/>
      <c r="AA140" s="18"/>
      <c r="AB140" s="18"/>
      <c r="AC140" s="18"/>
      <c r="AD140" s="18"/>
      <c r="AE140" s="18"/>
      <c r="AF140" s="18"/>
      <c r="AG140" s="18"/>
      <c r="AH140" s="18"/>
      <c r="AI140" s="18"/>
      <c r="AJ140" s="18"/>
      <c r="AK140" s="18"/>
      <c r="AL140" s="18"/>
    </row>
    <row r="141" spans="1:38" outlineLevel="1" x14ac:dyDescent="0.2">
      <c r="A141" s="18"/>
      <c r="B141" s="96">
        <f t="shared" si="5"/>
        <v>84</v>
      </c>
      <c r="C141" s="21" t="s">
        <v>169</v>
      </c>
      <c r="D141" s="88"/>
      <c r="E141" s="97"/>
      <c r="F141" s="18"/>
      <c r="G141" s="18"/>
      <c r="H141" s="18"/>
      <c r="I141" s="18"/>
      <c r="J141" s="18"/>
      <c r="K141" s="18"/>
      <c r="L141" s="18"/>
      <c r="M141" s="18"/>
      <c r="N141" s="18"/>
      <c r="O141" s="18"/>
      <c r="P141" s="18"/>
      <c r="Q141" s="18"/>
      <c r="R141" s="18"/>
      <c r="S141" s="18"/>
      <c r="T141" s="18"/>
      <c r="U141" s="18"/>
      <c r="V141" s="18"/>
      <c r="W141" s="18"/>
      <c r="X141" s="18"/>
      <c r="Y141" s="18"/>
      <c r="Z141" s="18"/>
      <c r="AA141" s="18"/>
      <c r="AB141" s="18"/>
      <c r="AC141" s="18"/>
      <c r="AD141" s="18"/>
      <c r="AE141" s="18"/>
      <c r="AF141" s="18"/>
      <c r="AG141" s="18"/>
      <c r="AH141" s="18"/>
      <c r="AI141" s="18"/>
      <c r="AJ141" s="18"/>
      <c r="AK141" s="18"/>
      <c r="AL141" s="18"/>
    </row>
    <row r="142" spans="1:38" outlineLevel="1" x14ac:dyDescent="0.2">
      <c r="A142" s="18"/>
      <c r="B142" s="96">
        <f t="shared" si="5"/>
        <v>85</v>
      </c>
      <c r="C142" s="21" t="s">
        <v>170</v>
      </c>
      <c r="D142" s="88"/>
      <c r="E142" s="97"/>
      <c r="F142" s="18"/>
      <c r="G142" s="18"/>
      <c r="H142" s="18"/>
      <c r="I142" s="18"/>
      <c r="J142" s="18"/>
      <c r="K142" s="18"/>
      <c r="L142" s="18"/>
      <c r="M142" s="18"/>
      <c r="N142" s="18"/>
      <c r="O142" s="18"/>
      <c r="P142" s="18"/>
      <c r="Q142" s="18"/>
      <c r="R142" s="18"/>
      <c r="S142" s="18"/>
      <c r="T142" s="18"/>
      <c r="U142" s="18"/>
      <c r="V142" s="18"/>
      <c r="W142" s="18"/>
      <c r="X142" s="18"/>
      <c r="Y142" s="18"/>
      <c r="Z142" s="18"/>
      <c r="AA142" s="18"/>
      <c r="AB142" s="18"/>
      <c r="AC142" s="18"/>
      <c r="AD142" s="18"/>
      <c r="AE142" s="18"/>
      <c r="AF142" s="18"/>
      <c r="AG142" s="18"/>
      <c r="AH142" s="18"/>
      <c r="AI142" s="18"/>
      <c r="AJ142" s="18"/>
      <c r="AK142" s="18"/>
      <c r="AL142" s="18"/>
    </row>
    <row r="143" spans="1:38" outlineLevel="1" x14ac:dyDescent="0.2">
      <c r="A143" s="18"/>
      <c r="B143" s="96">
        <f t="shared" si="5"/>
        <v>86</v>
      </c>
      <c r="C143" s="21" t="s">
        <v>171</v>
      </c>
      <c r="D143" s="88"/>
      <c r="E143" s="97"/>
      <c r="F143" s="18"/>
      <c r="G143" s="18"/>
      <c r="H143" s="18"/>
      <c r="I143" s="18"/>
      <c r="J143" s="18"/>
      <c r="K143" s="18"/>
      <c r="L143" s="18"/>
      <c r="M143" s="18"/>
      <c r="N143" s="18"/>
      <c r="O143" s="18"/>
      <c r="P143" s="18"/>
      <c r="Q143" s="18"/>
      <c r="R143" s="18"/>
      <c r="S143" s="18"/>
      <c r="T143" s="18"/>
      <c r="U143" s="18"/>
      <c r="V143" s="18"/>
      <c r="W143" s="18"/>
      <c r="X143" s="18"/>
      <c r="Y143" s="18"/>
      <c r="Z143" s="18"/>
      <c r="AA143" s="18"/>
      <c r="AB143" s="18"/>
      <c r="AC143" s="18"/>
      <c r="AD143" s="18"/>
      <c r="AE143" s="18"/>
      <c r="AF143" s="18"/>
      <c r="AG143" s="18"/>
      <c r="AH143" s="18"/>
      <c r="AI143" s="18"/>
      <c r="AJ143" s="18"/>
      <c r="AK143" s="18"/>
      <c r="AL143" s="18"/>
    </row>
    <row r="144" spans="1:38" outlineLevel="1" x14ac:dyDescent="0.2">
      <c r="A144" s="18"/>
      <c r="B144" s="96">
        <f t="shared" si="5"/>
        <v>87</v>
      </c>
      <c r="C144" s="21" t="s">
        <v>172</v>
      </c>
      <c r="D144" s="88"/>
      <c r="E144" s="97"/>
      <c r="F144" s="18"/>
      <c r="G144" s="18"/>
      <c r="H144" s="18"/>
      <c r="I144" s="18"/>
      <c r="J144" s="18"/>
      <c r="K144" s="18"/>
      <c r="L144" s="18"/>
      <c r="M144" s="18"/>
      <c r="N144" s="18"/>
      <c r="O144" s="18"/>
      <c r="P144" s="18"/>
      <c r="Q144" s="18"/>
      <c r="R144" s="18"/>
      <c r="S144" s="18"/>
      <c r="T144" s="18"/>
      <c r="U144" s="18"/>
      <c r="V144" s="18"/>
      <c r="W144" s="18"/>
      <c r="X144" s="18"/>
      <c r="Y144" s="18"/>
      <c r="Z144" s="18"/>
      <c r="AA144" s="18"/>
      <c r="AB144" s="18"/>
      <c r="AC144" s="18"/>
      <c r="AD144" s="18"/>
      <c r="AE144" s="18"/>
      <c r="AF144" s="18"/>
      <c r="AG144" s="18"/>
      <c r="AH144" s="18"/>
      <c r="AI144" s="18"/>
      <c r="AJ144" s="18"/>
      <c r="AK144" s="18"/>
      <c r="AL144" s="18"/>
    </row>
    <row r="145" spans="1:38" outlineLevel="1" x14ac:dyDescent="0.2">
      <c r="A145" s="18"/>
      <c r="B145" s="96">
        <f t="shared" si="5"/>
        <v>88</v>
      </c>
      <c r="C145" s="21" t="s">
        <v>173</v>
      </c>
      <c r="D145" s="88"/>
      <c r="E145" s="97"/>
      <c r="F145" s="18"/>
      <c r="G145" s="18"/>
      <c r="H145" s="18"/>
      <c r="I145" s="18"/>
      <c r="J145" s="18"/>
      <c r="K145" s="18"/>
      <c r="L145" s="18"/>
      <c r="M145" s="18"/>
      <c r="N145" s="18"/>
      <c r="O145" s="18"/>
      <c r="P145" s="18"/>
      <c r="Q145" s="18"/>
      <c r="R145" s="18"/>
      <c r="S145" s="18"/>
      <c r="T145" s="18"/>
      <c r="U145" s="18"/>
      <c r="V145" s="18"/>
      <c r="W145" s="18"/>
      <c r="X145" s="18"/>
      <c r="Y145" s="18"/>
      <c r="Z145" s="18"/>
      <c r="AA145" s="18"/>
      <c r="AB145" s="18"/>
      <c r="AC145" s="18"/>
      <c r="AD145" s="18"/>
      <c r="AE145" s="18"/>
      <c r="AF145" s="18"/>
      <c r="AG145" s="18"/>
      <c r="AH145" s="18"/>
      <c r="AI145" s="18"/>
      <c r="AJ145" s="18"/>
      <c r="AK145" s="18"/>
      <c r="AL145" s="18"/>
    </row>
    <row r="146" spans="1:38" outlineLevel="1" x14ac:dyDescent="0.2">
      <c r="A146" s="18"/>
      <c r="B146" s="96">
        <f t="shared" si="5"/>
        <v>89</v>
      </c>
      <c r="C146" s="21" t="s">
        <v>174</v>
      </c>
      <c r="D146" s="88"/>
      <c r="E146" s="97"/>
      <c r="F146" s="18"/>
      <c r="G146" s="18"/>
      <c r="H146" s="18"/>
      <c r="I146" s="18"/>
      <c r="J146" s="18"/>
      <c r="K146" s="18"/>
      <c r="L146" s="18"/>
      <c r="M146" s="18"/>
      <c r="N146" s="18"/>
      <c r="O146" s="18"/>
      <c r="P146" s="18"/>
      <c r="Q146" s="18"/>
      <c r="R146" s="18"/>
      <c r="S146" s="18"/>
      <c r="T146" s="18"/>
      <c r="U146" s="18"/>
      <c r="V146" s="18"/>
      <c r="W146" s="18"/>
      <c r="X146" s="18"/>
      <c r="Y146" s="18"/>
      <c r="Z146" s="18"/>
      <c r="AA146" s="18"/>
      <c r="AB146" s="18"/>
      <c r="AC146" s="18"/>
      <c r="AD146" s="18"/>
      <c r="AE146" s="18"/>
      <c r="AF146" s="18"/>
      <c r="AG146" s="18"/>
      <c r="AH146" s="18"/>
      <c r="AI146" s="18"/>
      <c r="AJ146" s="18"/>
      <c r="AK146" s="18"/>
      <c r="AL146" s="18"/>
    </row>
    <row r="147" spans="1:38" outlineLevel="1" x14ac:dyDescent="0.2">
      <c r="A147" s="18"/>
      <c r="B147" s="96">
        <f t="shared" si="5"/>
        <v>90</v>
      </c>
      <c r="C147" s="21" t="s">
        <v>175</v>
      </c>
      <c r="D147" s="88"/>
      <c r="E147" s="97"/>
      <c r="F147" s="18"/>
      <c r="G147" s="18"/>
      <c r="H147" s="18"/>
      <c r="I147" s="18"/>
      <c r="J147" s="18"/>
      <c r="K147" s="18"/>
      <c r="L147" s="18"/>
      <c r="M147" s="18"/>
      <c r="N147" s="18"/>
      <c r="O147" s="18"/>
      <c r="P147" s="18"/>
      <c r="Q147" s="18"/>
      <c r="R147" s="18"/>
      <c r="S147" s="18"/>
      <c r="T147" s="18"/>
      <c r="U147" s="18"/>
      <c r="V147" s="18"/>
      <c r="W147" s="18"/>
      <c r="X147" s="18"/>
      <c r="Y147" s="18"/>
      <c r="Z147" s="18"/>
      <c r="AA147" s="18"/>
      <c r="AB147" s="18"/>
      <c r="AC147" s="18"/>
      <c r="AD147" s="18"/>
      <c r="AE147" s="18"/>
      <c r="AF147" s="18"/>
      <c r="AG147" s="18"/>
      <c r="AH147" s="18"/>
      <c r="AI147" s="18"/>
      <c r="AJ147" s="18"/>
      <c r="AK147" s="18"/>
      <c r="AL147" s="18"/>
    </row>
    <row r="148" spans="1:38" outlineLevel="1" x14ac:dyDescent="0.2">
      <c r="A148" s="18"/>
      <c r="B148" s="96">
        <f t="shared" si="5"/>
        <v>91</v>
      </c>
      <c r="C148" s="21" t="s">
        <v>176</v>
      </c>
      <c r="D148" s="88"/>
      <c r="E148" s="97"/>
      <c r="F148" s="18"/>
      <c r="G148" s="18"/>
      <c r="H148" s="18"/>
      <c r="I148" s="18"/>
      <c r="J148" s="18"/>
      <c r="K148" s="18"/>
      <c r="L148" s="18"/>
      <c r="M148" s="18"/>
      <c r="N148" s="18"/>
      <c r="O148" s="18"/>
      <c r="P148" s="18"/>
      <c r="Q148" s="18"/>
      <c r="R148" s="18"/>
      <c r="S148" s="18"/>
      <c r="T148" s="18"/>
      <c r="U148" s="18"/>
      <c r="V148" s="18"/>
      <c r="W148" s="18"/>
      <c r="X148" s="18"/>
      <c r="Y148" s="18"/>
      <c r="Z148" s="18"/>
      <c r="AA148" s="18"/>
      <c r="AB148" s="18"/>
      <c r="AC148" s="18"/>
      <c r="AD148" s="18"/>
      <c r="AE148" s="18"/>
      <c r="AF148" s="18"/>
      <c r="AG148" s="18"/>
      <c r="AH148" s="18"/>
      <c r="AI148" s="18"/>
      <c r="AJ148" s="18"/>
      <c r="AK148" s="18"/>
      <c r="AL148" s="18"/>
    </row>
    <row r="149" spans="1:38" outlineLevel="1" x14ac:dyDescent="0.2">
      <c r="A149" s="18"/>
      <c r="B149" s="96">
        <f t="shared" si="5"/>
        <v>92</v>
      </c>
      <c r="C149" s="21" t="s">
        <v>177</v>
      </c>
      <c r="D149" s="88"/>
      <c r="E149" s="97"/>
      <c r="F149" s="18"/>
      <c r="G149" s="18"/>
      <c r="H149" s="18"/>
      <c r="I149" s="18"/>
      <c r="J149" s="18"/>
      <c r="K149" s="18"/>
      <c r="L149" s="18"/>
      <c r="M149" s="18"/>
      <c r="N149" s="18"/>
      <c r="O149" s="18"/>
      <c r="P149" s="18"/>
      <c r="Q149" s="18"/>
      <c r="R149" s="18"/>
      <c r="S149" s="18"/>
      <c r="T149" s="18"/>
      <c r="U149" s="18"/>
      <c r="V149" s="18"/>
      <c r="W149" s="18"/>
      <c r="X149" s="18"/>
      <c r="Y149" s="18"/>
      <c r="Z149" s="18"/>
      <c r="AA149" s="18"/>
      <c r="AB149" s="18"/>
      <c r="AC149" s="18"/>
      <c r="AD149" s="18"/>
      <c r="AE149" s="18"/>
      <c r="AF149" s="18"/>
      <c r="AG149" s="18"/>
      <c r="AH149" s="18"/>
      <c r="AI149" s="18"/>
      <c r="AJ149" s="18"/>
      <c r="AK149" s="18"/>
      <c r="AL149" s="18"/>
    </row>
    <row r="150" spans="1:38" outlineLevel="1" x14ac:dyDescent="0.2">
      <c r="A150" s="18"/>
      <c r="B150" s="96">
        <f t="shared" si="5"/>
        <v>93</v>
      </c>
      <c r="C150" s="21" t="s">
        <v>178</v>
      </c>
      <c r="D150" s="88"/>
      <c r="E150" s="97"/>
      <c r="F150" s="18"/>
      <c r="G150" s="18"/>
      <c r="H150" s="18"/>
      <c r="I150" s="18"/>
      <c r="J150" s="18"/>
      <c r="K150" s="18"/>
      <c r="L150" s="18"/>
      <c r="M150" s="18"/>
      <c r="N150" s="18"/>
      <c r="O150" s="18"/>
      <c r="P150" s="18"/>
      <c r="Q150" s="18"/>
      <c r="R150" s="18"/>
      <c r="S150" s="18"/>
      <c r="T150" s="18"/>
      <c r="U150" s="18"/>
      <c r="V150" s="18"/>
      <c r="W150" s="18"/>
      <c r="X150" s="18"/>
      <c r="Y150" s="18"/>
      <c r="Z150" s="18"/>
      <c r="AA150" s="18"/>
      <c r="AB150" s="18"/>
      <c r="AC150" s="18"/>
      <c r="AD150" s="18"/>
      <c r="AE150" s="18"/>
      <c r="AF150" s="18"/>
      <c r="AG150" s="18"/>
      <c r="AH150" s="18"/>
      <c r="AI150" s="18"/>
      <c r="AJ150" s="18"/>
      <c r="AK150" s="18"/>
      <c r="AL150" s="18"/>
    </row>
    <row r="151" spans="1:38" outlineLevel="1" x14ac:dyDescent="0.2">
      <c r="A151" s="18"/>
      <c r="B151" s="96">
        <f t="shared" si="5"/>
        <v>94</v>
      </c>
      <c r="C151" s="21" t="s">
        <v>179</v>
      </c>
      <c r="D151" s="88"/>
      <c r="E151" s="97"/>
      <c r="F151" s="18"/>
      <c r="G151" s="18"/>
      <c r="H151" s="18"/>
      <c r="I151" s="18"/>
      <c r="J151" s="18"/>
      <c r="K151" s="18"/>
      <c r="L151" s="18"/>
      <c r="M151" s="18"/>
      <c r="N151" s="18"/>
      <c r="O151" s="18"/>
      <c r="P151" s="18"/>
      <c r="Q151" s="18"/>
      <c r="R151" s="18"/>
      <c r="S151" s="18"/>
      <c r="T151" s="18"/>
      <c r="U151" s="18"/>
      <c r="V151" s="18"/>
      <c r="W151" s="18"/>
      <c r="X151" s="18"/>
      <c r="Y151" s="18"/>
      <c r="Z151" s="18"/>
      <c r="AA151" s="18"/>
      <c r="AB151" s="18"/>
      <c r="AC151" s="18"/>
      <c r="AD151" s="18"/>
      <c r="AE151" s="18"/>
      <c r="AF151" s="18"/>
      <c r="AG151" s="18"/>
      <c r="AH151" s="18"/>
      <c r="AI151" s="18"/>
      <c r="AJ151" s="18"/>
      <c r="AK151" s="18"/>
      <c r="AL151" s="18"/>
    </row>
    <row r="152" spans="1:38" outlineLevel="1" x14ac:dyDescent="0.2">
      <c r="A152" s="18"/>
      <c r="B152" s="96">
        <f t="shared" si="5"/>
        <v>95</v>
      </c>
      <c r="C152" s="21" t="s">
        <v>180</v>
      </c>
      <c r="D152" s="88"/>
      <c r="E152" s="97"/>
      <c r="F152" s="18"/>
      <c r="G152" s="18"/>
      <c r="H152" s="18"/>
      <c r="I152" s="18"/>
      <c r="J152" s="18"/>
      <c r="K152" s="18"/>
      <c r="L152" s="18"/>
      <c r="M152" s="18"/>
      <c r="N152" s="18"/>
      <c r="O152" s="18"/>
      <c r="P152" s="18"/>
      <c r="Q152" s="18"/>
      <c r="R152" s="18"/>
      <c r="S152" s="18"/>
      <c r="T152" s="18"/>
      <c r="U152" s="18"/>
      <c r="V152" s="18"/>
      <c r="W152" s="18"/>
      <c r="X152" s="18"/>
      <c r="Y152" s="18"/>
      <c r="Z152" s="18"/>
      <c r="AA152" s="18"/>
      <c r="AB152" s="18"/>
      <c r="AC152" s="18"/>
      <c r="AD152" s="18"/>
      <c r="AE152" s="18"/>
      <c r="AF152" s="18"/>
      <c r="AG152" s="18"/>
      <c r="AH152" s="18"/>
      <c r="AI152" s="18"/>
      <c r="AJ152" s="18"/>
      <c r="AK152" s="18"/>
      <c r="AL152" s="18"/>
    </row>
    <row r="153" spans="1:38" outlineLevel="1" x14ac:dyDescent="0.2">
      <c r="A153" s="18"/>
      <c r="B153" s="96">
        <f t="shared" si="5"/>
        <v>96</v>
      </c>
      <c r="C153" s="21" t="s">
        <v>181</v>
      </c>
      <c r="D153" s="88"/>
      <c r="E153" s="97"/>
      <c r="F153" s="18"/>
      <c r="G153" s="18"/>
      <c r="H153" s="18"/>
      <c r="I153" s="18"/>
      <c r="J153" s="18"/>
      <c r="K153" s="18"/>
      <c r="L153" s="18"/>
      <c r="M153" s="18"/>
      <c r="N153" s="18"/>
      <c r="O153" s="18"/>
      <c r="P153" s="18"/>
      <c r="Q153" s="18"/>
      <c r="R153" s="18"/>
      <c r="S153" s="18"/>
      <c r="T153" s="18"/>
      <c r="U153" s="18"/>
      <c r="V153" s="18"/>
      <c r="W153" s="18"/>
      <c r="X153" s="18"/>
      <c r="Y153" s="18"/>
      <c r="Z153" s="18"/>
      <c r="AA153" s="18"/>
      <c r="AB153" s="18"/>
      <c r="AC153" s="18"/>
      <c r="AD153" s="18"/>
      <c r="AE153" s="18"/>
      <c r="AF153" s="18"/>
      <c r="AG153" s="18"/>
      <c r="AH153" s="18"/>
      <c r="AI153" s="18"/>
      <c r="AJ153" s="18"/>
      <c r="AK153" s="18"/>
      <c r="AL153" s="18"/>
    </row>
    <row r="154" spans="1:38" outlineLevel="1" x14ac:dyDescent="0.2">
      <c r="A154" s="18"/>
      <c r="B154" s="96">
        <f t="shared" si="5"/>
        <v>97</v>
      </c>
      <c r="C154" s="21" t="s">
        <v>182</v>
      </c>
      <c r="D154" s="88"/>
      <c r="E154" s="97"/>
      <c r="F154" s="18"/>
      <c r="G154" s="18"/>
      <c r="H154" s="18"/>
      <c r="I154" s="18"/>
      <c r="J154" s="18"/>
      <c r="K154" s="18"/>
      <c r="L154" s="18"/>
      <c r="M154" s="18"/>
      <c r="N154" s="18"/>
      <c r="O154" s="18"/>
      <c r="P154" s="18"/>
      <c r="Q154" s="18"/>
      <c r="R154" s="18"/>
      <c r="S154" s="18"/>
      <c r="T154" s="18"/>
      <c r="U154" s="18"/>
      <c r="V154" s="18"/>
      <c r="W154" s="18"/>
      <c r="X154" s="18"/>
      <c r="Y154" s="18"/>
      <c r="Z154" s="18"/>
      <c r="AA154" s="18"/>
      <c r="AB154" s="18"/>
      <c r="AC154" s="18"/>
      <c r="AD154" s="18"/>
      <c r="AE154" s="18"/>
      <c r="AF154" s="18"/>
      <c r="AG154" s="18"/>
      <c r="AH154" s="18"/>
      <c r="AI154" s="18"/>
      <c r="AJ154" s="18"/>
      <c r="AK154" s="18"/>
      <c r="AL154" s="18"/>
    </row>
    <row r="155" spans="1:38" outlineLevel="1" x14ac:dyDescent="0.2">
      <c r="A155" s="18"/>
      <c r="B155" s="96">
        <f t="shared" si="5"/>
        <v>98</v>
      </c>
      <c r="C155" s="21" t="s">
        <v>183</v>
      </c>
      <c r="D155" s="88"/>
      <c r="E155" s="97"/>
      <c r="F155" s="18"/>
      <c r="G155" s="18"/>
      <c r="H155" s="18"/>
      <c r="I155" s="18"/>
      <c r="J155" s="18"/>
      <c r="K155" s="18"/>
      <c r="L155" s="18"/>
      <c r="M155" s="18"/>
      <c r="N155" s="18"/>
      <c r="O155" s="18"/>
      <c r="P155" s="18"/>
      <c r="Q155" s="18"/>
      <c r="R155" s="18"/>
      <c r="S155" s="18"/>
      <c r="T155" s="18"/>
      <c r="U155" s="18"/>
      <c r="V155" s="18"/>
      <c r="W155" s="18"/>
      <c r="X155" s="18"/>
      <c r="Y155" s="18"/>
      <c r="Z155" s="18"/>
      <c r="AA155" s="18"/>
      <c r="AB155" s="18"/>
      <c r="AC155" s="18"/>
      <c r="AD155" s="18"/>
      <c r="AE155" s="18"/>
      <c r="AF155" s="18"/>
      <c r="AG155" s="18"/>
      <c r="AH155" s="18"/>
      <c r="AI155" s="18"/>
      <c r="AJ155" s="18"/>
      <c r="AK155" s="18"/>
      <c r="AL155" s="18"/>
    </row>
    <row r="156" spans="1:38" outlineLevel="1" x14ac:dyDescent="0.2">
      <c r="A156" s="18"/>
      <c r="B156" s="96">
        <f t="shared" si="5"/>
        <v>99</v>
      </c>
      <c r="C156" s="21" t="s">
        <v>184</v>
      </c>
      <c r="D156" s="88"/>
      <c r="E156" s="97"/>
      <c r="F156" s="18"/>
      <c r="G156" s="18"/>
      <c r="H156" s="18"/>
      <c r="I156" s="18"/>
      <c r="J156" s="18"/>
      <c r="K156" s="18"/>
      <c r="L156" s="18"/>
      <c r="M156" s="18"/>
      <c r="N156" s="18"/>
      <c r="O156" s="18"/>
      <c r="P156" s="18"/>
      <c r="Q156" s="18"/>
      <c r="R156" s="18"/>
      <c r="S156" s="18"/>
      <c r="T156" s="18"/>
      <c r="U156" s="18"/>
      <c r="V156" s="18"/>
      <c r="W156" s="18"/>
      <c r="X156" s="18"/>
      <c r="Y156" s="18"/>
      <c r="Z156" s="18"/>
      <c r="AA156" s="18"/>
      <c r="AB156" s="18"/>
      <c r="AC156" s="18"/>
      <c r="AD156" s="18"/>
      <c r="AE156" s="18"/>
      <c r="AF156" s="18"/>
      <c r="AG156" s="18"/>
      <c r="AH156" s="18"/>
      <c r="AI156" s="18"/>
      <c r="AJ156" s="18"/>
      <c r="AK156" s="18"/>
      <c r="AL156" s="18"/>
    </row>
    <row r="157" spans="1:38" outlineLevel="1" x14ac:dyDescent="0.2">
      <c r="A157" s="18"/>
      <c r="B157" s="96">
        <f t="shared" si="5"/>
        <v>100</v>
      </c>
      <c r="C157" s="21" t="s">
        <v>185</v>
      </c>
      <c r="D157" s="88"/>
      <c r="E157" s="97"/>
      <c r="F157" s="18"/>
      <c r="G157" s="18"/>
      <c r="H157" s="18"/>
      <c r="I157" s="18"/>
      <c r="J157" s="18"/>
      <c r="K157" s="18"/>
      <c r="L157" s="18"/>
      <c r="M157" s="18"/>
      <c r="N157" s="18"/>
      <c r="O157" s="18"/>
      <c r="P157" s="18"/>
      <c r="Q157" s="18"/>
      <c r="R157" s="18"/>
      <c r="S157" s="18"/>
      <c r="T157" s="18"/>
      <c r="U157" s="18"/>
      <c r="V157" s="18"/>
      <c r="W157" s="18"/>
      <c r="X157" s="18"/>
      <c r="Y157" s="18"/>
      <c r="Z157" s="18"/>
      <c r="AA157" s="18"/>
      <c r="AB157" s="18"/>
      <c r="AC157" s="18"/>
      <c r="AD157" s="18"/>
      <c r="AE157" s="18"/>
      <c r="AF157" s="18"/>
      <c r="AG157" s="18"/>
      <c r="AH157" s="18"/>
      <c r="AI157" s="18"/>
      <c r="AJ157" s="18"/>
      <c r="AK157" s="18"/>
      <c r="AL157" s="18"/>
    </row>
    <row r="158" spans="1:38" outlineLevel="1" x14ac:dyDescent="0.2">
      <c r="A158" s="18"/>
      <c r="B158" s="96">
        <f t="shared" si="5"/>
        <v>101</v>
      </c>
      <c r="C158" s="21" t="s">
        <v>186</v>
      </c>
      <c r="D158" s="88"/>
      <c r="E158" s="97"/>
      <c r="F158" s="18"/>
      <c r="G158" s="18"/>
      <c r="H158" s="18"/>
      <c r="I158" s="18"/>
      <c r="J158" s="18"/>
      <c r="K158" s="18"/>
      <c r="L158" s="18"/>
      <c r="M158" s="18"/>
      <c r="N158" s="18"/>
      <c r="O158" s="18"/>
      <c r="P158" s="18"/>
      <c r="Q158" s="18"/>
      <c r="R158" s="18"/>
      <c r="S158" s="18"/>
      <c r="T158" s="18"/>
      <c r="U158" s="18"/>
      <c r="V158" s="18"/>
      <c r="W158" s="18"/>
      <c r="X158" s="18"/>
      <c r="Y158" s="18"/>
      <c r="Z158" s="18"/>
      <c r="AA158" s="18"/>
      <c r="AB158" s="18"/>
      <c r="AC158" s="18"/>
      <c r="AD158" s="18"/>
      <c r="AE158" s="18"/>
      <c r="AF158" s="18"/>
      <c r="AG158" s="18"/>
      <c r="AH158" s="18"/>
      <c r="AI158" s="18"/>
      <c r="AJ158" s="18"/>
      <c r="AK158" s="18"/>
      <c r="AL158" s="18"/>
    </row>
    <row r="159" spans="1:38" outlineLevel="1" x14ac:dyDescent="0.2">
      <c r="A159" s="18"/>
      <c r="B159" s="96">
        <f t="shared" si="5"/>
        <v>102</v>
      </c>
      <c r="C159" s="21" t="s">
        <v>187</v>
      </c>
      <c r="D159" s="88"/>
      <c r="E159" s="97"/>
      <c r="F159" s="18"/>
      <c r="G159" s="18"/>
      <c r="H159" s="18"/>
      <c r="I159" s="18"/>
      <c r="J159" s="18"/>
      <c r="K159" s="18"/>
      <c r="L159" s="18"/>
      <c r="M159" s="18"/>
      <c r="N159" s="18"/>
      <c r="O159" s="18"/>
      <c r="P159" s="18"/>
      <c r="Q159" s="18"/>
      <c r="R159" s="18"/>
      <c r="S159" s="18"/>
      <c r="T159" s="18"/>
      <c r="U159" s="18"/>
      <c r="V159" s="18"/>
      <c r="W159" s="18"/>
      <c r="X159" s="18"/>
      <c r="Y159" s="18"/>
      <c r="Z159" s="18"/>
      <c r="AA159" s="18"/>
      <c r="AB159" s="18"/>
      <c r="AC159" s="18"/>
      <c r="AD159" s="18"/>
      <c r="AE159" s="18"/>
      <c r="AF159" s="18"/>
      <c r="AG159" s="18"/>
      <c r="AH159" s="18"/>
      <c r="AI159" s="18"/>
      <c r="AJ159" s="18"/>
      <c r="AK159" s="18"/>
      <c r="AL159" s="18"/>
    </row>
    <row r="160" spans="1:38" outlineLevel="1" x14ac:dyDescent="0.2">
      <c r="A160" s="18"/>
      <c r="B160" s="96">
        <f t="shared" si="5"/>
        <v>103</v>
      </c>
      <c r="C160" s="21" t="s">
        <v>188</v>
      </c>
      <c r="D160" s="88"/>
      <c r="E160" s="97"/>
      <c r="F160" s="18"/>
      <c r="G160" s="18"/>
      <c r="H160" s="18"/>
      <c r="I160" s="18"/>
      <c r="J160" s="18"/>
      <c r="K160" s="18"/>
      <c r="L160" s="18"/>
      <c r="M160" s="18"/>
      <c r="N160" s="18"/>
      <c r="O160" s="18"/>
      <c r="P160" s="18"/>
      <c r="Q160" s="18"/>
      <c r="R160" s="18"/>
      <c r="S160" s="18"/>
      <c r="T160" s="18"/>
      <c r="U160" s="18"/>
      <c r="V160" s="18"/>
      <c r="W160" s="18"/>
      <c r="X160" s="18"/>
      <c r="Y160" s="18"/>
      <c r="Z160" s="18"/>
      <c r="AA160" s="18"/>
      <c r="AB160" s="18"/>
      <c r="AC160" s="18"/>
      <c r="AD160" s="18"/>
      <c r="AE160" s="18"/>
      <c r="AF160" s="18"/>
      <c r="AG160" s="18"/>
      <c r="AH160" s="18"/>
      <c r="AI160" s="18"/>
      <c r="AJ160" s="18"/>
      <c r="AK160" s="18"/>
      <c r="AL160" s="18"/>
    </row>
    <row r="161" spans="1:38" outlineLevel="1" x14ac:dyDescent="0.2">
      <c r="A161" s="18"/>
      <c r="B161" s="96">
        <f t="shared" si="5"/>
        <v>104</v>
      </c>
      <c r="C161" s="21" t="s">
        <v>189</v>
      </c>
      <c r="D161" s="88"/>
      <c r="E161" s="97"/>
      <c r="F161" s="18"/>
      <c r="G161" s="18"/>
      <c r="H161" s="18"/>
      <c r="I161" s="18"/>
      <c r="J161" s="18"/>
      <c r="K161" s="18"/>
      <c r="L161" s="18"/>
      <c r="M161" s="18"/>
      <c r="N161" s="18"/>
      <c r="O161" s="18"/>
      <c r="P161" s="18"/>
      <c r="Q161" s="18"/>
      <c r="R161" s="18"/>
      <c r="S161" s="18"/>
      <c r="T161" s="18"/>
      <c r="U161" s="18"/>
      <c r="V161" s="18"/>
      <c r="W161" s="18"/>
      <c r="X161" s="18"/>
      <c r="Y161" s="18"/>
      <c r="Z161" s="18"/>
      <c r="AA161" s="18"/>
      <c r="AB161" s="18"/>
      <c r="AC161" s="18"/>
      <c r="AD161" s="18"/>
      <c r="AE161" s="18"/>
      <c r="AF161" s="18"/>
      <c r="AG161" s="18"/>
      <c r="AH161" s="18"/>
      <c r="AI161" s="18"/>
      <c r="AJ161" s="18"/>
      <c r="AK161" s="18"/>
      <c r="AL161" s="18"/>
    </row>
    <row r="162" spans="1:38" outlineLevel="1" x14ac:dyDescent="0.2">
      <c r="A162" s="18"/>
      <c r="B162" s="96">
        <f t="shared" si="5"/>
        <v>105</v>
      </c>
      <c r="C162" s="21" t="s">
        <v>190</v>
      </c>
      <c r="D162" s="88"/>
      <c r="E162" s="97"/>
      <c r="F162" s="18"/>
      <c r="G162" s="18"/>
      <c r="H162" s="18"/>
      <c r="I162" s="18"/>
      <c r="J162" s="18"/>
      <c r="K162" s="18"/>
      <c r="L162" s="18"/>
      <c r="M162" s="18"/>
      <c r="N162" s="18"/>
      <c r="O162" s="18"/>
      <c r="P162" s="18"/>
      <c r="Q162" s="18"/>
      <c r="R162" s="18"/>
      <c r="S162" s="18"/>
      <c r="T162" s="18"/>
      <c r="U162" s="18"/>
      <c r="V162" s="18"/>
      <c r="W162" s="18"/>
      <c r="X162" s="18"/>
      <c r="Y162" s="18"/>
      <c r="Z162" s="18"/>
      <c r="AA162" s="18"/>
      <c r="AB162" s="18"/>
      <c r="AC162" s="18"/>
      <c r="AD162" s="18"/>
      <c r="AE162" s="18"/>
      <c r="AF162" s="18"/>
      <c r="AG162" s="18"/>
      <c r="AH162" s="18"/>
      <c r="AI162" s="18"/>
      <c r="AJ162" s="18"/>
      <c r="AK162" s="18"/>
      <c r="AL162" s="18"/>
    </row>
    <row r="163" spans="1:38" outlineLevel="1" x14ac:dyDescent="0.2">
      <c r="A163" s="18"/>
      <c r="B163" s="96">
        <f t="shared" si="5"/>
        <v>106</v>
      </c>
      <c r="C163" s="21" t="s">
        <v>191</v>
      </c>
      <c r="D163" s="88"/>
      <c r="E163" s="97"/>
      <c r="F163" s="18"/>
      <c r="G163" s="18"/>
      <c r="H163" s="18"/>
      <c r="I163" s="18"/>
      <c r="J163" s="18"/>
      <c r="K163" s="18"/>
      <c r="L163" s="18"/>
      <c r="M163" s="18"/>
      <c r="N163" s="18"/>
      <c r="O163" s="18"/>
      <c r="P163" s="18"/>
      <c r="Q163" s="18"/>
      <c r="R163" s="18"/>
      <c r="S163" s="18"/>
      <c r="T163" s="18"/>
      <c r="U163" s="18"/>
      <c r="V163" s="18"/>
      <c r="W163" s="18"/>
      <c r="X163" s="18"/>
      <c r="Y163" s="18"/>
      <c r="Z163" s="18"/>
      <c r="AA163" s="18"/>
      <c r="AB163" s="18"/>
      <c r="AC163" s="18"/>
      <c r="AD163" s="18"/>
      <c r="AE163" s="18"/>
      <c r="AF163" s="18"/>
      <c r="AG163" s="18"/>
      <c r="AH163" s="18"/>
      <c r="AI163" s="18"/>
      <c r="AJ163" s="18"/>
      <c r="AK163" s="18"/>
      <c r="AL163" s="18"/>
    </row>
    <row r="164" spans="1:38" outlineLevel="1" x14ac:dyDescent="0.2">
      <c r="A164" s="18"/>
      <c r="B164" s="96">
        <f t="shared" si="5"/>
        <v>107</v>
      </c>
      <c r="C164" s="21" t="s">
        <v>192</v>
      </c>
      <c r="D164" s="88"/>
      <c r="E164" s="97"/>
      <c r="F164" s="18"/>
      <c r="G164" s="18"/>
      <c r="H164" s="18"/>
      <c r="I164" s="18"/>
      <c r="J164" s="18"/>
      <c r="K164" s="18"/>
      <c r="L164" s="18"/>
      <c r="M164" s="18"/>
      <c r="N164" s="18"/>
      <c r="O164" s="18"/>
      <c r="P164" s="18"/>
      <c r="Q164" s="18"/>
      <c r="R164" s="18"/>
      <c r="S164" s="18"/>
      <c r="T164" s="18"/>
      <c r="U164" s="18"/>
      <c r="V164" s="18"/>
      <c r="W164" s="18"/>
      <c r="X164" s="18"/>
      <c r="Y164" s="18"/>
      <c r="Z164" s="18"/>
      <c r="AA164" s="18"/>
      <c r="AB164" s="18"/>
      <c r="AC164" s="18"/>
      <c r="AD164" s="18"/>
      <c r="AE164" s="18"/>
      <c r="AF164" s="18"/>
      <c r="AG164" s="18"/>
      <c r="AH164" s="18"/>
      <c r="AI164" s="18"/>
      <c r="AJ164" s="18"/>
      <c r="AK164" s="18"/>
      <c r="AL164" s="18"/>
    </row>
    <row r="165" spans="1:38" outlineLevel="1" x14ac:dyDescent="0.2">
      <c r="A165" s="18"/>
      <c r="B165" s="96">
        <f t="shared" si="5"/>
        <v>108</v>
      </c>
      <c r="C165" s="21" t="s">
        <v>193</v>
      </c>
      <c r="D165" s="88"/>
      <c r="E165" s="97"/>
      <c r="F165" s="18"/>
      <c r="G165" s="18"/>
      <c r="H165" s="18"/>
      <c r="I165" s="18"/>
      <c r="J165" s="18"/>
      <c r="K165" s="18"/>
      <c r="L165" s="18"/>
      <c r="M165" s="18"/>
      <c r="N165" s="18"/>
      <c r="O165" s="18"/>
      <c r="P165" s="18"/>
      <c r="Q165" s="18"/>
      <c r="R165" s="18"/>
      <c r="S165" s="18"/>
      <c r="T165" s="18"/>
      <c r="U165" s="18"/>
      <c r="V165" s="18"/>
      <c r="W165" s="18"/>
      <c r="X165" s="18"/>
      <c r="Y165" s="18"/>
      <c r="Z165" s="18"/>
      <c r="AA165" s="18"/>
      <c r="AB165" s="18"/>
      <c r="AC165" s="18"/>
      <c r="AD165" s="18"/>
      <c r="AE165" s="18"/>
      <c r="AF165" s="18"/>
      <c r="AG165" s="18"/>
      <c r="AH165" s="18"/>
      <c r="AI165" s="18"/>
      <c r="AJ165" s="18"/>
      <c r="AK165" s="18"/>
      <c r="AL165" s="18"/>
    </row>
    <row r="166" spans="1:38" outlineLevel="1" x14ac:dyDescent="0.2">
      <c r="A166" s="18"/>
      <c r="B166" s="96">
        <f t="shared" si="5"/>
        <v>109</v>
      </c>
      <c r="C166" s="21" t="s">
        <v>194</v>
      </c>
      <c r="D166" s="88"/>
      <c r="E166" s="97"/>
      <c r="F166" s="18"/>
      <c r="G166" s="18"/>
      <c r="H166" s="18"/>
      <c r="I166" s="18"/>
      <c r="J166" s="18"/>
      <c r="K166" s="18"/>
      <c r="L166" s="18"/>
      <c r="M166" s="18"/>
      <c r="N166" s="18"/>
      <c r="O166" s="18"/>
      <c r="P166" s="18"/>
      <c r="Q166" s="18"/>
      <c r="R166" s="18"/>
      <c r="S166" s="18"/>
      <c r="T166" s="18"/>
      <c r="U166" s="18"/>
      <c r="V166" s="18"/>
      <c r="W166" s="18"/>
      <c r="X166" s="18"/>
      <c r="Y166" s="18"/>
      <c r="Z166" s="18"/>
      <c r="AA166" s="18"/>
      <c r="AB166" s="18"/>
      <c r="AC166" s="18"/>
      <c r="AD166" s="18"/>
      <c r="AE166" s="18"/>
      <c r="AF166" s="18"/>
      <c r="AG166" s="18"/>
      <c r="AH166" s="18"/>
      <c r="AI166" s="18"/>
      <c r="AJ166" s="18"/>
      <c r="AK166" s="18"/>
      <c r="AL166" s="18"/>
    </row>
    <row r="167" spans="1:38" outlineLevel="1" x14ac:dyDescent="0.2">
      <c r="A167" s="18"/>
      <c r="B167" s="96">
        <f t="shared" si="5"/>
        <v>110</v>
      </c>
      <c r="C167" s="21" t="s">
        <v>195</v>
      </c>
      <c r="D167" s="88"/>
      <c r="E167" s="97"/>
      <c r="F167" s="18"/>
      <c r="G167" s="18"/>
      <c r="H167" s="18"/>
      <c r="I167" s="18"/>
      <c r="J167" s="18"/>
      <c r="K167" s="18"/>
      <c r="L167" s="18"/>
      <c r="M167" s="18"/>
      <c r="N167" s="18"/>
      <c r="O167" s="18"/>
      <c r="P167" s="18"/>
      <c r="Q167" s="18"/>
      <c r="R167" s="18"/>
      <c r="S167" s="18"/>
      <c r="T167" s="18"/>
      <c r="U167" s="18"/>
      <c r="V167" s="18"/>
      <c r="W167" s="18"/>
      <c r="X167" s="18"/>
      <c r="Y167" s="18"/>
      <c r="Z167" s="18"/>
      <c r="AA167" s="18"/>
      <c r="AB167" s="18"/>
      <c r="AC167" s="18"/>
      <c r="AD167" s="18"/>
      <c r="AE167" s="18"/>
      <c r="AF167" s="18"/>
      <c r="AG167" s="18"/>
      <c r="AH167" s="18"/>
      <c r="AI167" s="18"/>
      <c r="AJ167" s="18"/>
      <c r="AK167" s="18"/>
      <c r="AL167" s="18"/>
    </row>
    <row r="168" spans="1:38" outlineLevel="1" x14ac:dyDescent="0.2">
      <c r="A168" s="18"/>
      <c r="B168" s="96">
        <f t="shared" si="5"/>
        <v>111</v>
      </c>
      <c r="C168" s="21" t="s">
        <v>196</v>
      </c>
      <c r="D168" s="88"/>
      <c r="E168" s="97"/>
      <c r="F168" s="18"/>
      <c r="G168" s="18"/>
      <c r="H168" s="18"/>
      <c r="I168" s="18"/>
      <c r="J168" s="18"/>
      <c r="K168" s="18"/>
      <c r="L168" s="18"/>
      <c r="M168" s="18"/>
      <c r="N168" s="18"/>
      <c r="O168" s="18"/>
      <c r="P168" s="18"/>
      <c r="Q168" s="18"/>
      <c r="R168" s="18"/>
      <c r="S168" s="18"/>
      <c r="T168" s="18"/>
      <c r="U168" s="18"/>
      <c r="V168" s="18"/>
      <c r="W168" s="18"/>
      <c r="X168" s="18"/>
      <c r="Y168" s="18"/>
      <c r="Z168" s="18"/>
      <c r="AA168" s="18"/>
      <c r="AB168" s="18"/>
      <c r="AC168" s="18"/>
      <c r="AD168" s="18"/>
      <c r="AE168" s="18"/>
      <c r="AF168" s="18"/>
      <c r="AG168" s="18"/>
      <c r="AH168" s="18"/>
      <c r="AI168" s="18"/>
      <c r="AJ168" s="18"/>
      <c r="AK168" s="18"/>
      <c r="AL168" s="18"/>
    </row>
    <row r="169" spans="1:38" outlineLevel="1" x14ac:dyDescent="0.2">
      <c r="A169" s="18"/>
      <c r="B169" s="96">
        <f t="shared" si="5"/>
        <v>112</v>
      </c>
      <c r="C169" s="21" t="s">
        <v>197</v>
      </c>
      <c r="D169" s="88"/>
      <c r="E169" s="97"/>
      <c r="F169" s="18"/>
      <c r="G169" s="18"/>
      <c r="H169" s="18"/>
      <c r="I169" s="18"/>
      <c r="J169" s="18"/>
      <c r="K169" s="18"/>
      <c r="L169" s="18"/>
      <c r="M169" s="18"/>
      <c r="N169" s="18"/>
      <c r="O169" s="18"/>
      <c r="P169" s="18"/>
      <c r="Q169" s="18"/>
      <c r="R169" s="18"/>
      <c r="S169" s="18"/>
      <c r="T169" s="18"/>
      <c r="U169" s="18"/>
      <c r="V169" s="18"/>
      <c r="W169" s="18"/>
      <c r="X169" s="18"/>
      <c r="Y169" s="18"/>
      <c r="Z169" s="18"/>
      <c r="AA169" s="18"/>
      <c r="AB169" s="18"/>
      <c r="AC169" s="18"/>
      <c r="AD169" s="18"/>
      <c r="AE169" s="18"/>
      <c r="AF169" s="18"/>
      <c r="AG169" s="18"/>
      <c r="AH169" s="18"/>
      <c r="AI169" s="18"/>
      <c r="AJ169" s="18"/>
      <c r="AK169" s="18"/>
      <c r="AL169" s="18"/>
    </row>
    <row r="170" spans="1:38" outlineLevel="1" x14ac:dyDescent="0.2">
      <c r="A170" s="18"/>
      <c r="B170" s="96">
        <f t="shared" si="5"/>
        <v>113</v>
      </c>
      <c r="C170" s="21" t="s">
        <v>198</v>
      </c>
      <c r="D170" s="88"/>
      <c r="E170" s="97"/>
      <c r="F170" s="18"/>
      <c r="G170" s="18"/>
      <c r="H170" s="18"/>
      <c r="I170" s="18"/>
      <c r="J170" s="18"/>
      <c r="K170" s="18"/>
      <c r="L170" s="18"/>
      <c r="M170" s="18"/>
      <c r="N170" s="18"/>
      <c r="O170" s="18"/>
      <c r="P170" s="18"/>
      <c r="Q170" s="18"/>
      <c r="R170" s="18"/>
      <c r="S170" s="18"/>
      <c r="T170" s="18"/>
      <c r="U170" s="18"/>
      <c r="V170" s="18"/>
      <c r="W170" s="18"/>
      <c r="X170" s="18"/>
      <c r="Y170" s="18"/>
      <c r="Z170" s="18"/>
      <c r="AA170" s="18"/>
      <c r="AB170" s="18"/>
      <c r="AC170" s="18"/>
      <c r="AD170" s="18"/>
      <c r="AE170" s="18"/>
      <c r="AF170" s="18"/>
      <c r="AG170" s="18"/>
      <c r="AH170" s="18"/>
      <c r="AI170" s="18"/>
      <c r="AJ170" s="18"/>
      <c r="AK170" s="18"/>
      <c r="AL170" s="18"/>
    </row>
    <row r="171" spans="1:38" outlineLevel="1" x14ac:dyDescent="0.2">
      <c r="A171" s="18"/>
      <c r="B171" s="96">
        <f t="shared" si="5"/>
        <v>114</v>
      </c>
      <c r="C171" s="21" t="s">
        <v>199</v>
      </c>
      <c r="D171" s="88"/>
      <c r="E171" s="97"/>
      <c r="F171" s="18"/>
      <c r="G171" s="18"/>
      <c r="H171" s="18"/>
      <c r="I171" s="18"/>
      <c r="J171" s="18"/>
      <c r="K171" s="18"/>
      <c r="L171" s="18"/>
      <c r="M171" s="18"/>
      <c r="N171" s="18"/>
      <c r="O171" s="18"/>
      <c r="P171" s="18"/>
      <c r="Q171" s="18"/>
      <c r="R171" s="18"/>
      <c r="S171" s="18"/>
      <c r="T171" s="18"/>
      <c r="U171" s="18"/>
      <c r="V171" s="18"/>
      <c r="W171" s="18"/>
      <c r="X171" s="18"/>
      <c r="Y171" s="18"/>
      <c r="Z171" s="18"/>
      <c r="AA171" s="18"/>
      <c r="AB171" s="18"/>
      <c r="AC171" s="18"/>
      <c r="AD171" s="18"/>
      <c r="AE171" s="18"/>
      <c r="AF171" s="18"/>
      <c r="AG171" s="18"/>
      <c r="AH171" s="18"/>
      <c r="AI171" s="18"/>
      <c r="AJ171" s="18"/>
      <c r="AK171" s="18"/>
      <c r="AL171" s="18"/>
    </row>
    <row r="172" spans="1:38" outlineLevel="1" x14ac:dyDescent="0.2">
      <c r="A172" s="18"/>
      <c r="B172" s="96">
        <f t="shared" si="5"/>
        <v>115</v>
      </c>
      <c r="C172" s="21" t="s">
        <v>200</v>
      </c>
      <c r="D172" s="88"/>
      <c r="E172" s="97"/>
      <c r="F172" s="18"/>
      <c r="G172" s="18"/>
      <c r="H172" s="18"/>
      <c r="I172" s="18"/>
      <c r="J172" s="18"/>
      <c r="K172" s="18"/>
      <c r="L172" s="18"/>
      <c r="M172" s="18"/>
      <c r="N172" s="18"/>
      <c r="O172" s="18"/>
      <c r="P172" s="18"/>
      <c r="Q172" s="18"/>
      <c r="R172" s="18"/>
      <c r="S172" s="18"/>
      <c r="T172" s="18"/>
      <c r="U172" s="18"/>
      <c r="V172" s="18"/>
      <c r="W172" s="18"/>
      <c r="X172" s="18"/>
      <c r="Y172" s="18"/>
      <c r="Z172" s="18"/>
      <c r="AA172" s="18"/>
      <c r="AB172" s="18"/>
      <c r="AC172" s="18"/>
      <c r="AD172" s="18"/>
      <c r="AE172" s="18"/>
      <c r="AF172" s="18"/>
      <c r="AG172" s="18"/>
      <c r="AH172" s="18"/>
      <c r="AI172" s="18"/>
      <c r="AJ172" s="18"/>
      <c r="AK172" s="18"/>
      <c r="AL172" s="18"/>
    </row>
    <row r="173" spans="1:38" outlineLevel="1" x14ac:dyDescent="0.2">
      <c r="A173" s="18"/>
      <c r="B173" s="96">
        <f t="shared" si="5"/>
        <v>116</v>
      </c>
      <c r="C173" s="21" t="s">
        <v>201</v>
      </c>
      <c r="D173" s="88"/>
      <c r="E173" s="97"/>
      <c r="F173" s="18"/>
      <c r="G173" s="18"/>
      <c r="H173" s="18"/>
      <c r="I173" s="18"/>
      <c r="J173" s="18"/>
      <c r="K173" s="18"/>
      <c r="L173" s="18"/>
      <c r="M173" s="18"/>
      <c r="N173" s="18"/>
      <c r="O173" s="18"/>
      <c r="P173" s="18"/>
      <c r="Q173" s="18"/>
      <c r="R173" s="18"/>
      <c r="S173" s="18"/>
      <c r="T173" s="18"/>
      <c r="U173" s="18"/>
      <c r="V173" s="18"/>
      <c r="W173" s="18"/>
      <c r="X173" s="18"/>
      <c r="Y173" s="18"/>
      <c r="Z173" s="18"/>
      <c r="AA173" s="18"/>
      <c r="AB173" s="18"/>
      <c r="AC173" s="18"/>
      <c r="AD173" s="18"/>
      <c r="AE173" s="18"/>
      <c r="AF173" s="18"/>
      <c r="AG173" s="18"/>
      <c r="AH173" s="18"/>
      <c r="AI173" s="18"/>
      <c r="AJ173" s="18"/>
      <c r="AK173" s="18"/>
      <c r="AL173" s="18"/>
    </row>
    <row r="174" spans="1:38" outlineLevel="1" x14ac:dyDescent="0.2">
      <c r="A174" s="18"/>
      <c r="B174" s="96">
        <f t="shared" si="5"/>
        <v>117</v>
      </c>
      <c r="C174" s="21" t="s">
        <v>202</v>
      </c>
      <c r="D174" s="88"/>
      <c r="E174" s="97"/>
      <c r="F174" s="18"/>
      <c r="G174" s="18"/>
      <c r="H174" s="18"/>
      <c r="I174" s="18"/>
      <c r="J174" s="18"/>
      <c r="K174" s="18"/>
      <c r="L174" s="18"/>
      <c r="M174" s="18"/>
      <c r="N174" s="18"/>
      <c r="O174" s="18"/>
      <c r="P174" s="18"/>
      <c r="Q174" s="18"/>
      <c r="R174" s="18"/>
      <c r="S174" s="18"/>
      <c r="T174" s="18"/>
      <c r="U174" s="18"/>
      <c r="V174" s="18"/>
      <c r="W174" s="18"/>
      <c r="X174" s="18"/>
      <c r="Y174" s="18"/>
      <c r="Z174" s="18"/>
      <c r="AA174" s="18"/>
      <c r="AB174" s="18"/>
      <c r="AC174" s="18"/>
      <c r="AD174" s="18"/>
      <c r="AE174" s="18"/>
      <c r="AF174" s="18"/>
      <c r="AG174" s="18"/>
      <c r="AH174" s="18"/>
      <c r="AI174" s="18"/>
      <c r="AJ174" s="18"/>
      <c r="AK174" s="18"/>
      <c r="AL174" s="18"/>
    </row>
    <row r="175" spans="1:38" outlineLevel="1" x14ac:dyDescent="0.2">
      <c r="A175" s="18"/>
      <c r="B175" s="96">
        <f t="shared" si="5"/>
        <v>118</v>
      </c>
      <c r="C175" s="21" t="s">
        <v>203</v>
      </c>
      <c r="D175" s="88"/>
      <c r="E175" s="97"/>
      <c r="F175" s="18"/>
      <c r="G175" s="18"/>
      <c r="H175" s="18"/>
      <c r="I175" s="18"/>
      <c r="J175" s="18"/>
      <c r="K175" s="18"/>
      <c r="L175" s="18"/>
      <c r="M175" s="18"/>
      <c r="N175" s="18"/>
      <c r="O175" s="18"/>
      <c r="P175" s="18"/>
      <c r="Q175" s="18"/>
      <c r="R175" s="18"/>
      <c r="S175" s="18"/>
      <c r="T175" s="18"/>
      <c r="U175" s="18"/>
      <c r="V175" s="18"/>
      <c r="W175" s="18"/>
      <c r="X175" s="18"/>
      <c r="Y175" s="18"/>
      <c r="Z175" s="18"/>
      <c r="AA175" s="18"/>
      <c r="AB175" s="18"/>
      <c r="AC175" s="18"/>
      <c r="AD175" s="18"/>
      <c r="AE175" s="18"/>
      <c r="AF175" s="18"/>
      <c r="AG175" s="18"/>
      <c r="AH175" s="18"/>
      <c r="AI175" s="18"/>
      <c r="AJ175" s="18"/>
      <c r="AK175" s="18"/>
      <c r="AL175" s="18"/>
    </row>
    <row r="176" spans="1:38" outlineLevel="1" x14ac:dyDescent="0.2">
      <c r="A176" s="18"/>
      <c r="B176" s="96">
        <f t="shared" si="5"/>
        <v>119</v>
      </c>
      <c r="C176" s="21" t="s">
        <v>204</v>
      </c>
      <c r="D176" s="88"/>
      <c r="E176" s="97"/>
      <c r="F176" s="18"/>
      <c r="G176" s="18"/>
      <c r="H176" s="18"/>
      <c r="I176" s="18"/>
      <c r="J176" s="18"/>
      <c r="K176" s="18"/>
      <c r="L176" s="18"/>
      <c r="M176" s="18"/>
      <c r="N176" s="18"/>
      <c r="O176" s="18"/>
      <c r="P176" s="18"/>
      <c r="Q176" s="18"/>
      <c r="R176" s="18"/>
      <c r="S176" s="18"/>
      <c r="T176" s="18"/>
      <c r="U176" s="18"/>
      <c r="V176" s="18"/>
      <c r="W176" s="18"/>
      <c r="X176" s="18"/>
      <c r="Y176" s="18"/>
      <c r="Z176" s="18"/>
      <c r="AA176" s="18"/>
      <c r="AB176" s="18"/>
      <c r="AC176" s="18"/>
      <c r="AD176" s="18"/>
      <c r="AE176" s="18"/>
      <c r="AF176" s="18"/>
      <c r="AG176" s="18"/>
      <c r="AH176" s="18"/>
      <c r="AI176" s="18"/>
      <c r="AJ176" s="18"/>
      <c r="AK176" s="18"/>
      <c r="AL176" s="18"/>
    </row>
    <row r="177" spans="1:38" outlineLevel="1" x14ac:dyDescent="0.2">
      <c r="A177" s="18"/>
      <c r="B177" s="96">
        <f t="shared" si="5"/>
        <v>120</v>
      </c>
      <c r="C177" s="21" t="s">
        <v>205</v>
      </c>
      <c r="D177" s="88"/>
      <c r="E177" s="97"/>
      <c r="F177" s="18"/>
      <c r="G177" s="18"/>
      <c r="H177" s="18"/>
      <c r="I177" s="18"/>
      <c r="J177" s="18"/>
      <c r="K177" s="18"/>
      <c r="L177" s="18"/>
      <c r="M177" s="18"/>
      <c r="N177" s="18"/>
      <c r="O177" s="18"/>
      <c r="P177" s="18"/>
      <c r="Q177" s="18"/>
      <c r="R177" s="18"/>
      <c r="S177" s="18"/>
      <c r="T177" s="18"/>
      <c r="U177" s="18"/>
      <c r="V177" s="18"/>
      <c r="W177" s="18"/>
      <c r="X177" s="18"/>
      <c r="Y177" s="18"/>
      <c r="Z177" s="18"/>
      <c r="AA177" s="18"/>
      <c r="AB177" s="18"/>
      <c r="AC177" s="18"/>
      <c r="AD177" s="18"/>
      <c r="AE177" s="18"/>
      <c r="AF177" s="18"/>
      <c r="AG177" s="18"/>
      <c r="AH177" s="18"/>
      <c r="AI177" s="18"/>
      <c r="AJ177" s="18"/>
      <c r="AK177" s="18"/>
      <c r="AL177" s="18"/>
    </row>
    <row r="178" spans="1:38" outlineLevel="1" x14ac:dyDescent="0.2">
      <c r="A178" s="18"/>
      <c r="B178" s="96">
        <f t="shared" si="5"/>
        <v>121</v>
      </c>
      <c r="C178" s="21" t="s">
        <v>206</v>
      </c>
      <c r="D178" s="88"/>
      <c r="E178" s="97"/>
      <c r="F178" s="18"/>
      <c r="G178" s="18"/>
      <c r="H178" s="18"/>
      <c r="I178" s="18"/>
      <c r="J178" s="18"/>
      <c r="K178" s="18"/>
      <c r="L178" s="18"/>
      <c r="M178" s="18"/>
      <c r="N178" s="18"/>
      <c r="O178" s="18"/>
      <c r="P178" s="18"/>
      <c r="Q178" s="18"/>
      <c r="R178" s="18"/>
      <c r="S178" s="18"/>
      <c r="T178" s="18"/>
      <c r="U178" s="18"/>
      <c r="V178" s="18"/>
      <c r="W178" s="18"/>
      <c r="X178" s="18"/>
      <c r="Y178" s="18"/>
      <c r="Z178" s="18"/>
      <c r="AA178" s="18"/>
      <c r="AB178" s="18"/>
      <c r="AC178" s="18"/>
      <c r="AD178" s="18"/>
      <c r="AE178" s="18"/>
      <c r="AF178" s="18"/>
      <c r="AG178" s="18"/>
      <c r="AH178" s="18"/>
      <c r="AI178" s="18"/>
      <c r="AJ178" s="18"/>
      <c r="AK178" s="18"/>
      <c r="AL178" s="18"/>
    </row>
    <row r="179" spans="1:38" outlineLevel="1" x14ac:dyDescent="0.2">
      <c r="A179" s="18"/>
      <c r="B179" s="96">
        <f t="shared" si="5"/>
        <v>122</v>
      </c>
      <c r="C179" s="21" t="s">
        <v>207</v>
      </c>
      <c r="D179" s="88"/>
      <c r="E179" s="97"/>
      <c r="F179" s="18"/>
      <c r="G179" s="18"/>
      <c r="H179" s="18"/>
      <c r="I179" s="18"/>
      <c r="J179" s="18"/>
      <c r="K179" s="18"/>
      <c r="L179" s="18"/>
      <c r="M179" s="18"/>
      <c r="N179" s="18"/>
      <c r="O179" s="18"/>
      <c r="P179" s="18"/>
      <c r="Q179" s="18"/>
      <c r="R179" s="18"/>
      <c r="S179" s="18"/>
      <c r="T179" s="18"/>
      <c r="U179" s="18"/>
      <c r="V179" s="18"/>
      <c r="W179" s="18"/>
      <c r="X179" s="18"/>
      <c r="Y179" s="18"/>
      <c r="Z179" s="18"/>
      <c r="AA179" s="18"/>
      <c r="AB179" s="18"/>
      <c r="AC179" s="18"/>
      <c r="AD179" s="18"/>
      <c r="AE179" s="18"/>
      <c r="AF179" s="18"/>
      <c r="AG179" s="18"/>
      <c r="AH179" s="18"/>
      <c r="AI179" s="18"/>
      <c r="AJ179" s="18"/>
      <c r="AK179" s="18"/>
      <c r="AL179" s="18"/>
    </row>
    <row r="180" spans="1:38" outlineLevel="1" x14ac:dyDescent="0.2">
      <c r="A180" s="18"/>
      <c r="B180" s="96">
        <f t="shared" si="5"/>
        <v>123</v>
      </c>
      <c r="C180" s="21" t="s">
        <v>208</v>
      </c>
      <c r="D180" s="88"/>
      <c r="E180" s="97"/>
      <c r="F180" s="18"/>
      <c r="G180" s="18"/>
      <c r="H180" s="18"/>
      <c r="I180" s="18"/>
      <c r="J180" s="18"/>
      <c r="K180" s="18"/>
      <c r="L180" s="18"/>
      <c r="M180" s="18"/>
      <c r="N180" s="18"/>
      <c r="O180" s="18"/>
      <c r="P180" s="18"/>
      <c r="Q180" s="18"/>
      <c r="R180" s="18"/>
      <c r="S180" s="18"/>
      <c r="T180" s="18"/>
      <c r="U180" s="18"/>
      <c r="V180" s="18"/>
      <c r="W180" s="18"/>
      <c r="X180" s="18"/>
      <c r="Y180" s="18"/>
      <c r="Z180" s="18"/>
      <c r="AA180" s="18"/>
      <c r="AB180" s="18"/>
      <c r="AC180" s="18"/>
      <c r="AD180" s="18"/>
      <c r="AE180" s="18"/>
      <c r="AF180" s="18"/>
      <c r="AG180" s="18"/>
      <c r="AH180" s="18"/>
      <c r="AI180" s="18"/>
      <c r="AJ180" s="18"/>
      <c r="AK180" s="18"/>
      <c r="AL180" s="18"/>
    </row>
    <row r="181" spans="1:38" outlineLevel="1" x14ac:dyDescent="0.2">
      <c r="A181" s="18"/>
      <c r="B181" s="96">
        <f t="shared" si="5"/>
        <v>124</v>
      </c>
      <c r="C181" s="21" t="s">
        <v>209</v>
      </c>
      <c r="D181" s="88"/>
      <c r="E181" s="97"/>
      <c r="F181" s="18"/>
      <c r="G181" s="18"/>
      <c r="H181" s="18"/>
      <c r="I181" s="18"/>
      <c r="J181" s="18"/>
      <c r="K181" s="18"/>
      <c r="L181" s="18"/>
      <c r="M181" s="18"/>
      <c r="N181" s="18"/>
      <c r="O181" s="18"/>
      <c r="P181" s="18"/>
      <c r="Q181" s="18"/>
      <c r="R181" s="18"/>
      <c r="S181" s="18"/>
      <c r="T181" s="18"/>
      <c r="U181" s="18"/>
      <c r="V181" s="18"/>
      <c r="W181" s="18"/>
      <c r="X181" s="18"/>
      <c r="Y181" s="18"/>
      <c r="Z181" s="18"/>
      <c r="AA181" s="18"/>
      <c r="AB181" s="18"/>
      <c r="AC181" s="18"/>
      <c r="AD181" s="18"/>
      <c r="AE181" s="18"/>
      <c r="AF181" s="18"/>
      <c r="AG181" s="18"/>
      <c r="AH181" s="18"/>
      <c r="AI181" s="18"/>
      <c r="AJ181" s="18"/>
      <c r="AK181" s="18"/>
      <c r="AL181" s="18"/>
    </row>
    <row r="182" spans="1:38" outlineLevel="1" x14ac:dyDescent="0.2">
      <c r="A182" s="18"/>
      <c r="B182" s="96">
        <f t="shared" si="5"/>
        <v>125</v>
      </c>
      <c r="C182" s="21" t="s">
        <v>210</v>
      </c>
      <c r="D182" s="88"/>
      <c r="E182" s="97"/>
      <c r="F182" s="18"/>
      <c r="G182" s="18"/>
      <c r="H182" s="18"/>
      <c r="I182" s="18"/>
      <c r="J182" s="18"/>
      <c r="K182" s="18"/>
      <c r="L182" s="18"/>
      <c r="M182" s="18"/>
      <c r="N182" s="18"/>
      <c r="O182" s="18"/>
      <c r="P182" s="18"/>
      <c r="Q182" s="18"/>
      <c r="R182" s="18"/>
      <c r="S182" s="18"/>
      <c r="T182" s="18"/>
      <c r="U182" s="18"/>
      <c r="V182" s="18"/>
      <c r="W182" s="18"/>
      <c r="X182" s="18"/>
      <c r="Y182" s="18"/>
      <c r="Z182" s="18"/>
      <c r="AA182" s="18"/>
      <c r="AB182" s="18"/>
      <c r="AC182" s="18"/>
      <c r="AD182" s="18"/>
      <c r="AE182" s="18"/>
      <c r="AF182" s="18"/>
      <c r="AG182" s="18"/>
      <c r="AH182" s="18"/>
      <c r="AI182" s="18"/>
      <c r="AJ182" s="18"/>
      <c r="AK182" s="18"/>
      <c r="AL182" s="18"/>
    </row>
    <row r="183" spans="1:38" outlineLevel="1" x14ac:dyDescent="0.2">
      <c r="A183" s="18"/>
      <c r="B183" s="96">
        <f t="shared" si="5"/>
        <v>126</v>
      </c>
      <c r="C183" s="21" t="s">
        <v>211</v>
      </c>
      <c r="D183" s="88"/>
      <c r="E183" s="97"/>
      <c r="F183" s="18"/>
      <c r="G183" s="18"/>
      <c r="H183" s="18"/>
      <c r="I183" s="18"/>
      <c r="J183" s="18"/>
      <c r="K183" s="18"/>
      <c r="L183" s="18"/>
      <c r="M183" s="18"/>
      <c r="N183" s="18"/>
      <c r="O183" s="18"/>
      <c r="P183" s="18"/>
      <c r="Q183" s="18"/>
      <c r="R183" s="18"/>
      <c r="S183" s="18"/>
      <c r="T183" s="18"/>
      <c r="U183" s="18"/>
      <c r="V183" s="18"/>
      <c r="W183" s="18"/>
      <c r="X183" s="18"/>
      <c r="Y183" s="18"/>
      <c r="Z183" s="18"/>
      <c r="AA183" s="18"/>
      <c r="AB183" s="18"/>
      <c r="AC183" s="18"/>
      <c r="AD183" s="18"/>
      <c r="AE183" s="18"/>
      <c r="AF183" s="18"/>
      <c r="AG183" s="18"/>
      <c r="AH183" s="18"/>
      <c r="AI183" s="18"/>
      <c r="AJ183" s="18"/>
      <c r="AK183" s="18"/>
      <c r="AL183" s="18"/>
    </row>
    <row r="184" spans="1:38" outlineLevel="1" x14ac:dyDescent="0.2">
      <c r="A184" s="18"/>
      <c r="B184" s="96">
        <f t="shared" si="5"/>
        <v>127</v>
      </c>
      <c r="C184" s="21" t="s">
        <v>212</v>
      </c>
      <c r="D184" s="88"/>
      <c r="E184" s="97"/>
      <c r="F184" s="18"/>
      <c r="G184" s="18"/>
      <c r="H184" s="18"/>
      <c r="I184" s="18"/>
      <c r="J184" s="18"/>
      <c r="K184" s="18"/>
      <c r="L184" s="18"/>
      <c r="M184" s="18"/>
      <c r="N184" s="18"/>
      <c r="O184" s="18"/>
      <c r="P184" s="18"/>
      <c r="Q184" s="18"/>
      <c r="R184" s="18"/>
      <c r="S184" s="18"/>
      <c r="T184" s="18"/>
      <c r="U184" s="18"/>
      <c r="V184" s="18"/>
      <c r="W184" s="18"/>
      <c r="X184" s="18"/>
      <c r="Y184" s="18"/>
      <c r="Z184" s="18"/>
      <c r="AA184" s="18"/>
      <c r="AB184" s="18"/>
      <c r="AC184" s="18"/>
      <c r="AD184" s="18"/>
      <c r="AE184" s="18"/>
      <c r="AF184" s="18"/>
      <c r="AG184" s="18"/>
      <c r="AH184" s="18"/>
      <c r="AI184" s="18"/>
      <c r="AJ184" s="18"/>
      <c r="AK184" s="18"/>
      <c r="AL184" s="18"/>
    </row>
    <row r="185" spans="1:38" outlineLevel="1" x14ac:dyDescent="0.2">
      <c r="A185" s="18"/>
      <c r="B185" s="96">
        <f t="shared" si="5"/>
        <v>128</v>
      </c>
      <c r="C185" s="21" t="s">
        <v>213</v>
      </c>
      <c r="D185" s="88"/>
      <c r="E185" s="97"/>
      <c r="F185" s="18"/>
      <c r="G185" s="18"/>
      <c r="H185" s="18"/>
      <c r="I185" s="18"/>
      <c r="J185" s="18"/>
      <c r="K185" s="18"/>
      <c r="L185" s="18"/>
      <c r="M185" s="18"/>
      <c r="N185" s="18"/>
      <c r="O185" s="18"/>
      <c r="P185" s="18"/>
      <c r="Q185" s="18"/>
      <c r="R185" s="18"/>
      <c r="S185" s="18"/>
      <c r="T185" s="18"/>
      <c r="U185" s="18"/>
      <c r="V185" s="18"/>
      <c r="W185" s="18"/>
      <c r="X185" s="18"/>
      <c r="Y185" s="18"/>
      <c r="Z185" s="18"/>
      <c r="AA185" s="18"/>
      <c r="AB185" s="18"/>
      <c r="AC185" s="18"/>
      <c r="AD185" s="18"/>
      <c r="AE185" s="18"/>
      <c r="AF185" s="18"/>
      <c r="AG185" s="18"/>
      <c r="AH185" s="18"/>
      <c r="AI185" s="18"/>
      <c r="AJ185" s="18"/>
      <c r="AK185" s="18"/>
      <c r="AL185" s="18"/>
    </row>
    <row r="186" spans="1:38" outlineLevel="1" x14ac:dyDescent="0.2">
      <c r="A186" s="18"/>
      <c r="B186" s="96">
        <f t="shared" si="5"/>
        <v>129</v>
      </c>
      <c r="C186" s="21" t="s">
        <v>214</v>
      </c>
      <c r="D186" s="88"/>
      <c r="E186" s="97"/>
      <c r="F186" s="18"/>
      <c r="G186" s="18"/>
      <c r="H186" s="18"/>
      <c r="I186" s="18"/>
      <c r="J186" s="18"/>
      <c r="K186" s="18"/>
      <c r="L186" s="18"/>
      <c r="M186" s="18"/>
      <c r="N186" s="18"/>
      <c r="O186" s="18"/>
      <c r="P186" s="18"/>
      <c r="Q186" s="18"/>
      <c r="R186" s="18"/>
      <c r="S186" s="18"/>
      <c r="T186" s="18"/>
      <c r="U186" s="18"/>
      <c r="V186" s="18"/>
      <c r="W186" s="18"/>
      <c r="X186" s="18"/>
      <c r="Y186" s="18"/>
      <c r="Z186" s="18"/>
      <c r="AA186" s="18"/>
      <c r="AB186" s="18"/>
      <c r="AC186" s="18"/>
      <c r="AD186" s="18"/>
      <c r="AE186" s="18"/>
      <c r="AF186" s="18"/>
      <c r="AG186" s="18"/>
      <c r="AH186" s="18"/>
      <c r="AI186" s="18"/>
      <c r="AJ186" s="18"/>
      <c r="AK186" s="18"/>
      <c r="AL186" s="18"/>
    </row>
    <row r="187" spans="1:38" outlineLevel="1" x14ac:dyDescent="0.2">
      <c r="A187" s="18"/>
      <c r="B187" s="96">
        <f t="shared" ref="B187:B212" si="6">B186+1</f>
        <v>130</v>
      </c>
      <c r="C187" s="21" t="s">
        <v>215</v>
      </c>
      <c r="D187" s="88"/>
      <c r="E187" s="97"/>
      <c r="F187" s="18"/>
      <c r="G187" s="18"/>
      <c r="H187" s="18"/>
      <c r="I187" s="18"/>
      <c r="J187" s="18"/>
      <c r="K187" s="18"/>
      <c r="L187" s="18"/>
      <c r="M187" s="18"/>
      <c r="N187" s="18"/>
      <c r="O187" s="18"/>
      <c r="P187" s="18"/>
      <c r="Q187" s="18"/>
      <c r="R187" s="18"/>
      <c r="S187" s="18"/>
      <c r="T187" s="18"/>
      <c r="U187" s="18"/>
      <c r="V187" s="18"/>
      <c r="W187" s="18"/>
      <c r="X187" s="18"/>
      <c r="Y187" s="18"/>
      <c r="Z187" s="18"/>
      <c r="AA187" s="18"/>
      <c r="AB187" s="18"/>
      <c r="AC187" s="18"/>
      <c r="AD187" s="18"/>
      <c r="AE187" s="18"/>
      <c r="AF187" s="18"/>
      <c r="AG187" s="18"/>
      <c r="AH187" s="18"/>
      <c r="AI187" s="18"/>
      <c r="AJ187" s="18"/>
      <c r="AK187" s="18"/>
      <c r="AL187" s="18"/>
    </row>
    <row r="188" spans="1:38" outlineLevel="1" x14ac:dyDescent="0.2">
      <c r="A188" s="18"/>
      <c r="B188" s="96">
        <f t="shared" si="6"/>
        <v>131</v>
      </c>
      <c r="C188" s="21" t="s">
        <v>216</v>
      </c>
      <c r="D188" s="88"/>
      <c r="E188" s="97"/>
      <c r="F188" s="18"/>
      <c r="G188" s="18"/>
      <c r="H188" s="18"/>
      <c r="I188" s="18"/>
      <c r="J188" s="18"/>
      <c r="K188" s="18"/>
      <c r="L188" s="18"/>
      <c r="M188" s="18"/>
      <c r="N188" s="18"/>
      <c r="O188" s="18"/>
      <c r="P188" s="18"/>
      <c r="Q188" s="18"/>
      <c r="R188" s="18"/>
      <c r="S188" s="18"/>
      <c r="T188" s="18"/>
      <c r="U188" s="18"/>
      <c r="V188" s="18"/>
      <c r="W188" s="18"/>
      <c r="X188" s="18"/>
      <c r="Y188" s="18"/>
      <c r="Z188" s="18"/>
      <c r="AA188" s="18"/>
      <c r="AB188" s="18"/>
      <c r="AC188" s="18"/>
      <c r="AD188" s="18"/>
      <c r="AE188" s="18"/>
      <c r="AF188" s="18"/>
      <c r="AG188" s="18"/>
      <c r="AH188" s="18"/>
      <c r="AI188" s="18"/>
      <c r="AJ188" s="18"/>
      <c r="AK188" s="18"/>
      <c r="AL188" s="18"/>
    </row>
    <row r="189" spans="1:38" outlineLevel="1" x14ac:dyDescent="0.2">
      <c r="A189" s="18"/>
      <c r="B189" s="96">
        <f t="shared" si="6"/>
        <v>132</v>
      </c>
      <c r="C189" s="21" t="s">
        <v>217</v>
      </c>
      <c r="D189" s="88"/>
      <c r="E189" s="97"/>
      <c r="F189" s="18"/>
      <c r="G189" s="18"/>
      <c r="H189" s="18"/>
      <c r="I189" s="18"/>
      <c r="J189" s="18"/>
      <c r="K189" s="18"/>
      <c r="L189" s="18"/>
      <c r="M189" s="18"/>
      <c r="N189" s="18"/>
      <c r="O189" s="18"/>
      <c r="P189" s="18"/>
      <c r="Q189" s="18"/>
      <c r="R189" s="18"/>
      <c r="S189" s="18"/>
      <c r="T189" s="18"/>
      <c r="U189" s="18"/>
      <c r="V189" s="18"/>
      <c r="W189" s="18"/>
      <c r="X189" s="18"/>
      <c r="Y189" s="18"/>
      <c r="Z189" s="18"/>
      <c r="AA189" s="18"/>
      <c r="AB189" s="18"/>
      <c r="AC189" s="18"/>
      <c r="AD189" s="18"/>
      <c r="AE189" s="18"/>
      <c r="AF189" s="18"/>
      <c r="AG189" s="18"/>
      <c r="AH189" s="18"/>
      <c r="AI189" s="18"/>
      <c r="AJ189" s="18"/>
      <c r="AK189" s="18"/>
      <c r="AL189" s="18"/>
    </row>
    <row r="190" spans="1:38" outlineLevel="1" x14ac:dyDescent="0.2">
      <c r="A190" s="18"/>
      <c r="B190" s="96">
        <f t="shared" si="6"/>
        <v>133</v>
      </c>
      <c r="C190" s="21" t="s">
        <v>218</v>
      </c>
      <c r="D190" s="88"/>
      <c r="E190" s="97"/>
      <c r="F190" s="18"/>
      <c r="G190" s="18"/>
      <c r="H190" s="18"/>
      <c r="I190" s="18"/>
      <c r="J190" s="18"/>
      <c r="K190" s="18"/>
      <c r="L190" s="18"/>
      <c r="M190" s="18"/>
      <c r="N190" s="18"/>
      <c r="O190" s="18"/>
      <c r="P190" s="18"/>
      <c r="Q190" s="18"/>
      <c r="R190" s="18"/>
      <c r="S190" s="18"/>
      <c r="T190" s="18"/>
      <c r="U190" s="18"/>
      <c r="V190" s="18"/>
      <c r="W190" s="18"/>
      <c r="X190" s="18"/>
      <c r="Y190" s="18"/>
      <c r="Z190" s="18"/>
      <c r="AA190" s="18"/>
      <c r="AB190" s="18"/>
      <c r="AC190" s="18"/>
      <c r="AD190" s="18"/>
      <c r="AE190" s="18"/>
      <c r="AF190" s="18"/>
      <c r="AG190" s="18"/>
      <c r="AH190" s="18"/>
      <c r="AI190" s="18"/>
      <c r="AJ190" s="18"/>
      <c r="AK190" s="18"/>
      <c r="AL190" s="18"/>
    </row>
    <row r="191" spans="1:38" outlineLevel="1" x14ac:dyDescent="0.2">
      <c r="A191" s="18"/>
      <c r="B191" s="96">
        <f t="shared" si="6"/>
        <v>134</v>
      </c>
      <c r="C191" s="21" t="s">
        <v>219</v>
      </c>
      <c r="D191" s="88"/>
      <c r="E191" s="97"/>
      <c r="F191" s="18"/>
      <c r="G191" s="18"/>
      <c r="H191" s="18"/>
      <c r="I191" s="18"/>
      <c r="J191" s="18"/>
      <c r="K191" s="18"/>
      <c r="L191" s="18"/>
      <c r="M191" s="18"/>
      <c r="N191" s="18"/>
      <c r="O191" s="18"/>
      <c r="P191" s="18"/>
      <c r="Q191" s="18"/>
      <c r="R191" s="18"/>
      <c r="S191" s="18"/>
      <c r="T191" s="18"/>
      <c r="U191" s="18"/>
      <c r="V191" s="18"/>
      <c r="W191" s="18"/>
      <c r="X191" s="18"/>
      <c r="Y191" s="18"/>
      <c r="Z191" s="18"/>
      <c r="AA191" s="18"/>
      <c r="AB191" s="18"/>
      <c r="AC191" s="18"/>
      <c r="AD191" s="18"/>
      <c r="AE191" s="18"/>
      <c r="AF191" s="18"/>
      <c r="AG191" s="18"/>
      <c r="AH191" s="18"/>
      <c r="AI191" s="18"/>
      <c r="AJ191" s="18"/>
      <c r="AK191" s="18"/>
      <c r="AL191" s="18"/>
    </row>
    <row r="192" spans="1:38" outlineLevel="1" x14ac:dyDescent="0.2">
      <c r="A192" s="18"/>
      <c r="B192" s="96">
        <f t="shared" si="6"/>
        <v>135</v>
      </c>
      <c r="C192" s="21"/>
      <c r="D192" s="88"/>
      <c r="E192" s="97"/>
      <c r="F192" s="18"/>
      <c r="G192" s="18"/>
      <c r="H192" s="18"/>
      <c r="I192" s="18"/>
      <c r="J192" s="18"/>
      <c r="K192" s="18"/>
      <c r="L192" s="18"/>
      <c r="M192" s="18"/>
      <c r="N192" s="18"/>
      <c r="O192" s="18"/>
      <c r="P192" s="18"/>
      <c r="Q192" s="18"/>
      <c r="R192" s="18"/>
      <c r="S192" s="18"/>
      <c r="T192" s="18"/>
      <c r="U192" s="18"/>
      <c r="V192" s="18"/>
      <c r="W192" s="18"/>
      <c r="X192" s="18"/>
      <c r="Y192" s="18"/>
      <c r="Z192" s="18"/>
      <c r="AA192" s="18"/>
      <c r="AB192" s="18"/>
      <c r="AC192" s="18"/>
      <c r="AD192" s="18"/>
      <c r="AE192" s="18"/>
      <c r="AF192" s="18"/>
      <c r="AG192" s="18"/>
      <c r="AH192" s="18"/>
      <c r="AI192" s="18"/>
      <c r="AJ192" s="18"/>
      <c r="AK192" s="18"/>
      <c r="AL192" s="18"/>
    </row>
    <row r="193" spans="1:38" outlineLevel="1" x14ac:dyDescent="0.2">
      <c r="A193" s="18"/>
      <c r="B193" s="96">
        <f t="shared" si="6"/>
        <v>136</v>
      </c>
      <c r="C193" s="21"/>
      <c r="D193" s="88"/>
      <c r="E193" s="97"/>
      <c r="F193" s="18"/>
      <c r="G193" s="18"/>
      <c r="H193" s="18"/>
      <c r="I193" s="18"/>
      <c r="J193" s="18"/>
      <c r="K193" s="18"/>
      <c r="L193" s="18"/>
      <c r="M193" s="18"/>
      <c r="N193" s="18"/>
      <c r="O193" s="18"/>
      <c r="P193" s="18"/>
      <c r="Q193" s="18"/>
      <c r="R193" s="18"/>
      <c r="S193" s="18"/>
      <c r="T193" s="18"/>
      <c r="U193" s="18"/>
      <c r="V193" s="18"/>
      <c r="W193" s="18"/>
      <c r="X193" s="18"/>
      <c r="Y193" s="18"/>
      <c r="Z193" s="18"/>
      <c r="AA193" s="18"/>
      <c r="AB193" s="18"/>
      <c r="AC193" s="18"/>
      <c r="AD193" s="18"/>
      <c r="AE193" s="18"/>
      <c r="AF193" s="18"/>
      <c r="AG193" s="18"/>
      <c r="AH193" s="18"/>
      <c r="AI193" s="18"/>
      <c r="AJ193" s="18"/>
      <c r="AK193" s="18"/>
      <c r="AL193" s="18"/>
    </row>
    <row r="194" spans="1:38" outlineLevel="1" x14ac:dyDescent="0.2">
      <c r="A194" s="18"/>
      <c r="B194" s="96">
        <f t="shared" si="6"/>
        <v>137</v>
      </c>
      <c r="C194" s="21"/>
      <c r="D194" s="88"/>
      <c r="E194" s="97"/>
      <c r="F194" s="18"/>
      <c r="G194" s="18"/>
      <c r="H194" s="18"/>
      <c r="I194" s="18"/>
      <c r="J194" s="18"/>
      <c r="K194" s="18"/>
      <c r="L194" s="18"/>
      <c r="M194" s="18"/>
      <c r="N194" s="18"/>
      <c r="O194" s="18"/>
      <c r="P194" s="18"/>
      <c r="Q194" s="18"/>
      <c r="R194" s="18"/>
      <c r="S194" s="18"/>
      <c r="T194" s="18"/>
      <c r="U194" s="18"/>
      <c r="V194" s="18"/>
      <c r="W194" s="18"/>
      <c r="X194" s="18"/>
      <c r="Y194" s="18"/>
      <c r="Z194" s="18"/>
      <c r="AA194" s="18"/>
      <c r="AB194" s="18"/>
      <c r="AC194" s="18"/>
      <c r="AD194" s="18"/>
      <c r="AE194" s="18"/>
      <c r="AF194" s="18"/>
      <c r="AG194" s="18"/>
      <c r="AH194" s="18"/>
      <c r="AI194" s="18"/>
      <c r="AJ194" s="18"/>
      <c r="AK194" s="18"/>
      <c r="AL194" s="18"/>
    </row>
    <row r="195" spans="1:38" outlineLevel="1" x14ac:dyDescent="0.2">
      <c r="A195" s="18"/>
      <c r="B195" s="96">
        <f t="shared" si="6"/>
        <v>138</v>
      </c>
      <c r="C195" s="21"/>
      <c r="D195" s="88"/>
      <c r="E195" s="97"/>
      <c r="F195" s="18"/>
      <c r="G195" s="18"/>
      <c r="H195" s="18"/>
      <c r="I195" s="18"/>
      <c r="J195" s="18"/>
      <c r="K195" s="18"/>
      <c r="L195" s="18"/>
      <c r="M195" s="18"/>
      <c r="N195" s="18"/>
      <c r="O195" s="18"/>
      <c r="P195" s="18"/>
      <c r="Q195" s="18"/>
      <c r="R195" s="18"/>
      <c r="S195" s="18"/>
      <c r="T195" s="18"/>
      <c r="U195" s="18"/>
      <c r="V195" s="18"/>
      <c r="W195" s="18"/>
      <c r="X195" s="18"/>
      <c r="Y195" s="18"/>
      <c r="Z195" s="18"/>
      <c r="AA195" s="18"/>
      <c r="AB195" s="18"/>
      <c r="AC195" s="18"/>
      <c r="AD195" s="18"/>
      <c r="AE195" s="18"/>
      <c r="AF195" s="18"/>
      <c r="AG195" s="18"/>
      <c r="AH195" s="18"/>
      <c r="AI195" s="18"/>
      <c r="AJ195" s="18"/>
      <c r="AK195" s="18"/>
      <c r="AL195" s="18"/>
    </row>
    <row r="196" spans="1:38" outlineLevel="1" x14ac:dyDescent="0.2">
      <c r="A196" s="18"/>
      <c r="B196" s="96">
        <f t="shared" si="6"/>
        <v>139</v>
      </c>
      <c r="C196" s="21"/>
      <c r="D196" s="88"/>
      <c r="E196" s="97"/>
      <c r="F196" s="18"/>
      <c r="G196" s="18"/>
      <c r="H196" s="18"/>
      <c r="I196" s="18"/>
      <c r="J196" s="18"/>
      <c r="K196" s="18"/>
      <c r="L196" s="18"/>
      <c r="M196" s="18"/>
      <c r="N196" s="18"/>
      <c r="O196" s="18"/>
      <c r="P196" s="18"/>
      <c r="Q196" s="18"/>
      <c r="R196" s="18"/>
      <c r="S196" s="18"/>
      <c r="T196" s="18"/>
      <c r="U196" s="18"/>
      <c r="V196" s="18"/>
      <c r="W196" s="18"/>
      <c r="X196" s="18"/>
      <c r="Y196" s="18"/>
      <c r="Z196" s="18"/>
      <c r="AA196" s="18"/>
      <c r="AB196" s="18"/>
      <c r="AC196" s="18"/>
      <c r="AD196" s="18"/>
      <c r="AE196" s="18"/>
      <c r="AF196" s="18"/>
      <c r="AG196" s="18"/>
      <c r="AH196" s="18"/>
      <c r="AI196" s="18"/>
      <c r="AJ196" s="18"/>
      <c r="AK196" s="18"/>
      <c r="AL196" s="18"/>
    </row>
    <row r="197" spans="1:38" outlineLevel="1" x14ac:dyDescent="0.2">
      <c r="A197" s="18"/>
      <c r="B197" s="96">
        <f t="shared" si="6"/>
        <v>140</v>
      </c>
      <c r="C197" s="21"/>
      <c r="D197" s="88"/>
      <c r="E197" s="97"/>
      <c r="F197" s="18"/>
      <c r="G197" s="18"/>
      <c r="H197" s="18"/>
      <c r="I197" s="18"/>
      <c r="J197" s="18"/>
      <c r="K197" s="18"/>
      <c r="L197" s="18"/>
      <c r="M197" s="18"/>
      <c r="N197" s="18"/>
      <c r="O197" s="18"/>
      <c r="P197" s="18"/>
      <c r="Q197" s="18"/>
      <c r="R197" s="18"/>
      <c r="S197" s="18"/>
      <c r="T197" s="18"/>
      <c r="U197" s="18"/>
      <c r="V197" s="18"/>
      <c r="W197" s="18"/>
      <c r="X197" s="18"/>
      <c r="Y197" s="18"/>
      <c r="Z197" s="18"/>
      <c r="AA197" s="18"/>
      <c r="AB197" s="18"/>
      <c r="AC197" s="18"/>
      <c r="AD197" s="18"/>
      <c r="AE197" s="18"/>
      <c r="AF197" s="18"/>
      <c r="AG197" s="18"/>
      <c r="AH197" s="18"/>
      <c r="AI197" s="18"/>
      <c r="AJ197" s="18"/>
      <c r="AK197" s="18"/>
      <c r="AL197" s="18"/>
    </row>
    <row r="198" spans="1:38" outlineLevel="1" x14ac:dyDescent="0.2">
      <c r="A198" s="18"/>
      <c r="B198" s="96">
        <f t="shared" si="6"/>
        <v>141</v>
      </c>
      <c r="C198" s="21"/>
      <c r="D198" s="88"/>
      <c r="E198" s="97"/>
      <c r="F198" s="18"/>
      <c r="G198" s="18"/>
      <c r="H198" s="18"/>
      <c r="I198" s="18"/>
      <c r="J198" s="18"/>
      <c r="K198" s="18"/>
      <c r="L198" s="18"/>
      <c r="M198" s="18"/>
      <c r="N198" s="18"/>
      <c r="O198" s="18"/>
      <c r="P198" s="18"/>
      <c r="Q198" s="18"/>
      <c r="R198" s="18"/>
      <c r="S198" s="18"/>
      <c r="T198" s="18"/>
      <c r="U198" s="18"/>
      <c r="V198" s="18"/>
      <c r="W198" s="18"/>
      <c r="X198" s="18"/>
      <c r="Y198" s="18"/>
      <c r="Z198" s="18"/>
      <c r="AA198" s="18"/>
      <c r="AB198" s="18"/>
      <c r="AC198" s="18"/>
      <c r="AD198" s="18"/>
      <c r="AE198" s="18"/>
      <c r="AF198" s="18"/>
      <c r="AG198" s="18"/>
      <c r="AH198" s="18"/>
      <c r="AI198" s="18"/>
      <c r="AJ198" s="18"/>
      <c r="AK198" s="18"/>
      <c r="AL198" s="18"/>
    </row>
    <row r="199" spans="1:38" outlineLevel="1" x14ac:dyDescent="0.2">
      <c r="A199" s="18"/>
      <c r="B199" s="96">
        <f t="shared" si="6"/>
        <v>142</v>
      </c>
      <c r="C199" s="21"/>
      <c r="D199" s="88"/>
      <c r="E199" s="97"/>
      <c r="F199" s="18"/>
      <c r="G199" s="18"/>
      <c r="H199" s="18"/>
      <c r="I199" s="18"/>
      <c r="J199" s="18"/>
      <c r="K199" s="18"/>
      <c r="L199" s="18"/>
      <c r="M199" s="18"/>
      <c r="N199" s="18"/>
      <c r="O199" s="18"/>
      <c r="P199" s="18"/>
      <c r="Q199" s="18"/>
      <c r="R199" s="18"/>
      <c r="S199" s="18"/>
      <c r="T199" s="18"/>
      <c r="U199" s="18"/>
      <c r="V199" s="18"/>
      <c r="W199" s="18"/>
      <c r="X199" s="18"/>
      <c r="Y199" s="18"/>
      <c r="Z199" s="18"/>
      <c r="AA199" s="18"/>
      <c r="AB199" s="18"/>
      <c r="AC199" s="18"/>
      <c r="AD199" s="18"/>
      <c r="AE199" s="18"/>
      <c r="AF199" s="18"/>
      <c r="AG199" s="18"/>
      <c r="AH199" s="18"/>
      <c r="AI199" s="18"/>
      <c r="AJ199" s="18"/>
      <c r="AK199" s="18"/>
      <c r="AL199" s="18"/>
    </row>
    <row r="200" spans="1:38" outlineLevel="1" x14ac:dyDescent="0.2">
      <c r="A200" s="18"/>
      <c r="B200" s="96">
        <f t="shared" si="6"/>
        <v>143</v>
      </c>
      <c r="C200" s="21"/>
      <c r="D200" s="88"/>
      <c r="E200" s="97"/>
      <c r="F200" s="18"/>
      <c r="G200" s="18"/>
      <c r="H200" s="18"/>
      <c r="I200" s="18"/>
      <c r="J200" s="18"/>
      <c r="K200" s="18"/>
      <c r="L200" s="18"/>
      <c r="M200" s="18"/>
      <c r="N200" s="18"/>
      <c r="O200" s="18"/>
      <c r="P200" s="18"/>
      <c r="Q200" s="18"/>
      <c r="R200" s="18"/>
      <c r="S200" s="18"/>
      <c r="T200" s="18"/>
      <c r="U200" s="18"/>
      <c r="V200" s="18"/>
      <c r="W200" s="18"/>
      <c r="X200" s="18"/>
      <c r="Y200" s="18"/>
      <c r="Z200" s="18"/>
      <c r="AA200" s="18"/>
      <c r="AB200" s="18"/>
      <c r="AC200" s="18"/>
      <c r="AD200" s="18"/>
      <c r="AE200" s="18"/>
      <c r="AF200" s="18"/>
      <c r="AG200" s="18"/>
      <c r="AH200" s="18"/>
      <c r="AI200" s="18"/>
      <c r="AJ200" s="18"/>
      <c r="AK200" s="18"/>
      <c r="AL200" s="18"/>
    </row>
    <row r="201" spans="1:38" outlineLevel="1" x14ac:dyDescent="0.2">
      <c r="A201" s="18"/>
      <c r="B201" s="96">
        <f t="shared" si="6"/>
        <v>144</v>
      </c>
      <c r="C201" s="21"/>
      <c r="D201" s="88"/>
      <c r="E201" s="97"/>
      <c r="F201" s="18"/>
      <c r="G201" s="18"/>
      <c r="H201" s="18"/>
      <c r="I201" s="18"/>
      <c r="J201" s="18"/>
      <c r="K201" s="18"/>
      <c r="L201" s="18"/>
      <c r="M201" s="18"/>
      <c r="N201" s="18"/>
      <c r="O201" s="18"/>
      <c r="P201" s="18"/>
      <c r="Q201" s="18"/>
      <c r="R201" s="18"/>
      <c r="S201" s="18"/>
      <c r="T201" s="18"/>
      <c r="U201" s="18"/>
      <c r="V201" s="18"/>
      <c r="W201" s="18"/>
      <c r="X201" s="18"/>
      <c r="Y201" s="18"/>
      <c r="Z201" s="18"/>
      <c r="AA201" s="18"/>
      <c r="AB201" s="18"/>
      <c r="AC201" s="18"/>
      <c r="AD201" s="18"/>
      <c r="AE201" s="18"/>
      <c r="AF201" s="18"/>
      <c r="AG201" s="18"/>
      <c r="AH201" s="18"/>
      <c r="AI201" s="18"/>
      <c r="AJ201" s="18"/>
      <c r="AK201" s="18"/>
      <c r="AL201" s="18"/>
    </row>
    <row r="202" spans="1:38" outlineLevel="1" x14ac:dyDescent="0.2">
      <c r="A202" s="18"/>
      <c r="B202" s="96">
        <f t="shared" si="6"/>
        <v>145</v>
      </c>
      <c r="C202" s="21"/>
      <c r="D202" s="88"/>
      <c r="E202" s="97"/>
      <c r="F202" s="18"/>
      <c r="G202" s="18"/>
      <c r="H202" s="18"/>
      <c r="I202" s="18"/>
      <c r="J202" s="18"/>
      <c r="K202" s="18"/>
      <c r="L202" s="18"/>
      <c r="M202" s="18"/>
      <c r="N202" s="18"/>
      <c r="O202" s="18"/>
      <c r="P202" s="18"/>
      <c r="Q202" s="18"/>
      <c r="R202" s="18"/>
      <c r="S202" s="18"/>
      <c r="T202" s="18"/>
      <c r="U202" s="18"/>
      <c r="V202" s="18"/>
      <c r="W202" s="18"/>
      <c r="X202" s="18"/>
      <c r="Y202" s="18"/>
      <c r="Z202" s="18"/>
      <c r="AA202" s="18"/>
      <c r="AB202" s="18"/>
      <c r="AC202" s="18"/>
      <c r="AD202" s="18"/>
      <c r="AE202" s="18"/>
      <c r="AF202" s="18"/>
      <c r="AG202" s="18"/>
      <c r="AH202" s="18"/>
      <c r="AI202" s="18"/>
      <c r="AJ202" s="18"/>
      <c r="AK202" s="18"/>
      <c r="AL202" s="18"/>
    </row>
    <row r="203" spans="1:38" outlineLevel="1" x14ac:dyDescent="0.2">
      <c r="A203" s="18"/>
      <c r="B203" s="96">
        <f t="shared" si="6"/>
        <v>146</v>
      </c>
      <c r="C203" s="21"/>
      <c r="D203" s="88"/>
      <c r="E203" s="97"/>
      <c r="F203" s="18"/>
      <c r="G203" s="18"/>
      <c r="H203" s="18"/>
      <c r="I203" s="18"/>
      <c r="J203" s="18"/>
      <c r="K203" s="18"/>
      <c r="L203" s="18"/>
      <c r="M203" s="18"/>
      <c r="N203" s="18"/>
      <c r="O203" s="18"/>
      <c r="P203" s="18"/>
      <c r="Q203" s="18"/>
      <c r="R203" s="18"/>
      <c r="S203" s="18"/>
      <c r="T203" s="18"/>
      <c r="U203" s="18"/>
      <c r="V203" s="18"/>
      <c r="W203" s="18"/>
      <c r="X203" s="18"/>
      <c r="Y203" s="18"/>
      <c r="Z203" s="18"/>
      <c r="AA203" s="18"/>
      <c r="AB203" s="18"/>
      <c r="AC203" s="18"/>
      <c r="AD203" s="18"/>
      <c r="AE203" s="18"/>
      <c r="AF203" s="18"/>
      <c r="AG203" s="18"/>
      <c r="AH203" s="18"/>
      <c r="AI203" s="18"/>
      <c r="AJ203" s="18"/>
      <c r="AK203" s="18"/>
      <c r="AL203" s="18"/>
    </row>
    <row r="204" spans="1:38" outlineLevel="1" x14ac:dyDescent="0.2">
      <c r="A204" s="18"/>
      <c r="B204" s="96">
        <f t="shared" si="6"/>
        <v>147</v>
      </c>
      <c r="C204" s="21"/>
      <c r="D204" s="88"/>
      <c r="E204" s="97"/>
      <c r="F204" s="18"/>
      <c r="G204" s="18"/>
      <c r="H204" s="18"/>
      <c r="I204" s="18"/>
      <c r="J204" s="18"/>
      <c r="K204" s="18"/>
      <c r="L204" s="18"/>
      <c r="M204" s="18"/>
      <c r="N204" s="18"/>
      <c r="O204" s="18"/>
      <c r="P204" s="18"/>
      <c r="Q204" s="18"/>
      <c r="R204" s="18"/>
      <c r="S204" s="18"/>
      <c r="T204" s="18"/>
      <c r="U204" s="18"/>
      <c r="V204" s="18"/>
      <c r="W204" s="18"/>
      <c r="X204" s="18"/>
      <c r="Y204" s="18"/>
      <c r="Z204" s="18"/>
      <c r="AA204" s="18"/>
      <c r="AB204" s="18"/>
      <c r="AC204" s="18"/>
      <c r="AD204" s="18"/>
      <c r="AE204" s="18"/>
      <c r="AF204" s="18"/>
      <c r="AG204" s="18"/>
      <c r="AH204" s="18"/>
      <c r="AI204" s="18"/>
      <c r="AJ204" s="18"/>
      <c r="AK204" s="18"/>
      <c r="AL204" s="18"/>
    </row>
    <row r="205" spans="1:38" outlineLevel="1" x14ac:dyDescent="0.2">
      <c r="A205" s="18"/>
      <c r="B205" s="96">
        <f t="shared" si="6"/>
        <v>148</v>
      </c>
      <c r="C205" s="21"/>
      <c r="D205" s="88"/>
      <c r="E205" s="97"/>
      <c r="F205" s="18"/>
      <c r="G205" s="18"/>
      <c r="H205" s="18"/>
      <c r="I205" s="18"/>
      <c r="J205" s="18"/>
      <c r="K205" s="18"/>
      <c r="L205" s="18"/>
      <c r="M205" s="18"/>
      <c r="N205" s="18"/>
      <c r="O205" s="18"/>
      <c r="P205" s="18"/>
      <c r="Q205" s="18"/>
      <c r="R205" s="18"/>
      <c r="S205" s="18"/>
      <c r="T205" s="18"/>
      <c r="U205" s="18"/>
      <c r="V205" s="18"/>
      <c r="W205" s="18"/>
      <c r="X205" s="18"/>
      <c r="Y205" s="18"/>
      <c r="Z205" s="18"/>
      <c r="AA205" s="18"/>
      <c r="AB205" s="18"/>
      <c r="AC205" s="18"/>
      <c r="AD205" s="18"/>
      <c r="AE205" s="18"/>
      <c r="AF205" s="18"/>
      <c r="AG205" s="18"/>
      <c r="AH205" s="18"/>
      <c r="AI205" s="18"/>
      <c r="AJ205" s="18"/>
      <c r="AK205" s="18"/>
      <c r="AL205" s="18"/>
    </row>
    <row r="206" spans="1:38" outlineLevel="1" x14ac:dyDescent="0.2">
      <c r="A206" s="18"/>
      <c r="B206" s="96">
        <f t="shared" si="6"/>
        <v>149</v>
      </c>
      <c r="C206" s="21"/>
      <c r="D206" s="88"/>
      <c r="E206" s="97"/>
      <c r="F206" s="18"/>
      <c r="G206" s="18"/>
      <c r="H206" s="18"/>
      <c r="I206" s="18"/>
      <c r="J206" s="18"/>
      <c r="K206" s="18"/>
      <c r="L206" s="18"/>
      <c r="M206" s="18"/>
      <c r="N206" s="18"/>
      <c r="O206" s="18"/>
      <c r="P206" s="18"/>
      <c r="Q206" s="18"/>
      <c r="R206" s="18"/>
      <c r="S206" s="18"/>
      <c r="T206" s="18"/>
      <c r="U206" s="18"/>
      <c r="V206" s="18"/>
      <c r="W206" s="18"/>
      <c r="X206" s="18"/>
      <c r="Y206" s="18"/>
      <c r="Z206" s="18"/>
      <c r="AA206" s="18"/>
      <c r="AB206" s="18"/>
      <c r="AC206" s="18"/>
      <c r="AD206" s="18"/>
      <c r="AE206" s="18"/>
      <c r="AF206" s="18"/>
      <c r="AG206" s="18"/>
      <c r="AH206" s="18"/>
      <c r="AI206" s="18"/>
      <c r="AJ206" s="18"/>
      <c r="AK206" s="18"/>
      <c r="AL206" s="18"/>
    </row>
    <row r="207" spans="1:38" outlineLevel="1" x14ac:dyDescent="0.2">
      <c r="A207" s="18"/>
      <c r="B207" s="96">
        <f t="shared" si="6"/>
        <v>150</v>
      </c>
      <c r="C207" s="21"/>
      <c r="D207" s="88"/>
      <c r="E207" s="97"/>
      <c r="F207" s="18"/>
      <c r="G207" s="18"/>
      <c r="H207" s="18"/>
      <c r="I207" s="18"/>
      <c r="J207" s="18"/>
      <c r="K207" s="18"/>
      <c r="L207" s="18"/>
      <c r="M207" s="18"/>
      <c r="N207" s="18"/>
      <c r="O207" s="18"/>
      <c r="P207" s="18"/>
      <c r="Q207" s="18"/>
      <c r="R207" s="18"/>
      <c r="S207" s="18"/>
      <c r="T207" s="18"/>
      <c r="U207" s="18"/>
      <c r="V207" s="18"/>
      <c r="W207" s="18"/>
      <c r="X207" s="18"/>
      <c r="Y207" s="18"/>
      <c r="Z207" s="18"/>
      <c r="AA207" s="18"/>
      <c r="AB207" s="18"/>
      <c r="AC207" s="18"/>
      <c r="AD207" s="18"/>
      <c r="AE207" s="18"/>
      <c r="AF207" s="18"/>
      <c r="AG207" s="18"/>
      <c r="AH207" s="18"/>
      <c r="AI207" s="18"/>
      <c r="AJ207" s="18"/>
      <c r="AK207" s="18"/>
      <c r="AL207" s="18"/>
    </row>
    <row r="208" spans="1:38" outlineLevel="1" x14ac:dyDescent="0.2">
      <c r="A208" s="18"/>
      <c r="B208" s="96">
        <f t="shared" si="6"/>
        <v>151</v>
      </c>
      <c r="C208" s="21"/>
      <c r="D208" s="88"/>
      <c r="E208" s="97"/>
      <c r="F208" s="18"/>
      <c r="G208" s="18"/>
      <c r="H208" s="18"/>
      <c r="I208" s="18"/>
      <c r="J208" s="18"/>
      <c r="K208" s="18"/>
      <c r="L208" s="18"/>
      <c r="M208" s="18"/>
      <c r="N208" s="18"/>
      <c r="O208" s="18"/>
      <c r="P208" s="18"/>
      <c r="Q208" s="18"/>
      <c r="R208" s="18"/>
      <c r="S208" s="18"/>
      <c r="T208" s="18"/>
      <c r="U208" s="18"/>
      <c r="V208" s="18"/>
      <c r="W208" s="18"/>
      <c r="X208" s="18"/>
      <c r="Y208" s="18"/>
      <c r="Z208" s="18"/>
      <c r="AA208" s="18"/>
      <c r="AB208" s="18"/>
      <c r="AC208" s="18"/>
      <c r="AD208" s="18"/>
      <c r="AE208" s="18"/>
      <c r="AF208" s="18"/>
      <c r="AG208" s="18"/>
      <c r="AH208" s="18"/>
      <c r="AI208" s="18"/>
      <c r="AJ208" s="18"/>
      <c r="AK208" s="18"/>
      <c r="AL208" s="18"/>
    </row>
    <row r="209" spans="1:38" outlineLevel="1" x14ac:dyDescent="0.2">
      <c r="A209" s="18"/>
      <c r="B209" s="96">
        <f t="shared" si="6"/>
        <v>152</v>
      </c>
      <c r="C209" s="21"/>
      <c r="D209" s="88"/>
      <c r="E209" s="97"/>
      <c r="F209" s="18"/>
      <c r="G209" s="18"/>
      <c r="H209" s="18"/>
      <c r="I209" s="18"/>
      <c r="J209" s="18"/>
      <c r="K209" s="18"/>
      <c r="L209" s="18"/>
      <c r="M209" s="18"/>
      <c r="N209" s="18"/>
      <c r="O209" s="18"/>
      <c r="P209" s="18"/>
      <c r="Q209" s="18"/>
      <c r="R209" s="18"/>
      <c r="S209" s="18"/>
      <c r="T209" s="18"/>
      <c r="U209" s="18"/>
      <c r="V209" s="18"/>
      <c r="W209" s="18"/>
      <c r="X209" s="18"/>
      <c r="Y209" s="18"/>
      <c r="Z209" s="18"/>
      <c r="AA209" s="18"/>
      <c r="AB209" s="18"/>
      <c r="AC209" s="18"/>
      <c r="AD209" s="18"/>
      <c r="AE209" s="18"/>
      <c r="AF209" s="18"/>
      <c r="AG209" s="18"/>
      <c r="AH209" s="18"/>
      <c r="AI209" s="18"/>
      <c r="AJ209" s="18"/>
      <c r="AK209" s="18"/>
      <c r="AL209" s="18"/>
    </row>
    <row r="210" spans="1:38" outlineLevel="1" x14ac:dyDescent="0.2">
      <c r="A210" s="18"/>
      <c r="B210" s="96">
        <f t="shared" si="6"/>
        <v>153</v>
      </c>
      <c r="C210" s="21"/>
      <c r="D210" s="88"/>
      <c r="E210" s="97"/>
      <c r="F210" s="18"/>
      <c r="G210" s="18"/>
      <c r="H210" s="18"/>
      <c r="I210" s="18"/>
      <c r="J210" s="18"/>
      <c r="K210" s="18"/>
      <c r="L210" s="18"/>
      <c r="M210" s="18"/>
      <c r="N210" s="18"/>
      <c r="O210" s="18"/>
      <c r="P210" s="18"/>
      <c r="Q210" s="18"/>
      <c r="R210" s="18"/>
      <c r="S210" s="18"/>
      <c r="T210" s="18"/>
      <c r="U210" s="18"/>
      <c r="V210" s="18"/>
      <c r="W210" s="18"/>
      <c r="X210" s="18"/>
      <c r="Y210" s="18"/>
      <c r="Z210" s="18"/>
      <c r="AA210" s="18"/>
      <c r="AB210" s="18"/>
      <c r="AC210" s="18"/>
      <c r="AD210" s="18"/>
      <c r="AE210" s="18"/>
      <c r="AF210" s="18"/>
      <c r="AG210" s="18"/>
      <c r="AH210" s="18"/>
      <c r="AI210" s="18"/>
      <c r="AJ210" s="18"/>
      <c r="AK210" s="18"/>
      <c r="AL210" s="18"/>
    </row>
    <row r="211" spans="1:38" outlineLevel="1" x14ac:dyDescent="0.2">
      <c r="A211" s="18"/>
      <c r="B211" s="96">
        <f t="shared" si="6"/>
        <v>154</v>
      </c>
      <c r="C211" s="21"/>
      <c r="D211" s="88"/>
      <c r="E211" s="97"/>
      <c r="F211" s="18"/>
      <c r="G211" s="18"/>
      <c r="H211" s="18"/>
      <c r="I211" s="18"/>
      <c r="J211" s="18"/>
      <c r="K211" s="18"/>
      <c r="L211" s="18"/>
      <c r="M211" s="18"/>
      <c r="N211" s="18"/>
      <c r="O211" s="18"/>
      <c r="P211" s="18"/>
      <c r="Q211" s="18"/>
      <c r="R211" s="18"/>
      <c r="S211" s="18"/>
      <c r="T211" s="18"/>
      <c r="U211" s="18"/>
      <c r="V211" s="18"/>
      <c r="W211" s="18"/>
      <c r="X211" s="18"/>
      <c r="Y211" s="18"/>
      <c r="Z211" s="18"/>
      <c r="AA211" s="18"/>
      <c r="AB211" s="18"/>
      <c r="AC211" s="18"/>
      <c r="AD211" s="18"/>
      <c r="AE211" s="18"/>
      <c r="AF211" s="18"/>
      <c r="AG211" s="18"/>
      <c r="AH211" s="18"/>
      <c r="AI211" s="18"/>
      <c r="AJ211" s="18"/>
      <c r="AK211" s="18"/>
      <c r="AL211" s="18"/>
    </row>
    <row r="212" spans="1:38" x14ac:dyDescent="0.2">
      <c r="A212" s="18"/>
      <c r="B212" s="100">
        <f t="shared" si="6"/>
        <v>155</v>
      </c>
      <c r="C212" s="128"/>
      <c r="D212" s="86"/>
      <c r="E212" s="101"/>
      <c r="F212" s="18" t="s">
        <v>220</v>
      </c>
      <c r="G212" s="18"/>
      <c r="H212" s="18"/>
      <c r="I212" s="18"/>
      <c r="J212" s="18"/>
      <c r="K212" s="18"/>
      <c r="L212" s="18"/>
      <c r="M212" s="18"/>
      <c r="N212" s="18"/>
      <c r="O212" s="18"/>
      <c r="P212" s="18"/>
      <c r="Q212" s="18"/>
      <c r="R212" s="18"/>
      <c r="S212" s="18"/>
      <c r="T212" s="18"/>
      <c r="U212" s="18"/>
      <c r="V212" s="18"/>
      <c r="W212" s="18"/>
      <c r="X212" s="18"/>
      <c r="Y212" s="18"/>
      <c r="Z212" s="18"/>
      <c r="AA212" s="18"/>
      <c r="AB212" s="18"/>
      <c r="AC212" s="18"/>
      <c r="AD212" s="18"/>
      <c r="AE212" s="18"/>
      <c r="AF212" s="18"/>
      <c r="AG212" s="18"/>
      <c r="AH212" s="18"/>
      <c r="AI212" s="18"/>
      <c r="AJ212" s="18"/>
      <c r="AK212" s="18"/>
      <c r="AL212" s="18"/>
    </row>
    <row r="213" spans="1:38" x14ac:dyDescent="0.2">
      <c r="A213" s="18"/>
      <c r="B213" s="18"/>
      <c r="C213" s="18"/>
      <c r="D213" s="18"/>
      <c r="E213" s="18"/>
      <c r="F213" s="18"/>
      <c r="G213" s="18"/>
      <c r="H213" s="18"/>
      <c r="I213" s="18"/>
      <c r="J213" s="18"/>
      <c r="K213" s="18"/>
      <c r="L213" s="18"/>
      <c r="M213" s="18"/>
      <c r="N213" s="18"/>
      <c r="O213" s="18"/>
      <c r="P213" s="18"/>
      <c r="Q213" s="18"/>
      <c r="R213" s="18"/>
      <c r="S213" s="18"/>
      <c r="T213" s="18"/>
      <c r="U213" s="18"/>
      <c r="V213" s="18"/>
      <c r="W213" s="18"/>
      <c r="X213" s="18"/>
      <c r="Y213" s="18"/>
      <c r="Z213" s="18"/>
      <c r="AA213" s="18"/>
      <c r="AB213" s="18"/>
      <c r="AC213" s="18"/>
      <c r="AD213" s="18"/>
      <c r="AE213" s="18"/>
      <c r="AF213" s="18"/>
      <c r="AG213" s="18"/>
      <c r="AH213" s="18"/>
      <c r="AI213" s="18"/>
      <c r="AJ213" s="18"/>
      <c r="AK213" s="18"/>
      <c r="AL213" s="18"/>
    </row>
    <row r="214" spans="1:38" x14ac:dyDescent="0.2">
      <c r="A214" s="18"/>
      <c r="B214" s="18"/>
      <c r="C214" s="18"/>
      <c r="D214" s="18"/>
      <c r="E214" s="18"/>
      <c r="F214" s="18"/>
      <c r="G214" s="18"/>
      <c r="H214" s="18"/>
      <c r="I214" s="18"/>
      <c r="J214" s="18"/>
      <c r="K214" s="18"/>
      <c r="L214" s="18"/>
      <c r="M214" s="18"/>
      <c r="N214" s="18"/>
      <c r="O214" s="18"/>
      <c r="P214" s="18"/>
      <c r="Q214" s="18"/>
      <c r="R214" s="18"/>
      <c r="S214" s="18"/>
      <c r="T214" s="18"/>
      <c r="U214" s="18"/>
      <c r="V214" s="18"/>
      <c r="W214" s="18"/>
      <c r="X214" s="18"/>
      <c r="Y214" s="18"/>
      <c r="Z214" s="18"/>
      <c r="AA214" s="18"/>
      <c r="AB214" s="18"/>
      <c r="AC214" s="18"/>
      <c r="AD214" s="18"/>
      <c r="AE214" s="18"/>
      <c r="AF214" s="18"/>
      <c r="AG214" s="18"/>
      <c r="AH214" s="18"/>
      <c r="AI214" s="18"/>
      <c r="AJ214" s="18"/>
      <c r="AK214" s="18"/>
      <c r="AL214" s="18"/>
    </row>
    <row r="215" spans="1:38" x14ac:dyDescent="0.2">
      <c r="A215" s="18"/>
      <c r="B215" s="18"/>
      <c r="C215" s="18"/>
      <c r="D215" s="18"/>
      <c r="E215" s="18"/>
      <c r="F215" s="18"/>
      <c r="G215" s="18"/>
      <c r="H215" s="18"/>
      <c r="I215" s="18"/>
      <c r="J215" s="18"/>
      <c r="K215" s="18"/>
      <c r="L215" s="18"/>
      <c r="M215" s="18"/>
      <c r="N215" s="18"/>
      <c r="O215" s="18"/>
      <c r="P215" s="18"/>
      <c r="Q215" s="18"/>
      <c r="R215" s="18"/>
      <c r="S215" s="18"/>
      <c r="T215" s="18"/>
      <c r="U215" s="18"/>
      <c r="V215" s="18"/>
      <c r="W215" s="18"/>
      <c r="X215" s="18"/>
      <c r="Y215" s="18"/>
      <c r="Z215" s="18"/>
      <c r="AA215" s="18"/>
      <c r="AB215" s="18"/>
      <c r="AC215" s="18"/>
      <c r="AD215" s="18"/>
      <c r="AE215" s="18"/>
      <c r="AF215" s="18"/>
      <c r="AG215" s="18"/>
      <c r="AH215" s="18"/>
      <c r="AI215" s="18"/>
      <c r="AJ215" s="18"/>
      <c r="AK215" s="18"/>
      <c r="AL215" s="18"/>
    </row>
    <row r="216" spans="1:38" x14ac:dyDescent="0.2">
      <c r="A216" s="18"/>
      <c r="B216" s="18"/>
      <c r="C216" s="18"/>
      <c r="D216" s="18"/>
      <c r="E216" s="18"/>
      <c r="F216" s="18"/>
      <c r="G216" s="18"/>
      <c r="H216" s="18"/>
      <c r="I216" s="18"/>
      <c r="J216" s="18"/>
      <c r="K216" s="18"/>
      <c r="L216" s="18"/>
      <c r="M216" s="18"/>
      <c r="N216" s="18"/>
      <c r="O216" s="18"/>
      <c r="P216" s="18"/>
      <c r="Q216" s="18"/>
      <c r="R216" s="18"/>
      <c r="S216" s="18"/>
      <c r="T216" s="18"/>
      <c r="U216" s="18"/>
      <c r="V216" s="18"/>
      <c r="W216" s="18"/>
      <c r="X216" s="18"/>
      <c r="Y216" s="18"/>
      <c r="Z216" s="18"/>
      <c r="AA216" s="18"/>
      <c r="AB216" s="18"/>
      <c r="AC216" s="18"/>
      <c r="AD216" s="18"/>
      <c r="AE216" s="18"/>
      <c r="AF216" s="18"/>
      <c r="AG216" s="18"/>
      <c r="AH216" s="18"/>
      <c r="AI216" s="18"/>
      <c r="AJ216" s="18"/>
      <c r="AK216" s="18"/>
      <c r="AL216" s="18"/>
    </row>
    <row r="217" spans="1:38" x14ac:dyDescent="0.2">
      <c r="A217" s="18"/>
      <c r="B217" s="18"/>
      <c r="C217" s="18"/>
      <c r="D217" s="18"/>
      <c r="E217" s="18"/>
      <c r="F217" s="18"/>
      <c r="G217" s="18"/>
      <c r="H217" s="18"/>
      <c r="I217" s="18"/>
      <c r="J217" s="18"/>
      <c r="K217" s="18"/>
      <c r="L217" s="18"/>
      <c r="M217" s="18"/>
      <c r="N217" s="18"/>
      <c r="O217" s="18"/>
      <c r="P217" s="18"/>
      <c r="Q217" s="18"/>
      <c r="R217" s="18"/>
      <c r="S217" s="18"/>
      <c r="T217" s="18"/>
      <c r="U217" s="18"/>
      <c r="V217" s="18"/>
      <c r="W217" s="18"/>
      <c r="X217" s="18"/>
      <c r="Y217" s="18"/>
      <c r="Z217" s="18"/>
      <c r="AA217" s="18"/>
      <c r="AB217" s="18"/>
      <c r="AC217" s="18"/>
      <c r="AD217" s="18"/>
      <c r="AE217" s="18"/>
      <c r="AF217" s="18"/>
      <c r="AG217" s="18"/>
      <c r="AH217" s="18"/>
      <c r="AI217" s="18"/>
      <c r="AJ217" s="18"/>
      <c r="AK217" s="18"/>
      <c r="AL217" s="18"/>
    </row>
    <row r="218" spans="1:38" x14ac:dyDescent="0.2">
      <c r="A218" s="18"/>
      <c r="P218" s="18"/>
      <c r="Q218" s="18"/>
      <c r="R218" s="18"/>
      <c r="S218" s="18"/>
      <c r="T218" s="18"/>
      <c r="U218" s="18"/>
      <c r="V218" s="18"/>
      <c r="W218" s="18"/>
      <c r="X218" s="18"/>
      <c r="Y218" s="18"/>
      <c r="Z218" s="18"/>
      <c r="AA218" s="18"/>
      <c r="AB218" s="18"/>
      <c r="AC218" s="18"/>
      <c r="AD218" s="18"/>
      <c r="AE218" s="18"/>
      <c r="AF218" s="18"/>
      <c r="AG218" s="18"/>
      <c r="AH218" s="18"/>
      <c r="AI218" s="18"/>
      <c r="AJ218" s="18"/>
      <c r="AK218" s="18"/>
      <c r="AL218" s="18"/>
    </row>
  </sheetData>
  <dataValidations disablePrompts="1" count="1">
    <dataValidation type="list" allowBlank="1" showInputMessage="1" showErrorMessage="1" sqref="E6">
      <formula1>$O$50:$AT$50</formula1>
    </dataValidation>
  </dataValidations>
  <hyperlinks>
    <hyperlink ref="D26" r:id="rId1"/>
    <hyperlink ref="D32" r:id="rId2"/>
  </hyperlinks>
  <pageMargins left="0.7" right="0.7" top="0.75" bottom="0.75" header="0.3" footer="0.3"/>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87"/>
  <sheetViews>
    <sheetView tabSelected="1" workbookViewId="0">
      <selection activeCell="R5" sqref="R5"/>
    </sheetView>
  </sheetViews>
  <sheetFormatPr defaultColWidth="9.125" defaultRowHeight="11.4" x14ac:dyDescent="0.2"/>
  <cols>
    <col min="1" max="1" width="2.75" style="18" customWidth="1"/>
    <col min="2" max="2" width="3.75" style="67" customWidth="1"/>
    <col min="3" max="3" width="6.625" style="67" customWidth="1"/>
    <col min="4" max="5" width="9.125" style="67"/>
    <col min="6" max="6" width="10.375" style="67" customWidth="1"/>
    <col min="7" max="10" width="9.125" style="67"/>
    <col min="11" max="11" width="9.25" style="67" bestFit="1" customWidth="1"/>
    <col min="12" max="12" width="9.125" style="67"/>
    <col min="13" max="13" width="4.25" style="67" customWidth="1"/>
    <col min="14" max="14" width="5" style="67" customWidth="1"/>
    <col min="15" max="16384" width="9.125" style="18"/>
  </cols>
  <sheetData>
    <row r="1" spans="2:14" ht="12" thickBot="1" x14ac:dyDescent="0.25"/>
    <row r="2" spans="2:14" ht="39" customHeight="1" x14ac:dyDescent="0.25">
      <c r="B2" s="217"/>
      <c r="C2" s="289"/>
      <c r="D2" s="289"/>
      <c r="E2" s="289"/>
      <c r="F2" s="289"/>
      <c r="G2" s="289"/>
      <c r="H2" s="289"/>
      <c r="I2" s="289"/>
      <c r="J2" s="289"/>
      <c r="K2" s="289"/>
      <c r="L2" s="289"/>
      <c r="M2" s="289"/>
      <c r="N2" s="218"/>
    </row>
    <row r="3" spans="2:14" ht="19.5" customHeight="1" x14ac:dyDescent="0.25">
      <c r="B3" s="219"/>
      <c r="C3" s="173"/>
      <c r="D3" s="173"/>
      <c r="E3" s="173"/>
      <c r="F3" s="173"/>
      <c r="G3" s="173"/>
      <c r="H3" s="173"/>
      <c r="I3" s="173"/>
      <c r="J3" s="173"/>
      <c r="K3" s="173"/>
      <c r="L3" s="173"/>
      <c r="M3" s="173"/>
      <c r="N3" s="220"/>
    </row>
    <row r="4" spans="2:14" ht="15.6" x14ac:dyDescent="0.3">
      <c r="B4" s="219"/>
      <c r="C4" s="290" t="s">
        <v>221</v>
      </c>
      <c r="D4" s="290"/>
      <c r="E4" s="290"/>
      <c r="F4" s="290"/>
      <c r="G4" s="290"/>
      <c r="H4" s="290"/>
      <c r="I4" s="290"/>
      <c r="J4" s="290"/>
      <c r="K4" s="290"/>
      <c r="L4" s="290"/>
      <c r="M4" s="290"/>
      <c r="N4" s="220"/>
    </row>
    <row r="5" spans="2:14" ht="45" customHeight="1" x14ac:dyDescent="0.2">
      <c r="B5" s="219"/>
      <c r="C5" s="291" t="s">
        <v>222</v>
      </c>
      <c r="D5" s="292"/>
      <c r="E5" s="292"/>
      <c r="F5" s="292"/>
      <c r="G5" s="292"/>
      <c r="H5" s="292"/>
      <c r="I5" s="292"/>
      <c r="J5" s="292"/>
      <c r="K5" s="292"/>
      <c r="L5" s="292"/>
      <c r="M5" s="292"/>
      <c r="N5" s="221"/>
    </row>
    <row r="6" spans="2:14" ht="13.5" customHeight="1" x14ac:dyDescent="0.25">
      <c r="B6" s="219"/>
      <c r="C6" s="293"/>
      <c r="D6" s="293"/>
      <c r="E6" s="293"/>
      <c r="F6" s="293"/>
      <c r="G6" s="293"/>
      <c r="H6" s="293"/>
      <c r="I6" s="293"/>
      <c r="J6" s="293"/>
      <c r="K6" s="293"/>
      <c r="L6" s="293"/>
      <c r="M6" s="293"/>
      <c r="N6" s="221"/>
    </row>
    <row r="7" spans="2:14" ht="12" x14ac:dyDescent="0.25">
      <c r="B7" s="219"/>
      <c r="C7" s="293" t="s">
        <v>359</v>
      </c>
      <c r="D7" s="293"/>
      <c r="E7" s="293"/>
      <c r="F7" s="293"/>
      <c r="G7" s="293"/>
      <c r="H7" s="293"/>
      <c r="I7" s="293"/>
      <c r="J7" s="293"/>
      <c r="K7" s="293"/>
      <c r="L7" s="293"/>
      <c r="M7" s="293"/>
      <c r="N7" s="221"/>
    </row>
    <row r="8" spans="2:14" ht="17.25" customHeight="1" x14ac:dyDescent="0.25">
      <c r="B8" s="219"/>
      <c r="C8" s="173"/>
      <c r="D8" s="173"/>
      <c r="E8" s="173"/>
      <c r="F8" s="173"/>
      <c r="G8" s="173"/>
      <c r="H8" s="173"/>
      <c r="I8" s="173"/>
      <c r="J8" s="173"/>
      <c r="K8" s="173"/>
      <c r="L8" s="173"/>
      <c r="M8" s="173"/>
      <c r="N8" s="221"/>
    </row>
    <row r="9" spans="2:14" ht="9.75" customHeight="1" x14ac:dyDescent="0.25">
      <c r="B9" s="219"/>
      <c r="C9" s="173"/>
      <c r="D9" s="173"/>
      <c r="E9" s="173"/>
      <c r="F9" s="173"/>
      <c r="G9" s="173"/>
      <c r="H9" s="173"/>
      <c r="I9" s="173"/>
      <c r="J9" s="173"/>
      <c r="K9" s="173"/>
      <c r="L9" s="173"/>
      <c r="M9" s="173"/>
      <c r="N9" s="221"/>
    </row>
    <row r="10" spans="2:14" ht="25.5" customHeight="1" x14ac:dyDescent="0.2">
      <c r="B10" s="219"/>
      <c r="C10" s="287" t="str">
        <f>"MINIMUM RATES APPLICATION FORM                         PART A "&amp;'WK0 - Input data'!$E$6</f>
        <v xml:space="preserve">MINIMUM RATES APPLICATION FORM                         PART A </v>
      </c>
      <c r="D10" s="288"/>
      <c r="E10" s="288"/>
      <c r="F10" s="288"/>
      <c r="G10" s="288"/>
      <c r="H10" s="288"/>
      <c r="I10" s="288"/>
      <c r="J10" s="288"/>
      <c r="K10" s="288"/>
      <c r="L10" s="288"/>
      <c r="M10" s="288"/>
      <c r="N10" s="221"/>
    </row>
    <row r="11" spans="2:14" ht="18" customHeight="1" x14ac:dyDescent="0.2">
      <c r="B11" s="219"/>
      <c r="C11" s="200"/>
      <c r="D11" s="200"/>
      <c r="E11" s="200"/>
      <c r="F11" s="200"/>
      <c r="G11" s="200"/>
      <c r="H11" s="200"/>
      <c r="I11" s="200"/>
      <c r="J11" s="200"/>
      <c r="K11" s="200"/>
      <c r="L11" s="200"/>
      <c r="M11" s="200"/>
      <c r="N11" s="221"/>
    </row>
    <row r="12" spans="2:14" ht="35.25" customHeight="1" x14ac:dyDescent="0.2">
      <c r="B12" s="219"/>
      <c r="C12" s="201"/>
      <c r="D12" s="172"/>
      <c r="E12" s="294" t="s">
        <v>223</v>
      </c>
      <c r="F12" s="295"/>
      <c r="G12" s="295"/>
      <c r="H12" s="295"/>
      <c r="I12" s="295"/>
      <c r="J12" s="296"/>
      <c r="K12" s="202"/>
      <c r="L12" s="202"/>
      <c r="M12" s="172"/>
      <c r="N12" s="222"/>
    </row>
    <row r="13" spans="2:14" ht="42" customHeight="1" x14ac:dyDescent="0.2">
      <c r="B13" s="219"/>
      <c r="C13" s="201"/>
      <c r="D13" s="172"/>
      <c r="E13" s="297" t="s">
        <v>224</v>
      </c>
      <c r="F13" s="298"/>
      <c r="G13" s="298"/>
      <c r="H13" s="298"/>
      <c r="I13" s="298"/>
      <c r="J13" s="299"/>
      <c r="K13" s="202"/>
      <c r="L13" s="202"/>
      <c r="M13" s="172"/>
      <c r="N13" s="222"/>
    </row>
    <row r="14" spans="2:14" ht="9" customHeight="1" x14ac:dyDescent="0.2">
      <c r="B14" s="219"/>
      <c r="C14" s="172"/>
      <c r="D14" s="172"/>
      <c r="E14" s="172"/>
      <c r="F14" s="172"/>
      <c r="G14" s="172"/>
      <c r="H14" s="172"/>
      <c r="I14" s="172"/>
      <c r="J14" s="172"/>
      <c r="K14" s="172"/>
      <c r="L14" s="172"/>
      <c r="M14" s="172"/>
      <c r="N14" s="222"/>
    </row>
    <row r="15" spans="2:14" ht="21" customHeight="1" x14ac:dyDescent="0.25">
      <c r="B15" s="219"/>
      <c r="C15" s="172"/>
      <c r="D15" s="300" t="s">
        <v>225</v>
      </c>
      <c r="E15" s="301"/>
      <c r="F15" s="301"/>
      <c r="G15" s="301"/>
      <c r="H15" s="301"/>
      <c r="I15" s="301"/>
      <c r="J15" s="301"/>
      <c r="K15" s="301"/>
      <c r="L15" s="172"/>
      <c r="M15" s="172"/>
      <c r="N15" s="222"/>
    </row>
    <row r="16" spans="2:14" ht="39" customHeight="1" x14ac:dyDescent="0.2">
      <c r="B16" s="219"/>
      <c r="C16" s="172"/>
      <c r="D16" s="302" t="s">
        <v>360</v>
      </c>
      <c r="E16" s="291"/>
      <c r="F16" s="291"/>
      <c r="G16" s="291"/>
      <c r="H16" s="291"/>
      <c r="I16" s="291"/>
      <c r="J16" s="291"/>
      <c r="K16" s="291"/>
      <c r="L16" s="172"/>
      <c r="M16" s="172"/>
      <c r="N16" s="222"/>
    </row>
    <row r="17" spans="2:14" ht="12" customHeight="1" x14ac:dyDescent="0.2">
      <c r="B17" s="219"/>
      <c r="C17" s="172"/>
      <c r="D17" s="172"/>
      <c r="E17" s="172"/>
      <c r="F17" s="172"/>
      <c r="G17" s="172"/>
      <c r="H17" s="172"/>
      <c r="I17" s="172"/>
      <c r="J17" s="172"/>
      <c r="K17" s="172"/>
      <c r="L17" s="172"/>
      <c r="M17" s="172"/>
      <c r="N17" s="222"/>
    </row>
    <row r="18" spans="2:14" ht="12" x14ac:dyDescent="0.25">
      <c r="B18" s="219"/>
      <c r="C18" s="172"/>
      <c r="D18" s="187" t="s">
        <v>226</v>
      </c>
      <c r="E18" s="172" t="s">
        <v>227</v>
      </c>
      <c r="F18" s="172"/>
      <c r="G18" s="172"/>
      <c r="H18" s="172"/>
      <c r="I18" s="172"/>
      <c r="J18" s="172"/>
      <c r="K18" s="172"/>
      <c r="L18" s="172"/>
      <c r="M18" s="172"/>
      <c r="N18" s="222"/>
    </row>
    <row r="19" spans="2:14" x14ac:dyDescent="0.2">
      <c r="B19" s="219"/>
      <c r="C19" s="172"/>
      <c r="D19" s="172" t="str">
        <f>"         Minimum rate increase above statutory limit - Application - Part B for "&amp;'WK0 - Input data'!$E$6</f>
        <v xml:space="preserve">         Minimum rate increase above statutory limit - Application - Part B for </v>
      </c>
      <c r="E19" s="172"/>
      <c r="F19" s="172"/>
      <c r="G19" s="172"/>
      <c r="H19" s="172"/>
      <c r="I19" s="172"/>
      <c r="J19" s="172"/>
      <c r="K19" s="172"/>
      <c r="L19" s="172"/>
      <c r="M19" s="172"/>
      <c r="N19" s="222"/>
    </row>
    <row r="20" spans="2:14" x14ac:dyDescent="0.2">
      <c r="B20" s="219"/>
      <c r="C20" s="172"/>
      <c r="D20" s="172"/>
      <c r="E20" s="172"/>
      <c r="F20" s="172"/>
      <c r="G20" s="172"/>
      <c r="H20" s="172"/>
      <c r="I20" s="172"/>
      <c r="J20" s="172"/>
      <c r="K20" s="172"/>
      <c r="L20" s="172"/>
      <c r="M20" s="172"/>
      <c r="N20" s="222"/>
    </row>
    <row r="21" spans="2:14" ht="23.25" customHeight="1" x14ac:dyDescent="0.3">
      <c r="B21" s="219"/>
      <c r="C21" s="290" t="s">
        <v>228</v>
      </c>
      <c r="D21" s="290"/>
      <c r="E21" s="290"/>
      <c r="F21" s="290"/>
      <c r="G21" s="290"/>
      <c r="H21" s="290"/>
      <c r="I21" s="290"/>
      <c r="J21" s="290"/>
      <c r="K21" s="290"/>
      <c r="L21" s="290"/>
      <c r="M21" s="290"/>
      <c r="N21" s="222"/>
    </row>
    <row r="22" spans="2:14" ht="7.5" customHeight="1" x14ac:dyDescent="0.2">
      <c r="B22" s="219"/>
      <c r="C22" s="172"/>
      <c r="D22" s="172"/>
      <c r="E22" s="172"/>
      <c r="F22" s="172"/>
      <c r="G22" s="172"/>
      <c r="H22" s="172"/>
      <c r="I22" s="172"/>
      <c r="J22" s="172"/>
      <c r="K22" s="172"/>
      <c r="L22" s="172"/>
      <c r="M22" s="172"/>
      <c r="N22" s="222"/>
    </row>
    <row r="23" spans="2:14" ht="12" x14ac:dyDescent="0.25">
      <c r="B23" s="219"/>
      <c r="C23" s="187" t="s">
        <v>229</v>
      </c>
      <c r="D23" s="203"/>
      <c r="E23" s="204"/>
      <c r="F23" s="204"/>
      <c r="G23" s="204"/>
      <c r="H23" s="204"/>
      <c r="I23" s="204"/>
      <c r="J23" s="204"/>
      <c r="K23" s="204"/>
      <c r="L23" s="172"/>
      <c r="M23" s="172"/>
      <c r="N23" s="222"/>
    </row>
    <row r="24" spans="2:14" ht="12.75" customHeight="1" x14ac:dyDescent="0.2">
      <c r="B24" s="219"/>
      <c r="C24" s="172"/>
      <c r="D24" s="172"/>
      <c r="E24" s="204"/>
      <c r="F24" s="204"/>
      <c r="G24" s="204"/>
      <c r="H24" s="204"/>
      <c r="I24" s="204"/>
      <c r="J24" s="204"/>
      <c r="K24" s="204"/>
      <c r="L24" s="172"/>
      <c r="M24" s="172"/>
      <c r="N24" s="222"/>
    </row>
    <row r="25" spans="2:14" x14ac:dyDescent="0.2">
      <c r="B25" s="219"/>
      <c r="C25" s="205" t="s">
        <v>230</v>
      </c>
      <c r="D25" s="172" t="s">
        <v>231</v>
      </c>
      <c r="E25" s="204"/>
      <c r="F25" s="204"/>
      <c r="G25" s="204"/>
      <c r="H25" s="204"/>
      <c r="I25" s="204"/>
      <c r="J25" s="204"/>
      <c r="K25" s="204"/>
      <c r="L25" s="172"/>
      <c r="M25" s="172"/>
      <c r="N25" s="222"/>
    </row>
    <row r="26" spans="2:14" ht="6.75" customHeight="1" x14ac:dyDescent="0.2">
      <c r="B26" s="219"/>
      <c r="C26" s="172"/>
      <c r="D26" s="172"/>
      <c r="E26" s="204"/>
      <c r="F26" s="204"/>
      <c r="G26" s="204"/>
      <c r="H26" s="204"/>
      <c r="I26" s="204"/>
      <c r="J26" s="204"/>
      <c r="K26" s="204"/>
      <c r="L26" s="172"/>
      <c r="M26" s="172"/>
      <c r="N26" s="222"/>
    </row>
    <row r="27" spans="2:14" x14ac:dyDescent="0.2">
      <c r="B27" s="219"/>
      <c r="C27" s="205" t="s">
        <v>230</v>
      </c>
      <c r="D27" s="172" t="s">
        <v>232</v>
      </c>
      <c r="E27" s="204"/>
      <c r="F27" s="204"/>
      <c r="G27" s="204"/>
      <c r="H27" s="204"/>
      <c r="I27" s="204"/>
      <c r="J27" s="204"/>
      <c r="K27" s="204"/>
      <c r="L27" s="172"/>
      <c r="M27" s="172"/>
      <c r="N27" s="222"/>
    </row>
    <row r="28" spans="2:14" ht="15" customHeight="1" x14ac:dyDescent="0.2">
      <c r="B28" s="223"/>
      <c r="C28" s="172"/>
      <c r="D28" s="172"/>
      <c r="E28" s="172"/>
      <c r="F28" s="172"/>
      <c r="G28" s="172"/>
      <c r="H28" s="172"/>
      <c r="I28" s="172"/>
      <c r="J28" s="172"/>
      <c r="K28" s="172"/>
      <c r="L28" s="172"/>
      <c r="M28" s="172"/>
      <c r="N28" s="222"/>
    </row>
    <row r="29" spans="2:14" ht="15" customHeight="1" x14ac:dyDescent="0.25">
      <c r="B29" s="223"/>
      <c r="C29" s="187" t="s">
        <v>233</v>
      </c>
      <c r="D29" s="172"/>
      <c r="E29" s="172"/>
      <c r="F29" s="172"/>
      <c r="G29" s="172"/>
      <c r="H29" s="172"/>
      <c r="I29" s="172"/>
      <c r="J29" s="172"/>
      <c r="K29" s="172"/>
      <c r="L29" s="172"/>
      <c r="M29" s="172"/>
      <c r="N29" s="222"/>
    </row>
    <row r="30" spans="2:14" ht="6" customHeight="1" x14ac:dyDescent="0.2">
      <c r="B30" s="223"/>
      <c r="C30" s="172"/>
      <c r="D30" s="172"/>
      <c r="E30" s="172"/>
      <c r="F30" s="172"/>
      <c r="G30" s="172"/>
      <c r="H30" s="172"/>
      <c r="I30" s="172"/>
      <c r="J30" s="172"/>
      <c r="K30" s="172"/>
      <c r="L30" s="172"/>
      <c r="M30" s="172"/>
      <c r="N30" s="222"/>
    </row>
    <row r="31" spans="2:14" ht="15" customHeight="1" x14ac:dyDescent="0.25">
      <c r="B31" s="223"/>
      <c r="C31" s="172" t="s">
        <v>361</v>
      </c>
      <c r="D31" s="172"/>
      <c r="E31" s="172"/>
      <c r="F31" s="172"/>
      <c r="G31" s="172"/>
      <c r="H31" s="172"/>
      <c r="I31" s="172"/>
      <c r="J31" s="172"/>
      <c r="K31" s="172"/>
      <c r="L31" s="172"/>
      <c r="M31" s="172"/>
      <c r="N31" s="222"/>
    </row>
    <row r="32" spans="2:14" ht="15" customHeight="1" x14ac:dyDescent="0.2">
      <c r="B32" s="223"/>
      <c r="C32" s="172" t="s">
        <v>234</v>
      </c>
      <c r="D32" s="172"/>
      <c r="E32" s="172"/>
      <c r="F32" s="172"/>
      <c r="G32" s="172"/>
      <c r="H32" s="172"/>
      <c r="I32" s="172"/>
      <c r="J32" s="172"/>
      <c r="K32" s="172"/>
      <c r="L32" s="172"/>
      <c r="M32" s="172"/>
      <c r="N32" s="222"/>
    </row>
    <row r="33" spans="2:14" ht="15" customHeight="1" x14ac:dyDescent="0.2">
      <c r="B33" s="223"/>
      <c r="C33" s="172"/>
      <c r="D33" s="172"/>
      <c r="E33" s="172"/>
      <c r="F33" s="172"/>
      <c r="G33" s="172"/>
      <c r="H33" s="172"/>
      <c r="I33" s="172"/>
      <c r="J33" s="172"/>
      <c r="K33" s="172"/>
      <c r="L33" s="172"/>
      <c r="M33" s="172"/>
      <c r="N33" s="222"/>
    </row>
    <row r="34" spans="2:14" ht="12" customHeight="1" x14ac:dyDescent="0.2">
      <c r="B34" s="223"/>
      <c r="C34" s="207" t="s">
        <v>235</v>
      </c>
      <c r="D34" s="172"/>
      <c r="E34" s="172"/>
      <c r="F34" s="172"/>
      <c r="G34" s="172"/>
      <c r="H34" s="172"/>
      <c r="I34" s="172"/>
      <c r="J34" s="172"/>
      <c r="K34" s="172"/>
      <c r="L34" s="172"/>
      <c r="M34" s="172"/>
      <c r="N34" s="222"/>
    </row>
    <row r="35" spans="2:14" ht="19.5" customHeight="1" x14ac:dyDescent="0.2">
      <c r="B35" s="223"/>
      <c r="C35" s="205" t="s">
        <v>230</v>
      </c>
      <c r="D35" s="172" t="s">
        <v>236</v>
      </c>
      <c r="E35" s="172"/>
      <c r="F35" s="172"/>
      <c r="G35" s="172"/>
      <c r="H35" s="172"/>
      <c r="I35" s="172"/>
      <c r="J35" s="172"/>
      <c r="K35" s="172"/>
      <c r="L35" s="172"/>
      <c r="M35" s="172"/>
      <c r="N35" s="222"/>
    </row>
    <row r="36" spans="2:14" ht="6.75" customHeight="1" x14ac:dyDescent="0.2">
      <c r="B36" s="223"/>
      <c r="C36" s="205"/>
      <c r="D36" s="172"/>
      <c r="E36" s="172"/>
      <c r="F36" s="172"/>
      <c r="G36" s="172"/>
      <c r="H36" s="172"/>
      <c r="I36" s="172"/>
      <c r="J36" s="172"/>
      <c r="K36" s="172"/>
      <c r="L36" s="172"/>
      <c r="M36" s="172"/>
      <c r="N36" s="222"/>
    </row>
    <row r="37" spans="2:14" ht="15" customHeight="1" x14ac:dyDescent="0.2">
      <c r="B37" s="223"/>
      <c r="C37" s="205" t="s">
        <v>230</v>
      </c>
      <c r="D37" s="172" t="str">
        <f>"Enter minimum amount levied in "&amp;'WK0 - Input data'!$G$55&amp;" and proposed "&amp;'WK0 - Input data'!$H$55&amp;" minimum amount"</f>
        <v>Enter minimum amount levied in  and proposed  minimum amount</v>
      </c>
      <c r="E37" s="172"/>
      <c r="F37" s="172"/>
      <c r="G37" s="172"/>
      <c r="H37" s="172"/>
      <c r="I37" s="172"/>
      <c r="J37" s="172"/>
      <c r="K37" s="172"/>
      <c r="L37" s="172"/>
      <c r="M37" s="172"/>
      <c r="N37" s="222"/>
    </row>
    <row r="38" spans="2:14" ht="15" customHeight="1" x14ac:dyDescent="0.2">
      <c r="B38" s="223"/>
      <c r="C38" s="172"/>
      <c r="D38" s="172" t="str">
        <f>"for each category and sub-category. If a minimum was not levied in "&amp;'WK0 - Input data'!$G$55&amp;", enter zero."</f>
        <v>for each category and sub-category. If a minimum was not levied in , enter zero.</v>
      </c>
      <c r="E38" s="172"/>
      <c r="F38" s="172"/>
      <c r="G38" s="172"/>
      <c r="H38" s="172"/>
      <c r="I38" s="172"/>
      <c r="J38" s="172"/>
      <c r="K38" s="172"/>
      <c r="L38" s="172"/>
      <c r="M38" s="172"/>
      <c r="N38" s="222"/>
    </row>
    <row r="39" spans="2:14" ht="15" customHeight="1" x14ac:dyDescent="0.2">
      <c r="B39" s="223"/>
      <c r="C39" s="205"/>
      <c r="D39" s="172"/>
      <c r="E39" s="172"/>
      <c r="F39" s="172"/>
      <c r="G39" s="172"/>
      <c r="H39" s="172"/>
      <c r="I39" s="172"/>
      <c r="J39" s="172"/>
      <c r="K39" s="172"/>
      <c r="L39" s="172"/>
      <c r="M39" s="172"/>
      <c r="N39" s="222"/>
    </row>
    <row r="40" spans="2:14" ht="4.5" customHeight="1" x14ac:dyDescent="0.2">
      <c r="B40" s="223"/>
      <c r="C40" s="172"/>
      <c r="D40" s="172"/>
      <c r="E40" s="172"/>
      <c r="F40" s="172"/>
      <c r="G40" s="172"/>
      <c r="H40" s="172"/>
      <c r="I40" s="172"/>
      <c r="J40" s="172"/>
      <c r="K40" s="172"/>
      <c r="L40" s="172"/>
      <c r="M40" s="172"/>
      <c r="N40" s="222"/>
    </row>
    <row r="41" spans="2:14" s="130" customFormat="1" ht="13.2" x14ac:dyDescent="0.25">
      <c r="B41" s="223"/>
      <c r="C41" s="172"/>
      <c r="D41" s="172" t="s">
        <v>237</v>
      </c>
      <c r="E41" s="172"/>
      <c r="F41" s="172"/>
      <c r="G41" s="172"/>
      <c r="H41" s="172"/>
      <c r="I41" s="172"/>
      <c r="J41" s="172"/>
      <c r="K41" s="172"/>
      <c r="L41" s="172"/>
      <c r="M41" s="172"/>
      <c r="N41" s="222"/>
    </row>
    <row r="42" spans="2:14" ht="6.75" customHeight="1" x14ac:dyDescent="0.2">
      <c r="B42" s="223"/>
      <c r="C42" s="172"/>
      <c r="D42" s="172"/>
      <c r="E42" s="172"/>
      <c r="F42" s="172"/>
      <c r="G42" s="172"/>
      <c r="H42" s="172"/>
      <c r="I42" s="172"/>
      <c r="J42" s="172"/>
      <c r="K42" s="172"/>
      <c r="L42" s="172"/>
      <c r="M42" s="172"/>
      <c r="N42" s="222"/>
    </row>
    <row r="43" spans="2:14" ht="15" customHeight="1" x14ac:dyDescent="0.2">
      <c r="B43" s="223"/>
      <c r="C43" s="205" t="s">
        <v>230</v>
      </c>
      <c r="D43" s="172" t="str">
        <f>"Enter the total number of assessments within each category or sub-category in "&amp;'WK0 - Input data'!$G$55</f>
        <v xml:space="preserve">Enter the total number of assessments within each category or sub-category in </v>
      </c>
      <c r="E43" s="172"/>
      <c r="F43" s="172"/>
      <c r="G43" s="172"/>
      <c r="H43" s="172"/>
      <c r="I43" s="172"/>
      <c r="J43" s="172"/>
      <c r="K43" s="172"/>
      <c r="L43" s="172"/>
      <c r="M43" s="172"/>
      <c r="N43" s="222"/>
    </row>
    <row r="44" spans="2:14" ht="15" customHeight="1" x14ac:dyDescent="0.2">
      <c r="B44" s="223"/>
      <c r="C44" s="172"/>
      <c r="D44" s="172" t="str">
        <f>"and "&amp;'WK0 - Input data'!$H$55&amp;", and the number of assessments that will be on the proposed"</f>
        <v>and , and the number of assessments that will be on the proposed</v>
      </c>
      <c r="E44" s="172"/>
      <c r="F44" s="172"/>
      <c r="G44" s="172"/>
      <c r="H44" s="172"/>
      <c r="I44" s="172"/>
      <c r="J44" s="172"/>
      <c r="K44" s="172"/>
      <c r="L44" s="172"/>
      <c r="M44" s="172"/>
      <c r="N44" s="222"/>
    </row>
    <row r="45" spans="2:14" ht="15" customHeight="1" x14ac:dyDescent="0.2">
      <c r="B45" s="223"/>
      <c r="C45" s="205"/>
      <c r="D45" s="172" t="s">
        <v>238</v>
      </c>
      <c r="E45" s="172"/>
      <c r="F45" s="172"/>
      <c r="G45" s="172"/>
      <c r="H45" s="172"/>
      <c r="I45" s="172"/>
      <c r="J45" s="172"/>
      <c r="K45" s="172"/>
      <c r="L45" s="172"/>
      <c r="M45" s="172"/>
      <c r="N45" s="222"/>
    </row>
    <row r="46" spans="2:14" ht="4.5" customHeight="1" x14ac:dyDescent="0.2">
      <c r="B46" s="223"/>
      <c r="C46" s="172"/>
      <c r="D46" s="172"/>
      <c r="E46" s="172"/>
      <c r="F46" s="172"/>
      <c r="G46" s="172"/>
      <c r="H46" s="172"/>
      <c r="I46" s="172"/>
      <c r="J46" s="172"/>
      <c r="K46" s="172"/>
      <c r="L46" s="172"/>
      <c r="M46" s="172"/>
      <c r="N46" s="222"/>
    </row>
    <row r="47" spans="2:14" ht="12.75" customHeight="1" x14ac:dyDescent="0.2">
      <c r="B47" s="223"/>
      <c r="C47" s="172"/>
      <c r="D47" s="172" t="s">
        <v>239</v>
      </c>
      <c r="E47" s="172"/>
      <c r="F47" s="172"/>
      <c r="G47" s="172"/>
      <c r="H47" s="172"/>
      <c r="I47" s="172"/>
      <c r="J47" s="172"/>
      <c r="K47" s="172"/>
      <c r="L47" s="172"/>
      <c r="M47" s="172"/>
      <c r="N47" s="222"/>
    </row>
    <row r="48" spans="2:14" ht="15" customHeight="1" x14ac:dyDescent="0.2">
      <c r="B48" s="223"/>
      <c r="C48" s="172"/>
      <c r="D48" s="172"/>
      <c r="E48" s="172"/>
      <c r="F48" s="172"/>
      <c r="G48" s="172"/>
      <c r="H48" s="172"/>
      <c r="I48" s="172"/>
      <c r="J48" s="172"/>
      <c r="K48" s="172"/>
      <c r="L48" s="172"/>
      <c r="M48" s="172"/>
      <c r="N48" s="222"/>
    </row>
    <row r="49" spans="2:14" ht="12.75" customHeight="1" x14ac:dyDescent="0.2">
      <c r="B49" s="223"/>
      <c r="C49" s="207" t="s">
        <v>240</v>
      </c>
      <c r="D49" s="172"/>
      <c r="E49" s="172"/>
      <c r="F49" s="172"/>
      <c r="G49" s="172"/>
      <c r="H49" s="172"/>
      <c r="I49" s="172"/>
      <c r="J49" s="172"/>
      <c r="K49" s="172"/>
      <c r="L49" s="172"/>
      <c r="M49" s="172"/>
      <c r="N49" s="222"/>
    </row>
    <row r="50" spans="2:14" ht="15" customHeight="1" x14ac:dyDescent="0.2">
      <c r="B50" s="223"/>
      <c r="C50" s="205" t="s">
        <v>230</v>
      </c>
      <c r="D50" s="172" t="s">
        <v>241</v>
      </c>
      <c r="E50" s="172"/>
      <c r="F50" s="172"/>
      <c r="G50" s="172"/>
      <c r="H50" s="172"/>
      <c r="I50" s="172"/>
      <c r="J50" s="172"/>
      <c r="K50" s="172"/>
      <c r="L50" s="172"/>
      <c r="M50" s="172"/>
      <c r="N50" s="222"/>
    </row>
    <row r="51" spans="2:14" ht="6.75" customHeight="1" x14ac:dyDescent="0.2">
      <c r="B51" s="223"/>
      <c r="C51" s="205"/>
      <c r="D51" s="172"/>
      <c r="E51" s="172"/>
      <c r="F51" s="172"/>
      <c r="G51" s="172"/>
      <c r="H51" s="172"/>
      <c r="I51" s="172"/>
      <c r="J51" s="172"/>
      <c r="K51" s="172"/>
      <c r="L51" s="172"/>
      <c r="M51" s="172"/>
      <c r="N51" s="222"/>
    </row>
    <row r="52" spans="2:14" ht="15" customHeight="1" x14ac:dyDescent="0.2">
      <c r="B52" s="223"/>
      <c r="C52" s="205" t="s">
        <v>230</v>
      </c>
      <c r="D52" s="172" t="str">
        <f>"Enter the minimum amount levied in "&amp;'WK0 - Input data'!$G$55&amp;" and the proposed "&amp;'WK0 - Input data'!$H$55&amp;" minimum"</f>
        <v>Enter the minimum amount levied in  and the proposed  minimum</v>
      </c>
      <c r="E52" s="172"/>
      <c r="F52" s="172"/>
      <c r="G52" s="172"/>
      <c r="H52" s="172"/>
      <c r="I52" s="172"/>
      <c r="J52" s="172"/>
      <c r="K52" s="172"/>
      <c r="L52" s="172"/>
      <c r="M52" s="172"/>
      <c r="N52" s="222"/>
    </row>
    <row r="53" spans="2:14" ht="15" customHeight="1" x14ac:dyDescent="0.2">
      <c r="B53" s="223"/>
      <c r="C53" s="172"/>
      <c r="D53" s="172" t="str">
        <f>"amount for each special rate. If a minimum was not levied in "&amp;'WK0 - Input data'!$G$55&amp;" enter zero."</f>
        <v>amount for each special rate. If a minimum was not levied in  enter zero.</v>
      </c>
      <c r="E53" s="172"/>
      <c r="F53" s="172"/>
      <c r="G53" s="172"/>
      <c r="H53" s="172"/>
      <c r="I53" s="172"/>
      <c r="J53" s="172"/>
      <c r="K53" s="172"/>
      <c r="L53" s="172"/>
      <c r="M53" s="172"/>
      <c r="N53" s="222"/>
    </row>
    <row r="54" spans="2:14" ht="4.5" customHeight="1" x14ac:dyDescent="0.2">
      <c r="B54" s="223"/>
      <c r="C54" s="172"/>
      <c r="D54" s="172"/>
      <c r="E54" s="172"/>
      <c r="F54" s="172"/>
      <c r="G54" s="172"/>
      <c r="H54" s="172"/>
      <c r="I54" s="172"/>
      <c r="J54" s="172"/>
      <c r="K54" s="172"/>
      <c r="L54" s="172"/>
      <c r="M54" s="172"/>
      <c r="N54" s="222"/>
    </row>
    <row r="55" spans="2:14" ht="12.75" customHeight="1" x14ac:dyDescent="0.2">
      <c r="B55" s="223"/>
      <c r="C55" s="172"/>
      <c r="D55" s="172" t="s">
        <v>237</v>
      </c>
      <c r="E55" s="172"/>
      <c r="F55" s="172"/>
      <c r="G55" s="172"/>
      <c r="H55" s="172"/>
      <c r="I55" s="172"/>
      <c r="J55" s="172"/>
      <c r="K55" s="172"/>
      <c r="L55" s="172"/>
      <c r="M55" s="172"/>
      <c r="N55" s="222"/>
    </row>
    <row r="56" spans="2:14" ht="6.75" customHeight="1" x14ac:dyDescent="0.2">
      <c r="B56" s="223"/>
      <c r="C56" s="172"/>
      <c r="D56" s="172"/>
      <c r="E56" s="172"/>
      <c r="F56" s="172"/>
      <c r="G56" s="172"/>
      <c r="H56" s="172"/>
      <c r="I56" s="172"/>
      <c r="J56" s="172"/>
      <c r="K56" s="172"/>
      <c r="L56" s="172"/>
      <c r="M56" s="172"/>
      <c r="N56" s="222"/>
    </row>
    <row r="57" spans="2:14" ht="15" customHeight="1" x14ac:dyDescent="0.2">
      <c r="B57" s="223"/>
      <c r="C57" s="205" t="s">
        <v>230</v>
      </c>
      <c r="D57" s="172" t="str">
        <f>"Enter the total number of assessments for each special rate in "&amp;'WK0 - Input data'!$G$55&amp;" and"</f>
        <v>Enter the total number of assessments for each special rate in  and</v>
      </c>
      <c r="E57" s="172"/>
      <c r="F57" s="172"/>
      <c r="G57" s="172"/>
      <c r="H57" s="172"/>
      <c r="I57" s="172"/>
      <c r="J57" s="172"/>
      <c r="K57" s="172"/>
      <c r="L57" s="172"/>
      <c r="M57" s="172"/>
      <c r="N57" s="222"/>
    </row>
    <row r="58" spans="2:14" ht="15" customHeight="1" x14ac:dyDescent="0.2">
      <c r="B58" s="223"/>
      <c r="C58" s="172"/>
      <c r="D58" s="172" t="str">
        <f>'WK0 - Input data'!$H$55&amp;", and the number of assessments on the proposed minimum amount"</f>
        <v>, and the number of assessments on the proposed minimum amount</v>
      </c>
      <c r="E58" s="172"/>
      <c r="F58" s="172"/>
      <c r="G58" s="172"/>
      <c r="H58" s="172"/>
      <c r="I58" s="172"/>
      <c r="J58" s="172"/>
      <c r="K58" s="172"/>
      <c r="L58" s="172"/>
      <c r="M58" s="172"/>
      <c r="N58" s="222"/>
    </row>
    <row r="59" spans="2:14" ht="15" customHeight="1" x14ac:dyDescent="0.2">
      <c r="B59" s="223"/>
      <c r="C59" s="205"/>
      <c r="D59" s="172" t="str">
        <f>"for each special rate (in "&amp;'WK0 - Input data'!G$55&amp;" and "&amp;'WK0 - Input data'!$H$55&amp;")."</f>
        <v>for each special rate (in  and ).</v>
      </c>
      <c r="E59" s="172"/>
      <c r="F59" s="172"/>
      <c r="G59" s="172"/>
      <c r="H59" s="172"/>
      <c r="I59" s="172"/>
      <c r="J59" s="172"/>
      <c r="K59" s="172"/>
      <c r="L59" s="172"/>
      <c r="M59" s="172"/>
      <c r="N59" s="222"/>
    </row>
    <row r="60" spans="2:14" ht="4.5" customHeight="1" x14ac:dyDescent="0.2">
      <c r="B60" s="223"/>
      <c r="C60" s="172"/>
      <c r="D60" s="172"/>
      <c r="E60" s="172"/>
      <c r="F60" s="172"/>
      <c r="G60" s="172"/>
      <c r="H60" s="172"/>
      <c r="I60" s="172"/>
      <c r="J60" s="172"/>
      <c r="K60" s="172"/>
      <c r="L60" s="172"/>
      <c r="M60" s="172"/>
      <c r="N60" s="222"/>
    </row>
    <row r="61" spans="2:14" ht="15" customHeight="1" x14ac:dyDescent="0.2">
      <c r="B61" s="223"/>
      <c r="C61" s="172"/>
      <c r="D61" s="172" t="s">
        <v>239</v>
      </c>
      <c r="E61" s="172"/>
      <c r="F61" s="172"/>
      <c r="G61" s="172"/>
      <c r="H61" s="172"/>
      <c r="I61" s="172"/>
      <c r="J61" s="172"/>
      <c r="K61" s="172"/>
      <c r="L61" s="172"/>
      <c r="M61" s="172"/>
      <c r="N61" s="222"/>
    </row>
    <row r="62" spans="2:14" ht="15" customHeight="1" x14ac:dyDescent="0.2">
      <c r="B62" s="223"/>
      <c r="C62" s="172"/>
      <c r="D62" s="172"/>
      <c r="E62" s="172"/>
      <c r="F62" s="172"/>
      <c r="G62" s="172"/>
      <c r="H62" s="172"/>
      <c r="I62" s="172"/>
      <c r="J62" s="172"/>
      <c r="K62" s="172"/>
      <c r="L62" s="172"/>
      <c r="M62" s="172"/>
      <c r="N62" s="222"/>
    </row>
    <row r="63" spans="2:14" ht="15" customHeight="1" x14ac:dyDescent="0.25">
      <c r="B63" s="223"/>
      <c r="C63" s="187" t="s">
        <v>242</v>
      </c>
      <c r="D63" s="172"/>
      <c r="E63" s="172"/>
      <c r="F63" s="172"/>
      <c r="G63" s="172"/>
      <c r="H63" s="172"/>
      <c r="I63" s="172"/>
      <c r="J63" s="172"/>
      <c r="K63" s="172"/>
      <c r="L63" s="172"/>
      <c r="M63" s="172"/>
      <c r="N63" s="222"/>
    </row>
    <row r="64" spans="2:14" ht="10.5" customHeight="1" x14ac:dyDescent="0.2">
      <c r="B64" s="223"/>
      <c r="C64" s="172"/>
      <c r="D64" s="172"/>
      <c r="E64" s="172"/>
      <c r="F64" s="172"/>
      <c r="G64" s="172"/>
      <c r="H64" s="172"/>
      <c r="I64" s="172"/>
      <c r="J64" s="172"/>
      <c r="K64" s="172"/>
      <c r="L64" s="172"/>
      <c r="M64" s="172"/>
      <c r="N64" s="222"/>
    </row>
    <row r="65" spans="2:14" ht="15" customHeight="1" x14ac:dyDescent="0.2">
      <c r="B65" s="223"/>
      <c r="C65" s="172" t="str">
        <f>"This worksheet calculates minimum rates and their "&amp;'WK0 - Input data'!$H$55&amp;" increases and compares them with"</f>
        <v>This worksheet calculates minimum rates and their  increases and compares them with</v>
      </c>
      <c r="D65" s="172"/>
      <c r="E65" s="172"/>
      <c r="F65" s="172"/>
      <c r="G65" s="172"/>
      <c r="H65" s="172"/>
      <c r="I65" s="172"/>
      <c r="J65" s="172"/>
      <c r="K65" s="172"/>
      <c r="L65" s="172"/>
      <c r="M65" s="172"/>
      <c r="N65" s="222"/>
    </row>
    <row r="66" spans="2:14" ht="15" customHeight="1" x14ac:dyDescent="0.2">
      <c r="B66" s="223"/>
      <c r="C66" s="172" t="s">
        <v>243</v>
      </c>
      <c r="D66" s="172"/>
      <c r="E66" s="172"/>
      <c r="F66" s="172"/>
      <c r="G66" s="172"/>
      <c r="H66" s="172"/>
      <c r="I66" s="172"/>
      <c r="J66" s="172"/>
      <c r="K66" s="172"/>
      <c r="L66" s="172"/>
      <c r="M66" s="172"/>
      <c r="N66" s="222"/>
    </row>
    <row r="67" spans="2:14" ht="15" customHeight="1" x14ac:dyDescent="0.2">
      <c r="B67" s="223"/>
      <c r="C67" s="172"/>
      <c r="D67" s="172"/>
      <c r="E67" s="172"/>
      <c r="F67" s="172"/>
      <c r="G67" s="172"/>
      <c r="H67" s="172"/>
      <c r="I67" s="172"/>
      <c r="J67" s="172"/>
      <c r="K67" s="172"/>
      <c r="L67" s="172"/>
      <c r="M67" s="172"/>
      <c r="N67" s="222"/>
    </row>
    <row r="68" spans="2:14" ht="15" customHeight="1" x14ac:dyDescent="0.2">
      <c r="B68" s="223"/>
      <c r="C68" s="172"/>
      <c r="D68" s="172"/>
      <c r="E68" s="172"/>
      <c r="F68" s="172"/>
      <c r="G68" s="172"/>
      <c r="H68" s="172"/>
      <c r="I68" s="172"/>
      <c r="J68" s="172"/>
      <c r="K68" s="172"/>
      <c r="L68" s="172"/>
      <c r="M68" s="172"/>
      <c r="N68" s="222"/>
    </row>
    <row r="69" spans="2:14" ht="15" customHeight="1" x14ac:dyDescent="0.2">
      <c r="B69" s="223"/>
      <c r="C69" s="211"/>
      <c r="D69" s="212"/>
      <c r="E69" s="212"/>
      <c r="F69" s="212"/>
      <c r="G69" s="212"/>
      <c r="H69" s="212"/>
      <c r="I69" s="212"/>
      <c r="J69" s="212"/>
      <c r="K69" s="212"/>
      <c r="L69" s="212"/>
      <c r="M69" s="213"/>
      <c r="N69" s="222"/>
    </row>
    <row r="70" spans="2:14" ht="15" customHeight="1" x14ac:dyDescent="0.2">
      <c r="B70" s="223"/>
      <c r="C70" s="206"/>
      <c r="D70" s="172" t="s">
        <v>244</v>
      </c>
      <c r="E70" s="172"/>
      <c r="F70" s="172"/>
      <c r="G70" s="172"/>
      <c r="H70" s="172"/>
      <c r="I70" s="172"/>
      <c r="J70" s="172"/>
      <c r="K70" s="172"/>
      <c r="L70" s="172"/>
      <c r="M70" s="214"/>
      <c r="N70" s="222"/>
    </row>
    <row r="71" spans="2:14" ht="15" customHeight="1" x14ac:dyDescent="0.2">
      <c r="B71" s="223"/>
      <c r="C71" s="206"/>
      <c r="D71" s="172" t="s">
        <v>245</v>
      </c>
      <c r="E71" s="172"/>
      <c r="F71" s="172"/>
      <c r="G71" s="172"/>
      <c r="H71" s="172"/>
      <c r="I71" s="172"/>
      <c r="J71" s="172"/>
      <c r="K71" s="172"/>
      <c r="L71" s="172"/>
      <c r="M71" s="214"/>
      <c r="N71" s="222"/>
    </row>
    <row r="72" spans="2:14" ht="6.75" customHeight="1" x14ac:dyDescent="0.2">
      <c r="B72" s="223"/>
      <c r="C72" s="206"/>
      <c r="D72" s="172"/>
      <c r="E72" s="172"/>
      <c r="F72" s="172"/>
      <c r="G72" s="172"/>
      <c r="H72" s="172"/>
      <c r="I72" s="172"/>
      <c r="J72" s="172"/>
      <c r="K72" s="172"/>
      <c r="L72" s="172"/>
      <c r="M72" s="214"/>
      <c r="N72" s="222"/>
    </row>
    <row r="73" spans="2:14" ht="15" customHeight="1" x14ac:dyDescent="0.25">
      <c r="B73" s="223"/>
      <c r="C73" s="206"/>
      <c r="D73" s="187" t="str">
        <f>'WK0 - Input data'!D24&amp;" "&amp;'WK0 - Input data'!D25</f>
        <v>Scott Chapman</v>
      </c>
      <c r="E73" s="172"/>
      <c r="F73" s="70"/>
      <c r="G73" s="215" t="str">
        <f>'WK0 - Input data'!D26</f>
        <v>scott_chapman@ipart.nsw.gov.au</v>
      </c>
      <c r="H73" s="70"/>
      <c r="I73" s="172"/>
      <c r="J73" s="172"/>
      <c r="K73" s="172"/>
      <c r="L73" s="172"/>
      <c r="M73" s="214"/>
      <c r="N73" s="222"/>
    </row>
    <row r="74" spans="2:14" ht="15" customHeight="1" x14ac:dyDescent="0.2">
      <c r="B74" s="223"/>
      <c r="C74" s="206"/>
      <c r="D74" s="172"/>
      <c r="E74" s="172"/>
      <c r="F74" s="70"/>
      <c r="G74" s="215" t="str">
        <f>'WK0 - Input data'!D27</f>
        <v>(02) 9290 8449</v>
      </c>
      <c r="H74" s="70"/>
      <c r="I74" s="172"/>
      <c r="J74" s="172"/>
      <c r="K74" s="172"/>
      <c r="L74" s="172"/>
      <c r="M74" s="214"/>
      <c r="N74" s="222"/>
    </row>
    <row r="75" spans="2:14" ht="15" customHeight="1" x14ac:dyDescent="0.25">
      <c r="B75" s="223"/>
      <c r="C75" s="206"/>
      <c r="D75" s="187"/>
      <c r="E75" s="172"/>
      <c r="F75" s="172"/>
      <c r="G75" s="172"/>
      <c r="H75" s="70"/>
      <c r="I75" s="172"/>
      <c r="J75" s="172"/>
      <c r="K75" s="172"/>
      <c r="L75" s="172"/>
      <c r="M75" s="214"/>
      <c r="N75" s="222"/>
    </row>
    <row r="76" spans="2:14" ht="15" customHeight="1" x14ac:dyDescent="0.25">
      <c r="B76" s="223"/>
      <c r="C76" s="206"/>
      <c r="D76" s="187" t="str">
        <f>'WK0 - Input data'!D30&amp;" "&amp;'WK0 - Input data'!D31</f>
        <v>Arsh Suri</v>
      </c>
      <c r="E76" s="172"/>
      <c r="F76" s="70" t="str">
        <f>"(who in "&amp;'WK0 - Input data'!D24&amp;"'s absence, will direct you to the appropriate IPART officer)"</f>
        <v>(who in Scott's absence, will direct you to the appropriate IPART officer)</v>
      </c>
      <c r="G76" s="172"/>
      <c r="H76" s="70"/>
      <c r="I76" s="172"/>
      <c r="J76" s="172"/>
      <c r="K76" s="172"/>
      <c r="L76" s="172"/>
      <c r="M76" s="214"/>
      <c r="N76" s="222"/>
    </row>
    <row r="77" spans="2:14" ht="15" customHeight="1" x14ac:dyDescent="0.2">
      <c r="B77" s="223"/>
      <c r="C77" s="206"/>
      <c r="D77" s="70"/>
      <c r="E77" s="172"/>
      <c r="F77" s="70"/>
      <c r="G77" s="210" t="str">
        <f>'WK0 - Input data'!D32</f>
        <v>arsh_suri@ipart.nsw.gov.au</v>
      </c>
      <c r="H77" s="70"/>
      <c r="I77" s="172"/>
      <c r="J77" s="172"/>
      <c r="K77" s="172"/>
      <c r="L77" s="172"/>
      <c r="M77" s="214"/>
      <c r="N77" s="222"/>
    </row>
    <row r="78" spans="2:14" ht="15" customHeight="1" x14ac:dyDescent="0.2">
      <c r="B78" s="223"/>
      <c r="C78" s="206"/>
      <c r="D78" s="70"/>
      <c r="E78" s="172"/>
      <c r="F78" s="70"/>
      <c r="G78" s="210" t="str">
        <f>'WK0 - Input data'!D33</f>
        <v>(02) 9113 7730</v>
      </c>
      <c r="H78" s="70"/>
      <c r="I78" s="172"/>
      <c r="J78" s="172"/>
      <c r="K78" s="172"/>
      <c r="L78" s="172"/>
      <c r="M78" s="214"/>
      <c r="N78" s="222"/>
    </row>
    <row r="79" spans="2:14" ht="15" customHeight="1" x14ac:dyDescent="0.2">
      <c r="B79" s="223"/>
      <c r="C79" s="208"/>
      <c r="D79" s="209"/>
      <c r="E79" s="209"/>
      <c r="F79" s="209"/>
      <c r="G79" s="209"/>
      <c r="H79" s="209"/>
      <c r="I79" s="209"/>
      <c r="J79" s="209"/>
      <c r="K79" s="209"/>
      <c r="L79" s="209"/>
      <c r="M79" s="216"/>
      <c r="N79" s="222"/>
    </row>
    <row r="80" spans="2:14" ht="15" customHeight="1" thickBot="1" x14ac:dyDescent="0.25">
      <c r="B80" s="224"/>
      <c r="C80" s="225"/>
      <c r="D80" s="225"/>
      <c r="E80" s="225"/>
      <c r="F80" s="225"/>
      <c r="G80" s="225"/>
      <c r="H80" s="225"/>
      <c r="I80" s="226"/>
      <c r="J80" s="226"/>
      <c r="K80" s="226"/>
      <c r="L80" s="226"/>
      <c r="M80" s="226"/>
      <c r="N80" s="227"/>
    </row>
    <row r="82" spans="2:14" ht="12" thickBot="1" x14ac:dyDescent="0.25"/>
    <row r="83" spans="2:14" ht="13.8" x14ac:dyDescent="0.25">
      <c r="B83" s="228"/>
      <c r="C83" s="272" t="s">
        <v>362</v>
      </c>
      <c r="D83" s="229"/>
      <c r="E83" s="229"/>
      <c r="F83" s="229"/>
      <c r="G83" s="229"/>
      <c r="H83" s="229"/>
      <c r="I83" s="229"/>
      <c r="J83" s="229"/>
      <c r="K83" s="229"/>
      <c r="L83" s="229"/>
      <c r="M83" s="229"/>
      <c r="N83" s="273"/>
    </row>
    <row r="84" spans="2:14" ht="3.75" customHeight="1" x14ac:dyDescent="0.25">
      <c r="B84" s="231"/>
      <c r="C84" s="189"/>
      <c r="D84" s="175"/>
      <c r="E84" s="175"/>
      <c r="F84" s="175"/>
      <c r="G84" s="175"/>
      <c r="H84" s="175"/>
      <c r="I84" s="175"/>
      <c r="J84" s="175"/>
      <c r="K84" s="175"/>
      <c r="L84" s="175"/>
      <c r="M84" s="175"/>
      <c r="N84" s="274"/>
    </row>
    <row r="85" spans="2:14" x14ac:dyDescent="0.2">
      <c r="B85" s="231"/>
      <c r="C85" s="72" t="s">
        <v>363</v>
      </c>
      <c r="D85" s="275"/>
      <c r="E85" s="72"/>
      <c r="F85" s="72"/>
      <c r="G85" s="72"/>
      <c r="H85" s="72"/>
      <c r="I85" s="175"/>
      <c r="J85" s="175"/>
      <c r="K85" s="175"/>
      <c r="L85" s="175"/>
      <c r="M85" s="175"/>
      <c r="N85" s="274"/>
    </row>
    <row r="86" spans="2:14" x14ac:dyDescent="0.2">
      <c r="B86" s="231"/>
      <c r="C86" s="276" t="s">
        <v>364</v>
      </c>
      <c r="D86" s="276"/>
      <c r="E86" s="276"/>
      <c r="F86" s="276"/>
      <c r="G86" s="276"/>
      <c r="H86" s="276"/>
      <c r="I86" s="277"/>
      <c r="J86" s="277"/>
      <c r="K86" s="175"/>
      <c r="L86" s="175"/>
      <c r="M86" s="175"/>
      <c r="N86" s="274"/>
    </row>
    <row r="87" spans="2:14" ht="12" thickBot="1" x14ac:dyDescent="0.25">
      <c r="B87" s="278"/>
      <c r="C87" s="279"/>
      <c r="D87" s="280"/>
      <c r="E87" s="280"/>
      <c r="F87" s="280"/>
      <c r="G87" s="280"/>
      <c r="H87" s="280"/>
      <c r="I87" s="280"/>
      <c r="J87" s="280"/>
      <c r="K87" s="280"/>
      <c r="L87" s="280"/>
      <c r="M87" s="280"/>
      <c r="N87" s="281"/>
    </row>
  </sheetData>
  <sheetProtection algorithmName="SHA-512" hashValue="RIUW9Gjs5yWVt+BP994OlRyeEWgUd640xwqU23TeVQmXzMits+u229E1jPu9nS0UX/BW4HBpdttmVv/rFnw/xw==" saltValue="BWvXOEuYDnh9DRWOgggdcw==" spinCount="100000" sheet="1" objects="1" scenarios="1" formatColumns="0" formatRows="0"/>
  <mergeCells count="11">
    <mergeCell ref="E12:J12"/>
    <mergeCell ref="E13:J13"/>
    <mergeCell ref="D15:K15"/>
    <mergeCell ref="D16:K16"/>
    <mergeCell ref="C21:M21"/>
    <mergeCell ref="C10:M10"/>
    <mergeCell ref="C2:M2"/>
    <mergeCell ref="C4:M4"/>
    <mergeCell ref="C5:M5"/>
    <mergeCell ref="C6:M6"/>
    <mergeCell ref="C7:M7"/>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246"/>
  <sheetViews>
    <sheetView workbookViewId="0">
      <selection activeCell="D10" sqref="D10"/>
    </sheetView>
  </sheetViews>
  <sheetFormatPr defaultColWidth="9.25" defaultRowHeight="11.4" x14ac:dyDescent="0.2"/>
  <cols>
    <col min="1" max="1" width="2.25" style="132" customWidth="1"/>
    <col min="2" max="2" width="2.75" style="132" customWidth="1"/>
    <col min="3" max="3" width="32.125" style="132" customWidth="1"/>
    <col min="4" max="5" width="12.75" style="132" customWidth="1"/>
    <col min="6" max="7" width="8.75" style="132" customWidth="1"/>
    <col min="8" max="8" width="1.75" style="132" customWidth="1"/>
    <col min="9" max="9" width="14" style="132" customWidth="1"/>
    <col min="10" max="10" width="12.25" style="132" customWidth="1"/>
    <col min="11" max="11" width="12.625" style="132" customWidth="1"/>
    <col min="12" max="12" width="12.75" style="132" customWidth="1"/>
    <col min="13" max="13" width="13.25" style="132" customWidth="1"/>
    <col min="14" max="14" width="12.75" style="132" customWidth="1"/>
    <col min="15" max="15" width="1.625" style="132" customWidth="1"/>
    <col min="16" max="16" width="0.25" style="132" customWidth="1"/>
    <col min="17" max="17" width="11.375" style="132" customWidth="1"/>
    <col min="18" max="24" width="9.25" style="132"/>
    <col min="25" max="26" width="9.625" style="132" bestFit="1" customWidth="1"/>
    <col min="27" max="16384" width="9.25" style="132"/>
  </cols>
  <sheetData>
    <row r="1" spans="1:31" ht="12" thickBot="1" x14ac:dyDescent="0.25">
      <c r="A1" s="154"/>
      <c r="B1" s="154"/>
      <c r="Q1" s="154"/>
      <c r="R1" s="154"/>
      <c r="S1" s="154"/>
      <c r="T1" s="154"/>
      <c r="U1" s="154"/>
      <c r="V1" s="154"/>
      <c r="W1" s="154"/>
      <c r="X1" s="154"/>
      <c r="Y1" s="154"/>
      <c r="Z1" s="154"/>
      <c r="AA1" s="154"/>
      <c r="AB1" s="154"/>
      <c r="AC1" s="154"/>
      <c r="AD1" s="154"/>
      <c r="AE1" s="154"/>
    </row>
    <row r="2" spans="1:31" x14ac:dyDescent="0.2">
      <c r="A2" s="154"/>
      <c r="B2" s="228"/>
      <c r="C2" s="229"/>
      <c r="D2" s="229"/>
      <c r="E2" s="229"/>
      <c r="F2" s="229"/>
      <c r="G2" s="229"/>
      <c r="H2" s="229"/>
      <c r="I2" s="229"/>
      <c r="J2" s="229"/>
      <c r="K2" s="229"/>
      <c r="L2" s="229"/>
      <c r="M2" s="229"/>
      <c r="N2" s="229"/>
      <c r="O2" s="230"/>
      <c r="P2" s="169"/>
      <c r="Q2" s="154"/>
      <c r="R2" s="154"/>
      <c r="S2" s="154"/>
      <c r="T2" s="154"/>
      <c r="U2" s="154"/>
      <c r="V2" s="154"/>
      <c r="W2" s="154"/>
      <c r="X2" s="154"/>
      <c r="Y2" s="154"/>
      <c r="Z2" s="154"/>
      <c r="AA2" s="154"/>
      <c r="AB2" s="154"/>
      <c r="AC2" s="154"/>
      <c r="AD2" s="154"/>
      <c r="AE2" s="154"/>
    </row>
    <row r="3" spans="1:31" ht="15.6" x14ac:dyDescent="0.3">
      <c r="A3" s="154"/>
      <c r="B3" s="231"/>
      <c r="C3" s="175"/>
      <c r="D3" s="175"/>
      <c r="E3" s="175"/>
      <c r="F3" s="175"/>
      <c r="G3" s="180" t="s">
        <v>352</v>
      </c>
      <c r="H3" s="175"/>
      <c r="I3" s="175"/>
      <c r="J3" s="175"/>
      <c r="K3" s="175"/>
      <c r="L3" s="175"/>
      <c r="M3" s="175"/>
      <c r="N3" s="175"/>
      <c r="O3" s="232"/>
      <c r="P3" s="153"/>
      <c r="Q3" s="154"/>
      <c r="R3" s="154"/>
      <c r="S3" s="154"/>
      <c r="T3" s="154"/>
      <c r="U3" s="154"/>
      <c r="V3" s="154"/>
      <c r="W3" s="154"/>
      <c r="X3" s="154"/>
      <c r="Y3" s="154"/>
      <c r="Z3" s="154"/>
      <c r="AA3" s="154"/>
      <c r="AB3" s="154"/>
      <c r="AC3" s="154"/>
      <c r="AD3" s="154"/>
      <c r="AE3" s="154"/>
    </row>
    <row r="4" spans="1:31" ht="12" x14ac:dyDescent="0.25">
      <c r="A4" s="154"/>
      <c r="B4" s="231"/>
      <c r="C4" s="175"/>
      <c r="D4" s="175"/>
      <c r="E4" s="175"/>
      <c r="F4" s="175"/>
      <c r="G4" s="181" t="s">
        <v>351</v>
      </c>
      <c r="H4" s="175"/>
      <c r="I4" s="175"/>
      <c r="J4" s="175"/>
      <c r="K4" s="175"/>
      <c r="L4" s="175"/>
      <c r="M4" s="175"/>
      <c r="N4" s="175"/>
      <c r="O4" s="232"/>
      <c r="P4" s="153"/>
      <c r="Q4" s="154"/>
      <c r="R4" s="154"/>
      <c r="S4" s="154"/>
      <c r="T4" s="154"/>
      <c r="U4" s="154"/>
      <c r="V4" s="154"/>
      <c r="W4" s="154"/>
      <c r="X4" s="154"/>
      <c r="Y4" s="154"/>
      <c r="Z4" s="154"/>
      <c r="AA4" s="154"/>
      <c r="AB4" s="154"/>
      <c r="AC4" s="154"/>
      <c r="AD4" s="154"/>
      <c r="AE4" s="154"/>
    </row>
    <row r="5" spans="1:31" ht="14.25" customHeight="1" x14ac:dyDescent="0.5">
      <c r="A5" s="154"/>
      <c r="B5" s="233"/>
      <c r="C5" s="176"/>
      <c r="D5" s="176"/>
      <c r="E5" s="176"/>
      <c r="F5" s="176"/>
      <c r="G5" s="144"/>
      <c r="H5" s="234"/>
      <c r="I5" s="176"/>
      <c r="J5" s="176"/>
      <c r="K5" s="154"/>
      <c r="L5" s="154"/>
      <c r="M5" s="154"/>
      <c r="N5" s="176"/>
      <c r="O5" s="235"/>
      <c r="P5" s="153"/>
      <c r="Q5" s="154"/>
      <c r="R5" s="154"/>
      <c r="S5" s="154"/>
      <c r="T5" s="154"/>
      <c r="U5" s="154"/>
      <c r="V5" s="154"/>
      <c r="W5" s="154"/>
      <c r="X5" s="154"/>
      <c r="Y5" s="154"/>
      <c r="Z5" s="154"/>
      <c r="AA5" s="154"/>
      <c r="AB5" s="154"/>
      <c r="AC5" s="154"/>
      <c r="AD5" s="154"/>
      <c r="AE5" s="154"/>
    </row>
    <row r="6" spans="1:31" ht="16.5" customHeight="1" x14ac:dyDescent="0.4">
      <c r="A6" s="154"/>
      <c r="B6" s="236"/>
      <c r="C6" s="177"/>
      <c r="D6" s="177"/>
      <c r="E6" s="177"/>
      <c r="F6" s="144"/>
      <c r="G6" s="174" t="s">
        <v>353</v>
      </c>
      <c r="H6" s="184"/>
      <c r="I6" s="184"/>
      <c r="J6" s="177"/>
      <c r="K6" s="282" t="str">
        <f>Instructions!C83</f>
        <v xml:space="preserve">Colour code </v>
      </c>
      <c r="L6" s="282"/>
      <c r="M6" s="282"/>
      <c r="N6" s="177"/>
      <c r="O6" s="237"/>
      <c r="P6" s="153"/>
      <c r="Q6" s="154"/>
      <c r="R6" s="154"/>
      <c r="S6" s="154"/>
      <c r="T6" s="154"/>
      <c r="U6" s="154"/>
      <c r="V6" s="154"/>
      <c r="W6" s="154"/>
      <c r="X6" s="154"/>
      <c r="Y6" s="154"/>
      <c r="Z6" s="154"/>
      <c r="AA6" s="154"/>
      <c r="AB6" s="154"/>
      <c r="AC6" s="154"/>
      <c r="AD6" s="154"/>
      <c r="AE6" s="154"/>
    </row>
    <row r="7" spans="1:31" ht="14.25" customHeight="1" x14ac:dyDescent="0.4">
      <c r="A7" s="154"/>
      <c r="B7" s="238"/>
      <c r="C7" s="177"/>
      <c r="D7" s="177"/>
      <c r="E7" s="177"/>
      <c r="F7" s="177"/>
      <c r="G7" s="181"/>
      <c r="H7" s="177"/>
      <c r="I7" s="177"/>
      <c r="J7" s="177"/>
      <c r="K7" s="72" t="s">
        <v>363</v>
      </c>
      <c r="L7" s="73"/>
      <c r="M7" s="177"/>
      <c r="N7" s="177"/>
      <c r="O7" s="237"/>
      <c r="P7" s="153"/>
      <c r="Q7" s="154"/>
      <c r="R7" s="154"/>
      <c r="S7" s="154"/>
      <c r="T7" s="154"/>
      <c r="U7" s="154"/>
      <c r="V7" s="154"/>
      <c r="W7" s="154"/>
      <c r="X7" s="154"/>
      <c r="Y7" s="154"/>
      <c r="Z7" s="154"/>
      <c r="AA7" s="154"/>
      <c r="AB7" s="154"/>
      <c r="AC7" s="154"/>
      <c r="AD7" s="154"/>
      <c r="AE7" s="154"/>
    </row>
    <row r="8" spans="1:31" ht="13.5" customHeight="1" x14ac:dyDescent="0.4">
      <c r="A8" s="154"/>
      <c r="B8" s="238"/>
      <c r="C8" s="154"/>
      <c r="D8" s="176"/>
      <c r="E8" s="176"/>
      <c r="F8" s="176"/>
      <c r="G8" s="173" t="s">
        <v>225</v>
      </c>
      <c r="H8" s="176"/>
      <c r="I8" s="176"/>
      <c r="J8" s="176"/>
      <c r="K8" s="283" t="s">
        <v>364</v>
      </c>
      <c r="L8" s="284"/>
      <c r="M8" s="285"/>
      <c r="N8" s="177"/>
      <c r="O8" s="237"/>
      <c r="P8" s="153"/>
      <c r="Q8" s="154"/>
      <c r="R8" s="154"/>
      <c r="S8" s="154"/>
      <c r="T8" s="154"/>
      <c r="U8" s="154"/>
      <c r="V8" s="154"/>
      <c r="W8" s="154"/>
      <c r="X8" s="154"/>
      <c r="Y8" s="154"/>
      <c r="Z8" s="154"/>
      <c r="AA8" s="154"/>
      <c r="AB8" s="154"/>
      <c r="AC8" s="154"/>
      <c r="AD8" s="154"/>
      <c r="AE8" s="154"/>
    </row>
    <row r="9" spans="1:31" ht="22.5" customHeight="1" x14ac:dyDescent="0.2">
      <c r="A9" s="154"/>
      <c r="B9" s="231"/>
      <c r="C9" s="175"/>
      <c r="D9" s="175"/>
      <c r="E9" s="175"/>
      <c r="F9" s="175"/>
      <c r="G9" s="175"/>
      <c r="H9" s="175"/>
      <c r="I9" s="175"/>
      <c r="J9" s="175"/>
      <c r="K9" s="175"/>
      <c r="L9" s="175"/>
      <c r="M9" s="175"/>
      <c r="N9" s="175"/>
      <c r="O9" s="232"/>
      <c r="P9" s="153"/>
      <c r="Q9" s="154"/>
      <c r="R9" s="154"/>
      <c r="S9" s="154"/>
      <c r="T9" s="154"/>
      <c r="U9" s="154"/>
      <c r="V9" s="154"/>
      <c r="W9" s="154"/>
      <c r="X9" s="154"/>
      <c r="Y9" s="154"/>
      <c r="Z9" s="154"/>
      <c r="AA9" s="154"/>
      <c r="AB9" s="154"/>
      <c r="AC9" s="154"/>
      <c r="AD9" s="154"/>
      <c r="AE9" s="154"/>
    </row>
    <row r="10" spans="1:31" ht="12" x14ac:dyDescent="0.25">
      <c r="A10" s="154"/>
      <c r="B10" s="231"/>
      <c r="C10" s="176" t="s">
        <v>246</v>
      </c>
      <c r="D10" s="286"/>
      <c r="E10" s="182"/>
      <c r="F10" s="182"/>
      <c r="G10" s="182"/>
      <c r="H10" s="182"/>
      <c r="I10" s="182"/>
      <c r="J10" s="184" t="str">
        <f>"If your councils' name is not on the list, please enter it in cell E"&amp;ROW(D11)</f>
        <v>If your councils' name is not on the list, please enter it in cell E11</v>
      </c>
      <c r="K10" s="182"/>
      <c r="L10" s="182"/>
      <c r="M10" s="182"/>
      <c r="N10" s="175"/>
      <c r="O10" s="232"/>
      <c r="P10" s="153"/>
      <c r="Q10" s="154"/>
      <c r="R10" s="154"/>
      <c r="S10" s="154"/>
      <c r="T10" s="154"/>
      <c r="U10" s="154"/>
      <c r="V10" s="154"/>
      <c r="W10" s="154"/>
      <c r="X10" s="154"/>
      <c r="Y10" s="154"/>
      <c r="Z10" s="154"/>
      <c r="AA10" s="154"/>
      <c r="AB10" s="154"/>
      <c r="AC10" s="154"/>
      <c r="AD10" s="154"/>
      <c r="AE10" s="154"/>
    </row>
    <row r="11" spans="1:31" ht="12" x14ac:dyDescent="0.25">
      <c r="A11" s="154"/>
      <c r="B11" s="231"/>
      <c r="C11" s="172" t="s">
        <v>354</v>
      </c>
      <c r="D11" s="286"/>
      <c r="E11" s="234"/>
      <c r="F11" s="182"/>
      <c r="G11" s="182"/>
      <c r="H11" s="182"/>
      <c r="I11" s="182"/>
      <c r="J11" s="182"/>
      <c r="K11" s="182"/>
      <c r="L11" s="182"/>
      <c r="M11" s="182"/>
      <c r="N11" s="175"/>
      <c r="O11" s="232"/>
      <c r="P11" s="153"/>
      <c r="Q11" s="154"/>
      <c r="R11" s="154"/>
      <c r="S11" s="154"/>
      <c r="T11" s="154"/>
      <c r="U11" s="154"/>
      <c r="V11" s="154"/>
      <c r="W11" s="154"/>
      <c r="X11" s="154"/>
      <c r="Y11" s="154"/>
      <c r="Z11" s="154"/>
      <c r="AA11" s="154"/>
      <c r="AB11" s="154"/>
      <c r="AC11" s="154"/>
      <c r="AD11" s="154"/>
      <c r="AE11" s="154"/>
    </row>
    <row r="12" spans="1:31" ht="6.75" customHeight="1" x14ac:dyDescent="0.2">
      <c r="A12" s="154"/>
      <c r="B12" s="231"/>
      <c r="C12" s="178"/>
      <c r="D12" s="175"/>
      <c r="E12" s="175"/>
      <c r="F12" s="175"/>
      <c r="G12" s="175"/>
      <c r="H12" s="175"/>
      <c r="I12" s="175"/>
      <c r="J12" s="175"/>
      <c r="K12" s="175"/>
      <c r="L12" s="175"/>
      <c r="M12" s="175"/>
      <c r="N12" s="175"/>
      <c r="O12" s="232"/>
      <c r="P12" s="153"/>
      <c r="Q12" s="154"/>
      <c r="R12" s="154"/>
      <c r="S12" s="154"/>
      <c r="T12" s="154"/>
      <c r="U12" s="154"/>
      <c r="V12" s="154"/>
      <c r="W12" s="154"/>
      <c r="X12" s="154"/>
      <c r="Y12" s="154"/>
      <c r="Z12" s="154"/>
      <c r="AA12" s="154"/>
      <c r="AB12" s="154"/>
      <c r="AC12" s="154"/>
      <c r="AD12" s="154"/>
      <c r="AE12" s="154"/>
    </row>
    <row r="13" spans="1:31" ht="12" x14ac:dyDescent="0.25">
      <c r="A13" s="154"/>
      <c r="B13" s="231"/>
      <c r="C13" s="187" t="s">
        <v>247</v>
      </c>
      <c r="D13" s="175"/>
      <c r="E13" s="175"/>
      <c r="F13" s="175"/>
      <c r="G13" s="175"/>
      <c r="H13" s="175"/>
      <c r="I13" s="175"/>
      <c r="J13" s="175"/>
      <c r="K13" s="175"/>
      <c r="L13" s="175"/>
      <c r="M13" s="175"/>
      <c r="N13" s="175"/>
      <c r="O13" s="232"/>
      <c r="P13" s="153"/>
      <c r="Q13" s="154"/>
      <c r="R13" s="154"/>
      <c r="S13" s="154"/>
      <c r="T13" s="154"/>
      <c r="U13" s="154"/>
      <c r="V13" s="154"/>
      <c r="W13" s="154"/>
      <c r="X13" s="154"/>
      <c r="Y13" s="154"/>
      <c r="Z13" s="154"/>
      <c r="AA13" s="154"/>
      <c r="AB13" s="154"/>
      <c r="AC13" s="154"/>
      <c r="AD13" s="154"/>
      <c r="AE13" s="154"/>
    </row>
    <row r="14" spans="1:31" ht="12" x14ac:dyDescent="0.25">
      <c r="A14" s="154"/>
      <c r="B14" s="231"/>
      <c r="C14" s="187" t="s">
        <v>355</v>
      </c>
      <c r="D14" s="185"/>
      <c r="E14" s="179"/>
      <c r="F14" s="179"/>
      <c r="G14" s="186"/>
      <c r="H14" s="183"/>
      <c r="I14" s="183"/>
      <c r="J14" s="183"/>
      <c r="K14" s="183"/>
      <c r="L14" s="183"/>
      <c r="M14" s="183"/>
      <c r="N14" s="175"/>
      <c r="O14" s="232"/>
      <c r="P14" s="153"/>
      <c r="Q14" s="154"/>
      <c r="R14" s="154"/>
      <c r="S14" s="154"/>
      <c r="T14" s="154"/>
      <c r="U14" s="154"/>
      <c r="V14" s="154"/>
      <c r="W14" s="154"/>
      <c r="X14" s="154"/>
      <c r="Y14" s="154"/>
      <c r="Z14" s="154"/>
      <c r="AA14" s="154"/>
      <c r="AB14" s="154"/>
      <c r="AC14" s="154"/>
      <c r="AD14" s="154"/>
      <c r="AE14" s="154"/>
    </row>
    <row r="15" spans="1:31" ht="12" x14ac:dyDescent="0.25">
      <c r="A15" s="154"/>
      <c r="B15" s="231"/>
      <c r="C15" s="187" t="s">
        <v>356</v>
      </c>
      <c r="D15" s="185"/>
      <c r="E15" s="179"/>
      <c r="F15" s="179"/>
      <c r="G15" s="186"/>
      <c r="H15" s="183"/>
      <c r="I15" s="183"/>
      <c r="J15" s="183"/>
      <c r="K15" s="183"/>
      <c r="L15" s="183"/>
      <c r="M15" s="183"/>
      <c r="N15" s="175"/>
      <c r="O15" s="232"/>
      <c r="P15" s="153"/>
      <c r="Q15" s="154"/>
      <c r="R15" s="154"/>
      <c r="S15" s="154"/>
      <c r="T15" s="154"/>
      <c r="U15" s="154"/>
      <c r="V15" s="154"/>
      <c r="W15" s="154"/>
      <c r="X15" s="154"/>
      <c r="Y15" s="154"/>
      <c r="Z15" s="154"/>
      <c r="AA15" s="154"/>
      <c r="AB15" s="154"/>
      <c r="AC15" s="154"/>
      <c r="AD15" s="154"/>
      <c r="AE15" s="154"/>
    </row>
    <row r="16" spans="1:31" ht="12" x14ac:dyDescent="0.25">
      <c r="A16" s="154"/>
      <c r="B16" s="231"/>
      <c r="C16" s="187" t="s">
        <v>357</v>
      </c>
      <c r="D16" s="185"/>
      <c r="E16" s="179"/>
      <c r="F16" s="179"/>
      <c r="G16" s="186"/>
      <c r="H16" s="183"/>
      <c r="I16" s="183"/>
      <c r="J16" s="183"/>
      <c r="K16" s="183"/>
      <c r="L16" s="183"/>
      <c r="M16" s="183"/>
      <c r="N16" s="175"/>
      <c r="O16" s="232"/>
      <c r="P16" s="153"/>
      <c r="Q16" s="154"/>
      <c r="R16" s="154"/>
      <c r="S16" s="154"/>
      <c r="T16" s="154"/>
      <c r="U16" s="154"/>
      <c r="V16" s="154"/>
      <c r="W16" s="154"/>
      <c r="X16" s="154"/>
      <c r="Y16" s="154"/>
      <c r="Z16" s="154"/>
      <c r="AA16" s="154"/>
      <c r="AB16" s="154"/>
      <c r="AC16" s="154"/>
      <c r="AD16" s="154"/>
      <c r="AE16" s="154"/>
    </row>
    <row r="17" spans="1:31" ht="12" x14ac:dyDescent="0.25">
      <c r="A17" s="154"/>
      <c r="B17" s="231"/>
      <c r="C17" s="187" t="s">
        <v>358</v>
      </c>
      <c r="D17" s="185"/>
      <c r="E17" s="179"/>
      <c r="F17" s="179"/>
      <c r="G17" s="186"/>
      <c r="H17" s="183"/>
      <c r="I17" s="183"/>
      <c r="J17" s="183"/>
      <c r="K17" s="183"/>
      <c r="L17" s="183"/>
      <c r="M17" s="183"/>
      <c r="N17" s="175"/>
      <c r="O17" s="232"/>
      <c r="P17" s="153"/>
      <c r="Q17" s="154"/>
      <c r="R17" s="154"/>
      <c r="S17" s="154"/>
      <c r="T17" s="154"/>
      <c r="U17" s="154"/>
      <c r="V17" s="154"/>
      <c r="W17" s="154"/>
      <c r="X17" s="154"/>
      <c r="Y17" s="154"/>
      <c r="Z17" s="154"/>
      <c r="AA17" s="154"/>
      <c r="AB17" s="154"/>
      <c r="AC17" s="154"/>
      <c r="AD17" s="154"/>
      <c r="AE17" s="154"/>
    </row>
    <row r="18" spans="1:31" x14ac:dyDescent="0.2">
      <c r="A18" s="154"/>
      <c r="B18" s="231"/>
      <c r="C18" s="175"/>
      <c r="D18" s="175"/>
      <c r="E18" s="175"/>
      <c r="F18" s="175"/>
      <c r="G18" s="175"/>
      <c r="H18" s="175"/>
      <c r="I18" s="175"/>
      <c r="J18" s="175"/>
      <c r="K18" s="175"/>
      <c r="L18" s="175"/>
      <c r="M18" s="175"/>
      <c r="N18" s="175"/>
      <c r="O18" s="232"/>
      <c r="P18" s="153"/>
      <c r="Q18" s="154"/>
      <c r="R18" s="154"/>
      <c r="S18" s="154"/>
      <c r="T18" s="154"/>
      <c r="U18" s="154"/>
      <c r="V18" s="154"/>
      <c r="W18" s="154"/>
      <c r="X18" s="154"/>
      <c r="Y18" s="154"/>
      <c r="Z18" s="154"/>
      <c r="AA18" s="154"/>
      <c r="AB18" s="154"/>
      <c r="AC18" s="154"/>
      <c r="AD18" s="154"/>
      <c r="AE18" s="154"/>
    </row>
    <row r="19" spans="1:31" x14ac:dyDescent="0.2">
      <c r="A19" s="154"/>
      <c r="B19" s="231"/>
      <c r="C19" s="175"/>
      <c r="D19" s="175"/>
      <c r="E19" s="175"/>
      <c r="F19" s="175"/>
      <c r="G19" s="175"/>
      <c r="H19" s="175"/>
      <c r="I19" s="175"/>
      <c r="J19" s="175"/>
      <c r="K19" s="175"/>
      <c r="L19" s="175"/>
      <c r="M19" s="175"/>
      <c r="N19" s="175"/>
      <c r="O19" s="232"/>
      <c r="P19" s="153"/>
      <c r="Q19" s="154"/>
      <c r="R19" s="154"/>
      <c r="S19" s="154"/>
      <c r="T19" s="154"/>
      <c r="U19" s="154"/>
      <c r="V19" s="154"/>
      <c r="W19" s="154"/>
      <c r="X19" s="154"/>
      <c r="Y19" s="154"/>
      <c r="Z19" s="154"/>
      <c r="AA19" s="154"/>
      <c r="AB19" s="154"/>
      <c r="AC19" s="154"/>
      <c r="AD19" s="154"/>
      <c r="AE19" s="154"/>
    </row>
    <row r="20" spans="1:31" ht="12" x14ac:dyDescent="0.25">
      <c r="A20" s="154"/>
      <c r="B20" s="231"/>
      <c r="C20" s="175"/>
      <c r="D20" s="234"/>
      <c r="E20" s="239"/>
      <c r="F20" s="239"/>
      <c r="G20" s="173" t="s">
        <v>225</v>
      </c>
      <c r="H20" s="239"/>
      <c r="I20" s="239"/>
      <c r="J20" s="239"/>
      <c r="K20" s="239"/>
      <c r="L20" s="239"/>
      <c r="M20" s="239"/>
      <c r="N20" s="175"/>
      <c r="O20" s="232"/>
      <c r="P20" s="153"/>
      <c r="Q20" s="154"/>
      <c r="R20" s="154"/>
      <c r="S20" s="154"/>
      <c r="T20" s="154"/>
      <c r="U20" s="154"/>
      <c r="V20" s="154"/>
      <c r="W20" s="154"/>
      <c r="X20" s="154"/>
      <c r="Y20" s="154"/>
      <c r="Z20" s="154"/>
      <c r="AA20" s="154"/>
      <c r="AB20" s="154"/>
      <c r="AC20" s="154"/>
      <c r="AD20" s="154"/>
      <c r="AE20" s="154"/>
    </row>
    <row r="21" spans="1:31" x14ac:dyDescent="0.2">
      <c r="A21" s="154"/>
      <c r="B21" s="231"/>
      <c r="C21" s="175"/>
      <c r="D21" s="239"/>
      <c r="E21" s="239"/>
      <c r="F21" s="239"/>
      <c r="G21" s="239"/>
      <c r="H21" s="239"/>
      <c r="I21" s="239"/>
      <c r="J21" s="239"/>
      <c r="K21" s="239"/>
      <c r="L21" s="239"/>
      <c r="M21" s="239"/>
      <c r="N21" s="175"/>
      <c r="O21" s="232"/>
      <c r="P21" s="153"/>
      <c r="Q21" s="154"/>
      <c r="R21" s="154"/>
      <c r="S21" s="154"/>
      <c r="T21" s="154"/>
      <c r="U21" s="154"/>
      <c r="V21" s="154"/>
      <c r="W21" s="154"/>
      <c r="X21" s="154"/>
      <c r="Y21" s="154"/>
      <c r="Z21" s="154"/>
      <c r="AA21" s="154"/>
      <c r="AB21" s="154"/>
      <c r="AC21" s="154"/>
      <c r="AD21" s="154"/>
      <c r="AE21" s="154"/>
    </row>
    <row r="22" spans="1:31" ht="15.6" x14ac:dyDescent="0.3">
      <c r="A22" s="154"/>
      <c r="B22" s="240"/>
      <c r="C22" s="170" t="s">
        <v>248</v>
      </c>
      <c r="D22" s="144"/>
      <c r="E22" s="144"/>
      <c r="F22" s="144"/>
      <c r="G22" s="144"/>
      <c r="H22" s="144"/>
      <c r="I22" s="144"/>
      <c r="J22" s="144"/>
      <c r="K22" s="144"/>
      <c r="L22" s="144"/>
      <c r="M22" s="144"/>
      <c r="N22" s="144"/>
      <c r="O22" s="232"/>
      <c r="P22" s="153"/>
      <c r="Q22" s="154"/>
      <c r="R22" s="154"/>
      <c r="S22" s="154"/>
      <c r="T22" s="154"/>
      <c r="U22" s="154"/>
      <c r="V22" s="154"/>
      <c r="W22" s="154"/>
      <c r="X22" s="154"/>
      <c r="Y22" s="154"/>
      <c r="Z22" s="154"/>
      <c r="AA22" s="154"/>
      <c r="AB22" s="154"/>
      <c r="AC22" s="154"/>
      <c r="AD22" s="154"/>
      <c r="AE22" s="154"/>
    </row>
    <row r="23" spans="1:31" ht="6" customHeight="1" x14ac:dyDescent="0.2">
      <c r="A23" s="154"/>
      <c r="B23" s="240"/>
      <c r="C23" s="143"/>
      <c r="D23" s="144"/>
      <c r="E23" s="144"/>
      <c r="F23" s="144"/>
      <c r="G23" s="144"/>
      <c r="H23" s="144"/>
      <c r="I23" s="144"/>
      <c r="J23" s="144"/>
      <c r="K23" s="144"/>
      <c r="L23" s="144"/>
      <c r="M23" s="144"/>
      <c r="N23" s="144"/>
      <c r="O23" s="232"/>
      <c r="P23" s="133"/>
      <c r="Q23" s="154"/>
      <c r="R23" s="154"/>
      <c r="S23" s="154"/>
      <c r="T23" s="154"/>
      <c r="U23" s="154"/>
      <c r="V23" s="154"/>
      <c r="W23" s="154"/>
      <c r="X23" s="154"/>
      <c r="Y23" s="154"/>
      <c r="Z23" s="154"/>
      <c r="AA23" s="154"/>
      <c r="AB23" s="154"/>
      <c r="AC23" s="154"/>
      <c r="AD23" s="154"/>
      <c r="AE23" s="154"/>
    </row>
    <row r="24" spans="1:31" ht="72" x14ac:dyDescent="0.25">
      <c r="A24" s="154"/>
      <c r="B24" s="240"/>
      <c r="C24" s="190" t="s">
        <v>249</v>
      </c>
      <c r="D24" s="191" t="str">
        <f>"Actual minimum amount levied in "&amp;'WK0 - Input data'!$G$50</f>
        <v>Actual minimum amount levied in 2018-19</v>
      </c>
      <c r="E24" s="191" t="str">
        <f>"Proposed minimum amount to be levied in "&amp;'WK0 - Input data'!$H$50</f>
        <v>Proposed minimum amount to be levied in 2019-20</v>
      </c>
      <c r="F24" s="192" t="s">
        <v>250</v>
      </c>
      <c r="G24" s="192" t="s">
        <v>251</v>
      </c>
      <c r="H24" s="193"/>
      <c r="I24" s="192" t="str">
        <f>"Total Number of Assessments "&amp;'WK0 - Input data'!$G$50</f>
        <v>Total Number of Assessments 2018-19</v>
      </c>
      <c r="J24" s="194" t="str">
        <f>"Number of assessments on the proposed minimum "&amp;'WK0 - Input data'!$G$50</f>
        <v>Number of assessments on the proposed minimum 2018-19</v>
      </c>
      <c r="K24" s="192" t="str">
        <f>"Percentage of assessments on the minimum "&amp;'WK0 - Input data'!$G$50</f>
        <v>Percentage of assessments on the minimum 2018-19</v>
      </c>
      <c r="L24" s="192" t="str">
        <f>"Total Number of Assessments "&amp;'WK0 - Input data'!$H$50</f>
        <v>Total Number of Assessments 2019-20</v>
      </c>
      <c r="M24" s="194" t="str">
        <f>"Number of assessments on the proposed minimum "&amp;'WK0 - Input data'!$H$50</f>
        <v>Number of assessments on the proposed minimum 2019-20</v>
      </c>
      <c r="N24" s="192" t="str">
        <f>"Percentage of assessments on the minimum "&amp;'WK0 - Input data'!$H$50</f>
        <v>Percentage of assessments on the minimum 2019-20</v>
      </c>
      <c r="O24" s="232"/>
      <c r="P24" s="133"/>
      <c r="Q24" s="154"/>
      <c r="R24" s="154"/>
      <c r="S24" s="154"/>
      <c r="T24" s="154"/>
      <c r="U24" s="154"/>
      <c r="V24" s="154"/>
      <c r="W24" s="154"/>
      <c r="X24" s="154"/>
      <c r="Y24" s="154"/>
      <c r="Z24" s="154"/>
      <c r="AA24" s="154"/>
      <c r="AB24" s="154"/>
      <c r="AC24" s="154"/>
      <c r="AD24" s="154"/>
      <c r="AE24" s="154"/>
    </row>
    <row r="25" spans="1:31" ht="13.2" x14ac:dyDescent="0.25">
      <c r="A25" s="154"/>
      <c r="B25" s="240"/>
      <c r="C25" s="134"/>
      <c r="D25" s="135"/>
      <c r="E25" s="135"/>
      <c r="F25" s="145" t="str">
        <f>IF(D25="",".",IF(E25="","",E25-D25))</f>
        <v>.</v>
      </c>
      <c r="G25" s="146" t="str">
        <f t="shared" ref="G25:G37" si="0">IF(D25=0,".",F25/D25)</f>
        <v>.</v>
      </c>
      <c r="H25" s="147"/>
      <c r="I25" s="136"/>
      <c r="J25" s="136"/>
      <c r="K25" s="146" t="str">
        <f>IF(I25="",".",IF(J25="",".",J25/I25))</f>
        <v>.</v>
      </c>
      <c r="L25" s="136"/>
      <c r="M25" s="136"/>
      <c r="N25" s="146" t="str">
        <f>IF(L25="",".",IF(M25=".",".",M25/L25))</f>
        <v>.</v>
      </c>
      <c r="O25" s="232"/>
      <c r="P25" s="153"/>
      <c r="Q25" s="154"/>
      <c r="R25" s="154"/>
      <c r="S25" s="154"/>
      <c r="T25" s="154"/>
      <c r="U25" s="154"/>
      <c r="V25" s="154"/>
      <c r="W25" s="154"/>
      <c r="X25" s="154"/>
      <c r="Y25" s="154"/>
      <c r="Z25" s="154"/>
      <c r="AA25" s="154"/>
      <c r="AB25" s="154"/>
      <c r="AC25" s="154"/>
      <c r="AD25" s="154"/>
      <c r="AE25" s="154"/>
    </row>
    <row r="26" spans="1:31" ht="13.2" x14ac:dyDescent="0.25">
      <c r="A26" s="154"/>
      <c r="B26" s="240"/>
      <c r="C26" s="137"/>
      <c r="D26" s="138"/>
      <c r="E26" s="138"/>
      <c r="F26" s="148" t="str">
        <f t="shared" ref="F26:F37" si="1">IF(D26="",".",IF(E26="","",E26-D26))</f>
        <v>.</v>
      </c>
      <c r="G26" s="149" t="str">
        <f t="shared" si="0"/>
        <v>.</v>
      </c>
      <c r="H26" s="147"/>
      <c r="I26" s="139"/>
      <c r="J26" s="139"/>
      <c r="K26" s="149" t="str">
        <f t="shared" ref="K26:K37" si="2">IF(I26="",".",IF(J26="",".",J26/I26))</f>
        <v>.</v>
      </c>
      <c r="L26" s="139"/>
      <c r="M26" s="139"/>
      <c r="N26" s="149" t="str">
        <f t="shared" ref="N26:N37" si="3">IF(L26="",".",IF(M26=".",".",M26/L26))</f>
        <v>.</v>
      </c>
      <c r="O26" s="232"/>
      <c r="P26" s="153"/>
      <c r="Q26" s="154"/>
      <c r="R26" s="154"/>
      <c r="S26" s="154"/>
      <c r="T26" s="154"/>
      <c r="U26" s="154"/>
      <c r="V26" s="154"/>
      <c r="W26" s="154"/>
      <c r="X26" s="154"/>
      <c r="Y26" s="154"/>
      <c r="Z26" s="154"/>
      <c r="AA26" s="154"/>
      <c r="AB26" s="154"/>
      <c r="AC26" s="154"/>
      <c r="AD26" s="154"/>
      <c r="AE26" s="154"/>
    </row>
    <row r="27" spans="1:31" ht="13.2" x14ac:dyDescent="0.25">
      <c r="A27" s="154"/>
      <c r="B27" s="240"/>
      <c r="C27" s="137"/>
      <c r="D27" s="138"/>
      <c r="E27" s="138"/>
      <c r="F27" s="148" t="str">
        <f t="shared" si="1"/>
        <v>.</v>
      </c>
      <c r="G27" s="149" t="str">
        <f t="shared" si="0"/>
        <v>.</v>
      </c>
      <c r="H27" s="147"/>
      <c r="I27" s="139"/>
      <c r="J27" s="139"/>
      <c r="K27" s="149" t="str">
        <f t="shared" si="2"/>
        <v>.</v>
      </c>
      <c r="L27" s="139"/>
      <c r="M27" s="139"/>
      <c r="N27" s="149" t="str">
        <f t="shared" si="3"/>
        <v>.</v>
      </c>
      <c r="O27" s="232"/>
      <c r="P27" s="153"/>
      <c r="Q27" s="154"/>
      <c r="R27" s="154"/>
      <c r="S27" s="154"/>
      <c r="T27" s="154"/>
      <c r="U27" s="154"/>
      <c r="V27" s="154"/>
      <c r="W27" s="154"/>
      <c r="X27" s="154"/>
      <c r="Y27" s="154"/>
      <c r="Z27" s="154"/>
      <c r="AA27" s="154"/>
      <c r="AB27" s="154"/>
      <c r="AC27" s="154"/>
      <c r="AD27" s="154"/>
      <c r="AE27" s="154"/>
    </row>
    <row r="28" spans="1:31" ht="13.2" x14ac:dyDescent="0.25">
      <c r="A28" s="154"/>
      <c r="B28" s="240"/>
      <c r="C28" s="137"/>
      <c r="D28" s="138"/>
      <c r="E28" s="138"/>
      <c r="F28" s="148" t="str">
        <f t="shared" si="1"/>
        <v>.</v>
      </c>
      <c r="G28" s="149" t="str">
        <f t="shared" si="0"/>
        <v>.</v>
      </c>
      <c r="H28" s="147"/>
      <c r="I28" s="139"/>
      <c r="J28" s="139"/>
      <c r="K28" s="149" t="str">
        <f t="shared" si="2"/>
        <v>.</v>
      </c>
      <c r="L28" s="139"/>
      <c r="M28" s="139"/>
      <c r="N28" s="149" t="str">
        <f t="shared" si="3"/>
        <v>.</v>
      </c>
      <c r="O28" s="232"/>
      <c r="P28" s="153"/>
      <c r="Q28" s="154"/>
      <c r="R28" s="154"/>
      <c r="S28" s="154"/>
      <c r="T28" s="154"/>
      <c r="U28" s="154"/>
      <c r="V28" s="154"/>
      <c r="W28" s="154"/>
      <c r="X28" s="154"/>
      <c r="Y28" s="154"/>
      <c r="Z28" s="154"/>
      <c r="AA28" s="154"/>
      <c r="AB28" s="154"/>
      <c r="AC28" s="154"/>
      <c r="AD28" s="154"/>
      <c r="AE28" s="154"/>
    </row>
    <row r="29" spans="1:31" ht="13.2" x14ac:dyDescent="0.25">
      <c r="A29" s="154"/>
      <c r="B29" s="240"/>
      <c r="C29" s="137"/>
      <c r="D29" s="138"/>
      <c r="E29" s="138"/>
      <c r="F29" s="148" t="str">
        <f t="shared" si="1"/>
        <v>.</v>
      </c>
      <c r="G29" s="149" t="str">
        <f t="shared" si="0"/>
        <v>.</v>
      </c>
      <c r="H29" s="147"/>
      <c r="I29" s="139"/>
      <c r="J29" s="139"/>
      <c r="K29" s="149" t="str">
        <f t="shared" si="2"/>
        <v>.</v>
      </c>
      <c r="L29" s="139"/>
      <c r="M29" s="139"/>
      <c r="N29" s="149" t="str">
        <f t="shared" si="3"/>
        <v>.</v>
      </c>
      <c r="O29" s="232"/>
      <c r="P29" s="153"/>
      <c r="Q29" s="154"/>
      <c r="R29" s="154"/>
      <c r="S29" s="154"/>
      <c r="T29" s="154"/>
      <c r="U29" s="154"/>
      <c r="V29" s="154"/>
      <c r="W29" s="154"/>
      <c r="X29" s="154"/>
      <c r="Y29" s="154"/>
      <c r="Z29" s="154"/>
      <c r="AA29" s="154"/>
      <c r="AB29" s="154"/>
      <c r="AC29" s="154"/>
      <c r="AD29" s="154"/>
      <c r="AE29" s="154"/>
    </row>
    <row r="30" spans="1:31" ht="13.2" x14ac:dyDescent="0.25">
      <c r="A30" s="154"/>
      <c r="B30" s="240"/>
      <c r="C30" s="137"/>
      <c r="D30" s="138"/>
      <c r="E30" s="138"/>
      <c r="F30" s="148" t="str">
        <f t="shared" si="1"/>
        <v>.</v>
      </c>
      <c r="G30" s="149" t="str">
        <f t="shared" si="0"/>
        <v>.</v>
      </c>
      <c r="H30" s="147"/>
      <c r="I30" s="139"/>
      <c r="J30" s="139"/>
      <c r="K30" s="149" t="str">
        <f t="shared" si="2"/>
        <v>.</v>
      </c>
      <c r="L30" s="139"/>
      <c r="M30" s="139"/>
      <c r="N30" s="149" t="str">
        <f t="shared" si="3"/>
        <v>.</v>
      </c>
      <c r="O30" s="232"/>
      <c r="P30" s="153"/>
      <c r="Q30" s="154"/>
      <c r="R30" s="154"/>
      <c r="S30" s="154"/>
      <c r="T30" s="154"/>
      <c r="U30" s="154"/>
      <c r="V30" s="154"/>
      <c r="W30" s="154"/>
      <c r="X30" s="154"/>
      <c r="Y30" s="154"/>
      <c r="Z30" s="154"/>
      <c r="AA30" s="154"/>
      <c r="AB30" s="154"/>
      <c r="AC30" s="154"/>
      <c r="AD30" s="154"/>
      <c r="AE30" s="154"/>
    </row>
    <row r="31" spans="1:31" ht="13.2" x14ac:dyDescent="0.25">
      <c r="A31" s="154"/>
      <c r="B31" s="240"/>
      <c r="C31" s="137"/>
      <c r="D31" s="138"/>
      <c r="E31" s="138"/>
      <c r="F31" s="148" t="str">
        <f t="shared" si="1"/>
        <v>.</v>
      </c>
      <c r="G31" s="149" t="str">
        <f t="shared" si="0"/>
        <v>.</v>
      </c>
      <c r="H31" s="147"/>
      <c r="I31" s="139"/>
      <c r="J31" s="139"/>
      <c r="K31" s="149" t="str">
        <f t="shared" si="2"/>
        <v>.</v>
      </c>
      <c r="L31" s="139"/>
      <c r="M31" s="139"/>
      <c r="N31" s="149" t="str">
        <f t="shared" si="3"/>
        <v>.</v>
      </c>
      <c r="O31" s="232"/>
      <c r="P31" s="153"/>
      <c r="Q31" s="154"/>
      <c r="R31" s="154"/>
      <c r="S31" s="154"/>
      <c r="T31" s="154"/>
      <c r="U31" s="154"/>
      <c r="V31" s="154"/>
      <c r="W31" s="154"/>
      <c r="X31" s="154"/>
      <c r="Y31" s="154"/>
      <c r="Z31" s="154"/>
      <c r="AA31" s="154"/>
      <c r="AB31" s="154"/>
      <c r="AC31" s="154"/>
      <c r="AD31" s="154"/>
      <c r="AE31" s="154"/>
    </row>
    <row r="32" spans="1:31" ht="13.2" x14ac:dyDescent="0.25">
      <c r="A32" s="154"/>
      <c r="B32" s="240"/>
      <c r="C32" s="137"/>
      <c r="D32" s="138"/>
      <c r="E32" s="138"/>
      <c r="F32" s="148" t="str">
        <f t="shared" si="1"/>
        <v>.</v>
      </c>
      <c r="G32" s="149" t="str">
        <f t="shared" si="0"/>
        <v>.</v>
      </c>
      <c r="H32" s="147"/>
      <c r="I32" s="139"/>
      <c r="J32" s="139"/>
      <c r="K32" s="149" t="str">
        <f t="shared" si="2"/>
        <v>.</v>
      </c>
      <c r="L32" s="139"/>
      <c r="M32" s="139"/>
      <c r="N32" s="149" t="str">
        <f t="shared" si="3"/>
        <v>.</v>
      </c>
      <c r="O32" s="232"/>
      <c r="P32" s="153"/>
      <c r="Q32" s="154"/>
      <c r="R32" s="154"/>
      <c r="S32" s="154"/>
      <c r="T32" s="154"/>
      <c r="U32" s="154"/>
      <c r="V32" s="154"/>
      <c r="W32" s="154"/>
      <c r="X32" s="154"/>
      <c r="Y32" s="154"/>
      <c r="Z32" s="154"/>
      <c r="AA32" s="154"/>
      <c r="AB32" s="154"/>
      <c r="AC32" s="154"/>
      <c r="AD32" s="154"/>
      <c r="AE32" s="154"/>
    </row>
    <row r="33" spans="1:31" ht="13.2" x14ac:dyDescent="0.25">
      <c r="A33" s="154"/>
      <c r="B33" s="240"/>
      <c r="C33" s="137"/>
      <c r="D33" s="138"/>
      <c r="E33" s="138"/>
      <c r="F33" s="148" t="str">
        <f t="shared" si="1"/>
        <v>.</v>
      </c>
      <c r="G33" s="149" t="str">
        <f t="shared" si="0"/>
        <v>.</v>
      </c>
      <c r="H33" s="147"/>
      <c r="I33" s="139"/>
      <c r="J33" s="139"/>
      <c r="K33" s="149" t="str">
        <f t="shared" si="2"/>
        <v>.</v>
      </c>
      <c r="L33" s="139"/>
      <c r="M33" s="139"/>
      <c r="N33" s="149" t="str">
        <f t="shared" si="3"/>
        <v>.</v>
      </c>
      <c r="O33" s="232"/>
      <c r="P33" s="153"/>
      <c r="Q33" s="154"/>
      <c r="R33" s="154"/>
      <c r="S33" s="154"/>
      <c r="T33" s="154"/>
      <c r="U33" s="154"/>
      <c r="V33" s="154"/>
      <c r="W33" s="154"/>
      <c r="X33" s="154"/>
      <c r="Y33" s="154"/>
      <c r="Z33" s="154"/>
      <c r="AA33" s="154"/>
      <c r="AB33" s="154"/>
      <c r="AC33" s="154"/>
      <c r="AD33" s="154"/>
      <c r="AE33" s="154"/>
    </row>
    <row r="34" spans="1:31" ht="13.2" x14ac:dyDescent="0.25">
      <c r="A34" s="154"/>
      <c r="B34" s="240"/>
      <c r="C34" s="137"/>
      <c r="D34" s="138"/>
      <c r="E34" s="138"/>
      <c r="F34" s="148" t="str">
        <f t="shared" si="1"/>
        <v>.</v>
      </c>
      <c r="G34" s="149" t="str">
        <f t="shared" si="0"/>
        <v>.</v>
      </c>
      <c r="H34" s="147"/>
      <c r="I34" s="139"/>
      <c r="J34" s="139"/>
      <c r="K34" s="149" t="str">
        <f t="shared" si="2"/>
        <v>.</v>
      </c>
      <c r="L34" s="139"/>
      <c r="M34" s="139"/>
      <c r="N34" s="149" t="str">
        <f t="shared" si="3"/>
        <v>.</v>
      </c>
      <c r="O34" s="232"/>
      <c r="P34" s="153"/>
      <c r="Q34" s="154"/>
      <c r="R34" s="154"/>
      <c r="S34" s="154"/>
      <c r="T34" s="154"/>
      <c r="U34" s="154"/>
      <c r="V34" s="154"/>
      <c r="W34" s="154"/>
      <c r="X34" s="154"/>
      <c r="Y34" s="154"/>
      <c r="Z34" s="154"/>
      <c r="AA34" s="154"/>
      <c r="AB34" s="154"/>
      <c r="AC34" s="154"/>
      <c r="AD34" s="154"/>
      <c r="AE34" s="154"/>
    </row>
    <row r="35" spans="1:31" ht="13.2" x14ac:dyDescent="0.25">
      <c r="A35" s="154"/>
      <c r="B35" s="240"/>
      <c r="C35" s="137"/>
      <c r="D35" s="138"/>
      <c r="E35" s="138"/>
      <c r="F35" s="148" t="str">
        <f t="shared" si="1"/>
        <v>.</v>
      </c>
      <c r="G35" s="149" t="str">
        <f t="shared" si="0"/>
        <v>.</v>
      </c>
      <c r="H35" s="147"/>
      <c r="I35" s="139"/>
      <c r="J35" s="139"/>
      <c r="K35" s="149" t="str">
        <f t="shared" si="2"/>
        <v>.</v>
      </c>
      <c r="L35" s="139"/>
      <c r="M35" s="139"/>
      <c r="N35" s="149" t="str">
        <f t="shared" si="3"/>
        <v>.</v>
      </c>
      <c r="O35" s="232"/>
      <c r="P35" s="153"/>
      <c r="Q35" s="154"/>
      <c r="R35" s="154"/>
      <c r="S35" s="154"/>
      <c r="T35" s="154"/>
      <c r="U35" s="154"/>
      <c r="V35" s="154"/>
      <c r="W35" s="154"/>
      <c r="X35" s="154"/>
      <c r="Y35" s="154"/>
      <c r="Z35" s="154"/>
      <c r="AA35" s="154"/>
      <c r="AB35" s="154"/>
      <c r="AC35" s="154"/>
      <c r="AD35" s="154"/>
      <c r="AE35" s="154"/>
    </row>
    <row r="36" spans="1:31" ht="13.2" x14ac:dyDescent="0.25">
      <c r="A36" s="154"/>
      <c r="B36" s="240"/>
      <c r="C36" s="137"/>
      <c r="D36" s="138"/>
      <c r="E36" s="138"/>
      <c r="F36" s="148" t="str">
        <f t="shared" si="1"/>
        <v>.</v>
      </c>
      <c r="G36" s="149" t="str">
        <f t="shared" si="0"/>
        <v>.</v>
      </c>
      <c r="H36" s="147"/>
      <c r="I36" s="139"/>
      <c r="J36" s="139"/>
      <c r="K36" s="149" t="str">
        <f t="shared" si="2"/>
        <v>.</v>
      </c>
      <c r="L36" s="139"/>
      <c r="M36" s="139"/>
      <c r="N36" s="149" t="str">
        <f t="shared" si="3"/>
        <v>.</v>
      </c>
      <c r="O36" s="232"/>
      <c r="P36" s="153"/>
      <c r="Q36" s="154"/>
      <c r="R36" s="154"/>
      <c r="S36" s="154"/>
      <c r="T36" s="154"/>
      <c r="U36" s="154"/>
      <c r="V36" s="154"/>
      <c r="W36" s="154"/>
      <c r="X36" s="154"/>
      <c r="Y36" s="154"/>
      <c r="Z36" s="154"/>
      <c r="AA36" s="154"/>
      <c r="AB36" s="154"/>
      <c r="AC36" s="154"/>
      <c r="AD36" s="154"/>
      <c r="AE36" s="154"/>
    </row>
    <row r="37" spans="1:31" ht="13.2" x14ac:dyDescent="0.25">
      <c r="A37" s="154"/>
      <c r="B37" s="240"/>
      <c r="C37" s="140"/>
      <c r="D37" s="141"/>
      <c r="E37" s="141"/>
      <c r="F37" s="150" t="str">
        <f t="shared" si="1"/>
        <v>.</v>
      </c>
      <c r="G37" s="151" t="str">
        <f t="shared" si="0"/>
        <v>.</v>
      </c>
      <c r="H37" s="147"/>
      <c r="I37" s="142"/>
      <c r="J37" s="142"/>
      <c r="K37" s="151" t="str">
        <f t="shared" si="2"/>
        <v>.</v>
      </c>
      <c r="L37" s="142"/>
      <c r="M37" s="142"/>
      <c r="N37" s="151" t="str">
        <f t="shared" si="3"/>
        <v>.</v>
      </c>
      <c r="O37" s="232"/>
      <c r="P37" s="153"/>
      <c r="Q37" s="154"/>
      <c r="R37" s="154"/>
      <c r="S37" s="154"/>
      <c r="T37" s="154"/>
      <c r="U37" s="154"/>
      <c r="V37" s="154"/>
      <c r="W37" s="154"/>
      <c r="X37" s="154"/>
      <c r="Y37" s="154"/>
      <c r="Z37" s="154"/>
      <c r="AA37" s="154"/>
      <c r="AB37" s="154"/>
      <c r="AC37" s="154"/>
      <c r="AD37" s="154"/>
      <c r="AE37" s="154"/>
    </row>
    <row r="38" spans="1:31" x14ac:dyDescent="0.2">
      <c r="A38" s="154"/>
      <c r="B38" s="240"/>
      <c r="C38" s="143"/>
      <c r="D38" s="152"/>
      <c r="E38" s="152"/>
      <c r="F38" s="152"/>
      <c r="G38" s="152"/>
      <c r="H38" s="152"/>
      <c r="I38" s="152"/>
      <c r="J38" s="152"/>
      <c r="K38" s="152"/>
      <c r="L38" s="152"/>
      <c r="M38" s="152"/>
      <c r="N38" s="152"/>
      <c r="O38" s="232"/>
      <c r="P38" s="153"/>
      <c r="Q38" s="154"/>
      <c r="R38" s="154"/>
      <c r="S38" s="154"/>
      <c r="T38" s="154"/>
      <c r="U38" s="154"/>
      <c r="V38" s="154"/>
      <c r="W38" s="154"/>
      <c r="X38" s="154"/>
      <c r="Y38" s="154"/>
      <c r="Z38" s="154"/>
      <c r="AA38" s="154"/>
      <c r="AB38" s="154"/>
      <c r="AC38" s="154"/>
      <c r="AD38" s="154"/>
      <c r="AE38" s="154"/>
    </row>
    <row r="39" spans="1:31" x14ac:dyDescent="0.2">
      <c r="A39" s="154"/>
      <c r="B39" s="240"/>
      <c r="C39" s="143"/>
      <c r="D39" s="152"/>
      <c r="E39" s="152"/>
      <c r="F39" s="152"/>
      <c r="G39" s="152"/>
      <c r="H39" s="152"/>
      <c r="I39" s="152"/>
      <c r="J39" s="152"/>
      <c r="K39" s="152"/>
      <c r="L39" s="152"/>
      <c r="M39" s="152"/>
      <c r="N39" s="152"/>
      <c r="O39" s="232"/>
      <c r="P39" s="153"/>
      <c r="Q39" s="154"/>
      <c r="R39" s="154"/>
      <c r="S39" s="154"/>
      <c r="T39" s="154"/>
      <c r="U39" s="154"/>
      <c r="V39" s="154"/>
      <c r="W39" s="154"/>
      <c r="X39" s="154"/>
      <c r="Y39" s="154"/>
      <c r="Z39" s="154"/>
      <c r="AA39" s="154"/>
      <c r="AB39" s="154"/>
      <c r="AC39" s="154"/>
      <c r="AD39" s="154"/>
      <c r="AE39" s="154"/>
    </row>
    <row r="40" spans="1:31" ht="15.6" x14ac:dyDescent="0.3">
      <c r="A40" s="154"/>
      <c r="B40" s="240"/>
      <c r="C40" s="170" t="s">
        <v>252</v>
      </c>
      <c r="D40" s="152"/>
      <c r="E40" s="152"/>
      <c r="F40" s="152"/>
      <c r="G40" s="152"/>
      <c r="H40" s="152"/>
      <c r="I40" s="152"/>
      <c r="J40" s="152"/>
      <c r="K40" s="152"/>
      <c r="L40" s="152"/>
      <c r="M40" s="152"/>
      <c r="N40" s="152"/>
      <c r="O40" s="232"/>
      <c r="P40" s="153"/>
      <c r="Q40" s="154"/>
      <c r="R40" s="154"/>
      <c r="S40" s="154"/>
      <c r="T40" s="154"/>
      <c r="U40" s="154"/>
      <c r="V40" s="154"/>
      <c r="W40" s="154"/>
      <c r="X40" s="154"/>
      <c r="Y40" s="154"/>
      <c r="Z40" s="154"/>
      <c r="AA40" s="154"/>
      <c r="AB40" s="154"/>
      <c r="AC40" s="154"/>
      <c r="AD40" s="154"/>
      <c r="AE40" s="154"/>
    </row>
    <row r="41" spans="1:31" ht="6" customHeight="1" x14ac:dyDescent="0.2">
      <c r="A41" s="154"/>
      <c r="B41" s="240"/>
      <c r="C41" s="143"/>
      <c r="D41" s="152"/>
      <c r="E41" s="152"/>
      <c r="F41" s="152"/>
      <c r="G41" s="152"/>
      <c r="H41" s="152"/>
      <c r="I41" s="152"/>
      <c r="J41" s="152"/>
      <c r="K41" s="152"/>
      <c r="L41" s="152"/>
      <c r="M41" s="152"/>
      <c r="N41" s="152"/>
      <c r="O41" s="232"/>
      <c r="P41" s="153"/>
      <c r="Q41" s="154"/>
      <c r="R41" s="154"/>
      <c r="S41" s="154"/>
      <c r="T41" s="154"/>
      <c r="U41" s="154"/>
      <c r="V41" s="154"/>
      <c r="W41" s="154"/>
      <c r="X41" s="154"/>
      <c r="Y41" s="154"/>
      <c r="Z41" s="154"/>
      <c r="AA41" s="154"/>
      <c r="AB41" s="154"/>
      <c r="AC41" s="154"/>
      <c r="AD41" s="154"/>
      <c r="AE41" s="154"/>
    </row>
    <row r="42" spans="1:31" ht="72" x14ac:dyDescent="0.25">
      <c r="A42" s="154"/>
      <c r="B42" s="240"/>
      <c r="C42" s="195" t="s">
        <v>253</v>
      </c>
      <c r="D42" s="191" t="str">
        <f>"Actual minimum amount levied in "&amp;'WK0 - Input data'!$G$50</f>
        <v>Actual minimum amount levied in 2018-19</v>
      </c>
      <c r="E42" s="191" t="str">
        <f>"Proposed minimum amount to be levied in "&amp;'WK0 - Input data'!$H$50</f>
        <v>Proposed minimum amount to be levied in 2019-20</v>
      </c>
      <c r="F42" s="192" t="s">
        <v>250</v>
      </c>
      <c r="G42" s="192" t="s">
        <v>251</v>
      </c>
      <c r="H42" s="193"/>
      <c r="I42" s="192" t="str">
        <f>"Total Number of Assessments "&amp;'WK0 - Input data'!$G$50</f>
        <v>Total Number of Assessments 2018-19</v>
      </c>
      <c r="J42" s="194" t="str">
        <f>"Number of assessments on the proposed minimum "&amp;'WK0 - Input data'!$G$50</f>
        <v>Number of assessments on the proposed minimum 2018-19</v>
      </c>
      <c r="K42" s="192" t="str">
        <f>"Percentage of assessments on the minimum "&amp;'WK0 - Input data'!$G$50</f>
        <v>Percentage of assessments on the minimum 2018-19</v>
      </c>
      <c r="L42" s="192" t="str">
        <f>"Total Number of Assessments "&amp;'WK0 - Input data'!$H$50</f>
        <v>Total Number of Assessments 2019-20</v>
      </c>
      <c r="M42" s="194" t="str">
        <f>"Number of assessments on the proposed minimum "&amp;'WK0 - Input data'!$H$50</f>
        <v>Number of assessments on the proposed minimum 2019-20</v>
      </c>
      <c r="N42" s="192" t="str">
        <f>"Percentage of assessments on the minimum "&amp;'WK0 - Input data'!$H$50</f>
        <v>Percentage of assessments on the minimum 2019-20</v>
      </c>
      <c r="O42" s="232"/>
      <c r="P42" s="153"/>
      <c r="Q42" s="154"/>
      <c r="R42" s="154"/>
      <c r="S42" s="154"/>
      <c r="T42" s="154"/>
      <c r="U42" s="154"/>
      <c r="V42" s="154"/>
      <c r="W42" s="154"/>
      <c r="X42" s="154"/>
      <c r="Y42" s="154"/>
      <c r="Z42" s="154"/>
      <c r="AA42" s="154"/>
      <c r="AB42" s="154"/>
      <c r="AC42" s="154"/>
      <c r="AD42" s="154"/>
      <c r="AE42" s="154"/>
    </row>
    <row r="43" spans="1:31" ht="13.2" x14ac:dyDescent="0.25">
      <c r="A43" s="154"/>
      <c r="B43" s="240"/>
      <c r="C43" s="134"/>
      <c r="D43" s="135"/>
      <c r="E43" s="135"/>
      <c r="F43" s="145" t="str">
        <f>IF(D43="",".",IF(E43="",".",E43-D43))</f>
        <v>.</v>
      </c>
      <c r="G43" s="146" t="str">
        <f t="shared" ref="G43:G49" si="4">IF(D43=0,".",F43/D43)</f>
        <v>.</v>
      </c>
      <c r="H43" s="147"/>
      <c r="I43" s="136"/>
      <c r="J43" s="136"/>
      <c r="K43" s="146" t="str">
        <f>IF(I43="",".",IF(J43="",".",J43/I43))</f>
        <v>.</v>
      </c>
      <c r="L43" s="136"/>
      <c r="M43" s="136"/>
      <c r="N43" s="146" t="str">
        <f>IF(L43="",".",IF(M43=".",".",M43/L43))</f>
        <v>.</v>
      </c>
      <c r="O43" s="232"/>
      <c r="P43" s="153"/>
      <c r="Q43" s="154"/>
      <c r="R43" s="154"/>
      <c r="S43" s="154"/>
      <c r="T43" s="154"/>
      <c r="U43" s="154"/>
      <c r="V43" s="154"/>
      <c r="W43" s="154"/>
      <c r="X43" s="154"/>
      <c r="Y43" s="154"/>
      <c r="Z43" s="154"/>
      <c r="AA43" s="154"/>
      <c r="AB43" s="154"/>
      <c r="AC43" s="154"/>
      <c r="AD43" s="154"/>
      <c r="AE43" s="154"/>
    </row>
    <row r="44" spans="1:31" ht="13.2" x14ac:dyDescent="0.25">
      <c r="A44" s="154"/>
      <c r="B44" s="240"/>
      <c r="C44" s="137"/>
      <c r="D44" s="138"/>
      <c r="E44" s="138"/>
      <c r="F44" s="148" t="str">
        <f t="shared" ref="F44:F49" si="5">IF(D44="",".",IF(E44="",".",E44-D44))</f>
        <v>.</v>
      </c>
      <c r="G44" s="149" t="str">
        <f t="shared" si="4"/>
        <v>.</v>
      </c>
      <c r="H44" s="147"/>
      <c r="I44" s="139"/>
      <c r="J44" s="139"/>
      <c r="K44" s="149" t="str">
        <f t="shared" ref="K44:K49" si="6">IF(I44="",".",IF(J44="",".",J44/I44))</f>
        <v>.</v>
      </c>
      <c r="L44" s="139"/>
      <c r="M44" s="139"/>
      <c r="N44" s="149" t="str">
        <f t="shared" ref="N44:N49" si="7">IF(L44="",".",IF(M44=".",".",M44/L44))</f>
        <v>.</v>
      </c>
      <c r="O44" s="232"/>
      <c r="P44" s="153"/>
      <c r="Q44" s="154"/>
      <c r="R44" s="154"/>
      <c r="S44" s="154"/>
      <c r="T44" s="154"/>
      <c r="U44" s="154"/>
      <c r="V44" s="154"/>
      <c r="W44" s="154"/>
      <c r="X44" s="154"/>
      <c r="Y44" s="154"/>
      <c r="Z44" s="154"/>
      <c r="AA44" s="154"/>
      <c r="AB44" s="154"/>
      <c r="AC44" s="154"/>
      <c r="AD44" s="154"/>
      <c r="AE44" s="154"/>
    </row>
    <row r="45" spans="1:31" ht="13.2" x14ac:dyDescent="0.25">
      <c r="A45" s="154"/>
      <c r="B45" s="240"/>
      <c r="C45" s="137"/>
      <c r="D45" s="138"/>
      <c r="E45" s="138"/>
      <c r="F45" s="148" t="str">
        <f t="shared" si="5"/>
        <v>.</v>
      </c>
      <c r="G45" s="149" t="str">
        <f t="shared" si="4"/>
        <v>.</v>
      </c>
      <c r="H45" s="147"/>
      <c r="I45" s="139"/>
      <c r="J45" s="139"/>
      <c r="K45" s="149" t="str">
        <f t="shared" si="6"/>
        <v>.</v>
      </c>
      <c r="L45" s="139"/>
      <c r="M45" s="139"/>
      <c r="N45" s="149" t="str">
        <f t="shared" si="7"/>
        <v>.</v>
      </c>
      <c r="O45" s="232"/>
      <c r="P45" s="153"/>
      <c r="Q45" s="154"/>
      <c r="R45" s="154"/>
      <c r="S45" s="154"/>
      <c r="T45" s="154"/>
      <c r="U45" s="154"/>
      <c r="V45" s="154"/>
      <c r="W45" s="154"/>
      <c r="X45" s="154"/>
      <c r="Y45" s="154"/>
      <c r="Z45" s="154"/>
      <c r="AA45" s="154"/>
      <c r="AB45" s="154"/>
      <c r="AC45" s="154"/>
      <c r="AD45" s="154"/>
      <c r="AE45" s="154"/>
    </row>
    <row r="46" spans="1:31" ht="13.2" x14ac:dyDescent="0.25">
      <c r="A46" s="154"/>
      <c r="B46" s="240"/>
      <c r="C46" s="137"/>
      <c r="D46" s="138"/>
      <c r="E46" s="138"/>
      <c r="F46" s="148" t="str">
        <f t="shared" si="5"/>
        <v>.</v>
      </c>
      <c r="G46" s="149" t="str">
        <f t="shared" si="4"/>
        <v>.</v>
      </c>
      <c r="H46" s="147"/>
      <c r="I46" s="139"/>
      <c r="J46" s="139"/>
      <c r="K46" s="149" t="str">
        <f t="shared" si="6"/>
        <v>.</v>
      </c>
      <c r="L46" s="139"/>
      <c r="M46" s="139"/>
      <c r="N46" s="149" t="str">
        <f t="shared" si="7"/>
        <v>.</v>
      </c>
      <c r="O46" s="232"/>
      <c r="P46" s="153"/>
      <c r="Q46" s="154"/>
      <c r="R46" s="154"/>
      <c r="S46" s="154"/>
      <c r="T46" s="154"/>
      <c r="U46" s="154"/>
      <c r="V46" s="154"/>
      <c r="W46" s="154"/>
      <c r="X46" s="154"/>
      <c r="Y46" s="154"/>
      <c r="Z46" s="154"/>
      <c r="AA46" s="154"/>
      <c r="AB46" s="154"/>
      <c r="AC46" s="154"/>
      <c r="AD46" s="154"/>
      <c r="AE46" s="154"/>
    </row>
    <row r="47" spans="1:31" ht="13.2" x14ac:dyDescent="0.25">
      <c r="A47" s="154"/>
      <c r="B47" s="240"/>
      <c r="C47" s="137"/>
      <c r="D47" s="138"/>
      <c r="E47" s="138"/>
      <c r="F47" s="148" t="str">
        <f t="shared" si="5"/>
        <v>.</v>
      </c>
      <c r="G47" s="149" t="str">
        <f t="shared" si="4"/>
        <v>.</v>
      </c>
      <c r="H47" s="147"/>
      <c r="I47" s="139"/>
      <c r="J47" s="139"/>
      <c r="K47" s="149" t="str">
        <f t="shared" si="6"/>
        <v>.</v>
      </c>
      <c r="L47" s="139"/>
      <c r="M47" s="139"/>
      <c r="N47" s="149" t="str">
        <f t="shared" si="7"/>
        <v>.</v>
      </c>
      <c r="O47" s="232"/>
      <c r="P47" s="153"/>
      <c r="Q47" s="154"/>
      <c r="R47" s="154"/>
      <c r="S47" s="154"/>
      <c r="T47" s="154"/>
      <c r="U47" s="154"/>
      <c r="V47" s="154"/>
      <c r="W47" s="154"/>
      <c r="X47" s="154"/>
      <c r="Y47" s="154"/>
      <c r="Z47" s="154"/>
      <c r="AA47" s="154"/>
      <c r="AB47" s="154"/>
      <c r="AC47" s="154"/>
      <c r="AD47" s="154"/>
      <c r="AE47" s="154"/>
    </row>
    <row r="48" spans="1:31" ht="13.2" x14ac:dyDescent="0.25">
      <c r="A48" s="154"/>
      <c r="B48" s="240"/>
      <c r="C48" s="137"/>
      <c r="D48" s="138"/>
      <c r="E48" s="138"/>
      <c r="F48" s="148" t="str">
        <f t="shared" si="5"/>
        <v>.</v>
      </c>
      <c r="G48" s="149" t="str">
        <f t="shared" si="4"/>
        <v>.</v>
      </c>
      <c r="H48" s="147"/>
      <c r="I48" s="139"/>
      <c r="J48" s="139"/>
      <c r="K48" s="149" t="str">
        <f t="shared" si="6"/>
        <v>.</v>
      </c>
      <c r="L48" s="139"/>
      <c r="M48" s="139"/>
      <c r="N48" s="149" t="str">
        <f t="shared" si="7"/>
        <v>.</v>
      </c>
      <c r="O48" s="232"/>
      <c r="P48" s="153"/>
      <c r="Q48" s="154"/>
      <c r="R48" s="154"/>
      <c r="S48" s="154"/>
      <c r="T48" s="154"/>
      <c r="U48" s="154"/>
      <c r="V48" s="154"/>
      <c r="W48" s="154"/>
      <c r="X48" s="154"/>
      <c r="Y48" s="154"/>
      <c r="Z48" s="154"/>
      <c r="AA48" s="154"/>
      <c r="AB48" s="154"/>
      <c r="AC48" s="154"/>
      <c r="AD48" s="154"/>
      <c r="AE48" s="154"/>
    </row>
    <row r="49" spans="1:31" ht="13.2" x14ac:dyDescent="0.25">
      <c r="A49" s="154"/>
      <c r="B49" s="240"/>
      <c r="C49" s="140"/>
      <c r="D49" s="141"/>
      <c r="E49" s="141"/>
      <c r="F49" s="150" t="str">
        <f t="shared" si="5"/>
        <v>.</v>
      </c>
      <c r="G49" s="151" t="str">
        <f t="shared" si="4"/>
        <v>.</v>
      </c>
      <c r="H49" s="147"/>
      <c r="I49" s="142"/>
      <c r="J49" s="142"/>
      <c r="K49" s="151" t="str">
        <f t="shared" si="6"/>
        <v>.</v>
      </c>
      <c r="L49" s="142"/>
      <c r="M49" s="142"/>
      <c r="N49" s="151" t="str">
        <f t="shared" si="7"/>
        <v>.</v>
      </c>
      <c r="O49" s="232"/>
      <c r="P49" s="153"/>
      <c r="Q49" s="154"/>
      <c r="R49" s="154"/>
      <c r="S49" s="154"/>
      <c r="T49" s="154"/>
      <c r="U49" s="154"/>
      <c r="V49" s="154"/>
      <c r="W49" s="154"/>
      <c r="X49" s="154"/>
      <c r="Y49" s="154"/>
      <c r="Z49" s="154"/>
      <c r="AA49" s="154"/>
      <c r="AB49" s="154"/>
      <c r="AC49" s="154"/>
      <c r="AD49" s="154"/>
      <c r="AE49" s="154"/>
    </row>
    <row r="50" spans="1:31" ht="10.5" customHeight="1" thickBot="1" x14ac:dyDescent="0.3">
      <c r="A50" s="154"/>
      <c r="B50" s="241"/>
      <c r="C50" s="242"/>
      <c r="D50" s="242"/>
      <c r="E50" s="242"/>
      <c r="F50" s="242"/>
      <c r="G50" s="242"/>
      <c r="H50" s="242"/>
      <c r="I50" s="242"/>
      <c r="J50" s="242"/>
      <c r="K50" s="242"/>
      <c r="L50" s="242"/>
      <c r="M50" s="242"/>
      <c r="N50" s="242"/>
      <c r="O50" s="243"/>
      <c r="P50" s="155"/>
      <c r="Q50" s="154"/>
      <c r="R50" s="154"/>
      <c r="S50" s="154"/>
      <c r="T50" s="154"/>
      <c r="U50" s="154"/>
      <c r="V50" s="154"/>
      <c r="W50" s="154"/>
      <c r="X50" s="154"/>
      <c r="Y50" s="154"/>
      <c r="Z50" s="154"/>
      <c r="AA50" s="154"/>
      <c r="AB50" s="154"/>
      <c r="AC50" s="154"/>
      <c r="AD50" s="154"/>
      <c r="AE50" s="154"/>
    </row>
    <row r="51" spans="1:31" x14ac:dyDescent="0.2">
      <c r="A51" s="154"/>
      <c r="B51" s="154"/>
      <c r="C51" s="154"/>
      <c r="D51" s="154"/>
      <c r="E51" s="154"/>
      <c r="F51" s="154"/>
      <c r="G51" s="154"/>
      <c r="H51" s="154"/>
      <c r="I51" s="154"/>
      <c r="J51" s="154"/>
      <c r="K51" s="154"/>
      <c r="L51" s="154"/>
      <c r="M51" s="154"/>
      <c r="N51" s="154"/>
      <c r="O51" s="154"/>
      <c r="P51" s="154"/>
      <c r="Q51" s="154"/>
      <c r="R51" s="154"/>
      <c r="S51" s="154"/>
      <c r="T51" s="154"/>
      <c r="U51" s="154"/>
      <c r="V51" s="154"/>
      <c r="W51" s="154"/>
      <c r="X51" s="154"/>
      <c r="Y51" s="154"/>
      <c r="Z51" s="154"/>
      <c r="AA51" s="154"/>
      <c r="AB51" s="154"/>
      <c r="AC51" s="154"/>
      <c r="AD51" s="154"/>
      <c r="AE51" s="154"/>
    </row>
    <row r="52" spans="1:31" x14ac:dyDescent="0.2">
      <c r="A52" s="154"/>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row>
    <row r="53" spans="1:31" x14ac:dyDescent="0.2">
      <c r="A53" s="154"/>
      <c r="B53" s="154"/>
      <c r="C53" s="154"/>
      <c r="D53" s="154"/>
      <c r="E53" s="154"/>
      <c r="F53" s="154"/>
      <c r="G53" s="154"/>
      <c r="H53" s="154"/>
      <c r="I53" s="154"/>
      <c r="J53" s="154"/>
      <c r="K53" s="154"/>
      <c r="L53" s="154"/>
      <c r="M53" s="154"/>
      <c r="N53" s="154"/>
      <c r="O53" s="154"/>
      <c r="P53" s="154"/>
      <c r="Q53" s="154"/>
      <c r="R53" s="154"/>
      <c r="S53" s="154"/>
      <c r="T53" s="154"/>
      <c r="U53" s="154"/>
      <c r="V53" s="154"/>
      <c r="W53" s="154"/>
      <c r="X53" s="154"/>
      <c r="Y53" s="154"/>
      <c r="Z53" s="154"/>
      <c r="AA53" s="154"/>
      <c r="AB53" s="154"/>
      <c r="AC53" s="154"/>
      <c r="AD53" s="154"/>
      <c r="AE53" s="154"/>
    </row>
    <row r="54" spans="1:31" x14ac:dyDescent="0.2">
      <c r="A54" s="154"/>
      <c r="B54" s="154"/>
      <c r="C54" s="154"/>
      <c r="D54" s="154"/>
      <c r="E54" s="154"/>
      <c r="F54" s="154"/>
      <c r="G54" s="154"/>
      <c r="H54" s="154"/>
      <c r="I54" s="154"/>
      <c r="J54" s="154"/>
      <c r="K54" s="154"/>
      <c r="L54" s="154"/>
      <c r="M54" s="154"/>
      <c r="N54" s="154"/>
      <c r="O54" s="154"/>
      <c r="P54" s="154"/>
      <c r="Q54" s="154"/>
      <c r="R54" s="154"/>
      <c r="S54" s="154"/>
      <c r="T54" s="154"/>
      <c r="U54" s="154"/>
      <c r="V54" s="154"/>
      <c r="W54" s="154"/>
      <c r="X54" s="154"/>
      <c r="Y54" s="154"/>
      <c r="Z54" s="154"/>
      <c r="AA54" s="154"/>
      <c r="AB54" s="154"/>
      <c r="AC54" s="154"/>
      <c r="AD54" s="154"/>
      <c r="AE54" s="154"/>
    </row>
    <row r="55" spans="1:31" ht="13.2" hidden="1" x14ac:dyDescent="0.25">
      <c r="A55" s="154"/>
      <c r="B55" s="156" t="s">
        <v>254</v>
      </c>
      <c r="C55" s="156"/>
      <c r="D55" s="156" t="s">
        <v>255</v>
      </c>
      <c r="E55" s="154"/>
      <c r="F55" s="154"/>
      <c r="G55" s="154"/>
      <c r="H55" s="154"/>
      <c r="I55" s="154"/>
      <c r="J55" s="154"/>
      <c r="K55" s="154"/>
      <c r="L55" s="154"/>
      <c r="M55" s="154"/>
      <c r="N55" s="154"/>
      <c r="O55" s="154"/>
      <c r="P55" s="154"/>
      <c r="Q55" s="156" t="s">
        <v>256</v>
      </c>
      <c r="R55" s="154"/>
      <c r="S55" s="154"/>
      <c r="T55" s="154"/>
      <c r="U55" s="154"/>
      <c r="V55" s="154"/>
      <c r="W55" s="154"/>
      <c r="X55" s="154"/>
      <c r="Y55" s="154"/>
      <c r="Z55" s="154"/>
      <c r="AA55" s="154"/>
      <c r="AB55" s="154"/>
      <c r="AC55" s="154"/>
      <c r="AD55" s="154"/>
      <c r="AE55" s="154"/>
    </row>
    <row r="56" spans="1:31" hidden="1" x14ac:dyDescent="0.2">
      <c r="A56" s="154"/>
      <c r="B56" s="154"/>
      <c r="C56" s="154"/>
      <c r="D56" s="154"/>
      <c r="E56" s="154"/>
      <c r="F56" s="154"/>
      <c r="G56" s="154"/>
      <c r="H56" s="154"/>
      <c r="I56" s="154"/>
      <c r="J56" s="154"/>
      <c r="K56" s="154"/>
      <c r="L56" s="154"/>
      <c r="M56" s="154"/>
      <c r="N56" s="154"/>
      <c r="O56" s="154"/>
      <c r="P56" s="154"/>
      <c r="Q56" s="154"/>
      <c r="R56" s="154"/>
      <c r="S56" s="154"/>
      <c r="T56" s="154"/>
      <c r="U56" s="154"/>
      <c r="V56" s="154"/>
      <c r="W56" s="154"/>
      <c r="X56" s="154"/>
      <c r="Y56" s="154"/>
      <c r="Z56" s="154"/>
      <c r="AA56" s="154"/>
      <c r="AB56" s="154"/>
      <c r="AC56" s="154"/>
      <c r="AD56" s="154"/>
      <c r="AE56" s="154"/>
    </row>
    <row r="57" spans="1:31" ht="13.2" hidden="1" x14ac:dyDescent="0.25">
      <c r="A57" s="154"/>
      <c r="B57" s="157" t="str">
        <f>IF(ISBLANK('WK0 - Input data'!$D63),"",'WK0 - Input data'!$D63)</f>
        <v/>
      </c>
      <c r="C57" s="157"/>
      <c r="D57" s="154" t="s">
        <v>257</v>
      </c>
      <c r="E57" s="154"/>
      <c r="F57" s="154"/>
      <c r="G57" s="154"/>
      <c r="H57" s="154"/>
      <c r="I57" s="154"/>
      <c r="J57" s="154"/>
      <c r="K57" s="154"/>
      <c r="L57" s="154"/>
      <c r="M57" s="154"/>
      <c r="N57" s="154"/>
      <c r="O57" s="154"/>
      <c r="P57" s="154"/>
      <c r="Q57" s="154" t="s">
        <v>258</v>
      </c>
      <c r="R57" s="154" t="s">
        <v>259</v>
      </c>
      <c r="S57" s="154" t="s">
        <v>260</v>
      </c>
      <c r="T57" s="154"/>
      <c r="U57" s="154"/>
      <c r="V57" s="156" t="s">
        <v>261</v>
      </c>
      <c r="W57" s="154"/>
      <c r="X57" s="154"/>
      <c r="Y57" s="154"/>
      <c r="Z57" s="154"/>
      <c r="AA57" s="154"/>
      <c r="AB57" s="154"/>
      <c r="AC57" s="154"/>
      <c r="AD57" s="154"/>
      <c r="AE57" s="154"/>
    </row>
    <row r="58" spans="1:31" ht="13.2" hidden="1" x14ac:dyDescent="0.25">
      <c r="A58" s="154"/>
      <c r="B58" s="157" t="str">
        <f>IF(ISBLANK('WK0 - Input data'!$D64),"",'WK0 - Input data'!$D64)</f>
        <v/>
      </c>
      <c r="C58" s="157"/>
      <c r="D58" s="154" t="s">
        <v>50</v>
      </c>
      <c r="E58" s="154"/>
      <c r="F58" s="154"/>
      <c r="G58" s="154"/>
      <c r="H58" s="154"/>
      <c r="I58" s="154"/>
      <c r="J58" s="154"/>
      <c r="K58" s="154"/>
      <c r="L58" s="154"/>
      <c r="M58" s="154"/>
      <c r="N58" s="154"/>
      <c r="O58" s="154"/>
      <c r="P58" s="154"/>
      <c r="Q58" s="154" t="s">
        <v>262</v>
      </c>
      <c r="R58" s="154" t="s">
        <v>260</v>
      </c>
      <c r="S58" s="154" t="s">
        <v>263</v>
      </c>
      <c r="T58" s="154"/>
      <c r="U58" s="154"/>
      <c r="V58" s="154"/>
      <c r="W58" s="154"/>
      <c r="X58" s="154"/>
      <c r="Y58" s="154"/>
      <c r="Z58" s="154"/>
      <c r="AA58" s="154"/>
      <c r="AB58" s="154"/>
      <c r="AC58" s="154"/>
      <c r="AD58" s="154"/>
      <c r="AE58" s="154"/>
    </row>
    <row r="59" spans="1:31" ht="13.2" hidden="1" x14ac:dyDescent="0.25">
      <c r="A59" s="154"/>
      <c r="B59" s="157" t="str">
        <f>IF(ISBLANK('WK0 - Input data'!$D65),"",'WK0 - Input data'!$D65)</f>
        <v/>
      </c>
      <c r="C59" s="157"/>
      <c r="D59" s="154" t="s">
        <v>51</v>
      </c>
      <c r="E59" s="154"/>
      <c r="F59" s="154"/>
      <c r="G59" s="154"/>
      <c r="H59" s="154"/>
      <c r="I59" s="154"/>
      <c r="J59" s="154"/>
      <c r="K59" s="154"/>
      <c r="L59" s="154"/>
      <c r="M59" s="154"/>
      <c r="N59" s="154"/>
      <c r="O59" s="154"/>
      <c r="P59" s="154"/>
      <c r="Q59" s="154" t="s">
        <v>264</v>
      </c>
      <c r="R59" s="154" t="s">
        <v>263</v>
      </c>
      <c r="S59" s="154" t="s">
        <v>265</v>
      </c>
      <c r="T59" s="154"/>
      <c r="U59" s="154"/>
      <c r="V59" s="154" t="s">
        <v>266</v>
      </c>
      <c r="W59" s="154"/>
      <c r="X59" s="154"/>
      <c r="Y59" s="154"/>
      <c r="Z59" s="154"/>
      <c r="AA59" s="154"/>
      <c r="AB59" s="154"/>
      <c r="AC59" s="154"/>
      <c r="AD59" s="154"/>
      <c r="AE59" s="154"/>
    </row>
    <row r="60" spans="1:31" ht="13.2" hidden="1" x14ac:dyDescent="0.25">
      <c r="A60" s="154"/>
      <c r="B60" s="157" t="str">
        <f>IF(ISBLANK('WK0 - Input data'!$D66),"",'WK0 - Input data'!$D66)</f>
        <v/>
      </c>
      <c r="C60" s="157"/>
      <c r="D60" s="154"/>
      <c r="E60" s="154"/>
      <c r="F60" s="154"/>
      <c r="G60" s="154"/>
      <c r="H60" s="154"/>
      <c r="I60" s="154"/>
      <c r="J60" s="154"/>
      <c r="K60" s="154"/>
      <c r="L60" s="154"/>
      <c r="M60" s="154"/>
      <c r="N60" s="154"/>
      <c r="O60" s="154"/>
      <c r="P60" s="154"/>
      <c r="Q60" s="154" t="s">
        <v>267</v>
      </c>
      <c r="R60" s="154" t="s">
        <v>265</v>
      </c>
      <c r="S60" s="154" t="s">
        <v>268</v>
      </c>
      <c r="T60" s="154"/>
      <c r="U60" s="154"/>
      <c r="V60" s="154" t="s">
        <v>258</v>
      </c>
      <c r="W60" s="154"/>
      <c r="X60" s="154"/>
      <c r="Y60" s="154"/>
      <c r="Z60" s="154"/>
      <c r="AA60" s="154"/>
      <c r="AB60" s="154"/>
      <c r="AC60" s="154"/>
      <c r="AD60" s="154"/>
      <c r="AE60" s="154"/>
    </row>
    <row r="61" spans="1:31" ht="13.2" hidden="1" x14ac:dyDescent="0.25">
      <c r="A61" s="154"/>
      <c r="B61" s="157" t="str">
        <f>IF(ISBLANK('WK0 - Input data'!$D67),"",'WK0 - Input data'!$D67)</f>
        <v/>
      </c>
      <c r="C61" s="157"/>
      <c r="D61" s="154"/>
      <c r="E61" s="154"/>
      <c r="F61" s="154"/>
      <c r="G61" s="154"/>
      <c r="H61" s="154"/>
      <c r="I61" s="154"/>
      <c r="J61" s="154"/>
      <c r="K61" s="154"/>
      <c r="L61" s="154"/>
      <c r="M61" s="154"/>
      <c r="N61" s="154"/>
      <c r="O61" s="154"/>
      <c r="P61" s="154"/>
      <c r="Q61" s="154" t="s">
        <v>269</v>
      </c>
      <c r="R61" s="154" t="s">
        <v>268</v>
      </c>
      <c r="S61" s="154" t="s">
        <v>270</v>
      </c>
      <c r="T61" s="154"/>
      <c r="U61" s="154"/>
      <c r="V61" s="154" t="s">
        <v>262</v>
      </c>
      <c r="W61" s="154"/>
      <c r="X61" s="154"/>
      <c r="Y61" s="154"/>
      <c r="Z61" s="154"/>
      <c r="AA61" s="154"/>
      <c r="AB61" s="154"/>
      <c r="AC61" s="154"/>
      <c r="AD61" s="154"/>
      <c r="AE61" s="154"/>
    </row>
    <row r="62" spans="1:31" ht="13.2" hidden="1" x14ac:dyDescent="0.25">
      <c r="A62" s="154"/>
      <c r="B62" s="157" t="str">
        <f>IF(ISBLANK('WK0 - Input data'!$D68),"",'WK0 - Input data'!$D68)</f>
        <v/>
      </c>
      <c r="C62" s="157"/>
      <c r="D62" s="154"/>
      <c r="E62" s="154"/>
      <c r="F62" s="154"/>
      <c r="G62" s="154"/>
      <c r="H62" s="154"/>
      <c r="I62" s="154"/>
      <c r="J62" s="154"/>
      <c r="K62" s="154"/>
      <c r="L62" s="154"/>
      <c r="M62" s="154"/>
      <c r="N62" s="154"/>
      <c r="O62" s="154"/>
      <c r="P62" s="154"/>
      <c r="Q62" s="154" t="s">
        <v>271</v>
      </c>
      <c r="R62" s="154" t="s">
        <v>270</v>
      </c>
      <c r="S62" s="154" t="s">
        <v>272</v>
      </c>
      <c r="T62" s="154"/>
      <c r="U62" s="154"/>
      <c r="V62" s="154" t="s">
        <v>264</v>
      </c>
      <c r="W62" s="154"/>
      <c r="X62" s="154"/>
      <c r="Y62" s="156" t="s">
        <v>273</v>
      </c>
      <c r="Z62" s="154"/>
      <c r="AA62" s="154"/>
      <c r="AB62" s="154"/>
      <c r="AC62" s="154"/>
      <c r="AD62" s="154"/>
      <c r="AE62" s="154"/>
    </row>
    <row r="63" spans="1:31" ht="13.2" hidden="1" x14ac:dyDescent="0.25">
      <c r="A63" s="154"/>
      <c r="B63" s="157" t="str">
        <f>IF(ISBLANK('WK0 - Input data'!$D69),"",'WK0 - Input data'!$D69)</f>
        <v/>
      </c>
      <c r="C63" s="157"/>
      <c r="D63" s="154"/>
      <c r="E63" s="154"/>
      <c r="F63" s="154"/>
      <c r="G63" s="154"/>
      <c r="H63" s="154"/>
      <c r="I63" s="154"/>
      <c r="J63" s="154"/>
      <c r="K63" s="154"/>
      <c r="L63" s="154"/>
      <c r="M63" s="154"/>
      <c r="N63" s="154"/>
      <c r="O63" s="154"/>
      <c r="P63" s="154"/>
      <c r="Q63" s="154" t="s">
        <v>274</v>
      </c>
      <c r="R63" s="154" t="s">
        <v>272</v>
      </c>
      <c r="S63" s="154" t="s">
        <v>275</v>
      </c>
      <c r="T63" s="154"/>
      <c r="U63" s="154"/>
      <c r="V63" s="154" t="s">
        <v>267</v>
      </c>
      <c r="W63" s="154"/>
      <c r="X63" s="154"/>
      <c r="Y63" s="154"/>
      <c r="Z63" s="154"/>
      <c r="AA63" s="154"/>
      <c r="AB63" s="154"/>
      <c r="AC63" s="154"/>
      <c r="AD63" s="154"/>
      <c r="AE63" s="154"/>
    </row>
    <row r="64" spans="1:31" ht="13.2" hidden="1" x14ac:dyDescent="0.25">
      <c r="A64" s="154"/>
      <c r="B64" s="157" t="str">
        <f>IF(ISBLANK('WK0 - Input data'!$D70),"",'WK0 - Input data'!$D70)</f>
        <v/>
      </c>
      <c r="C64" s="157"/>
      <c r="D64" s="154"/>
      <c r="E64" s="154"/>
      <c r="F64" s="154"/>
      <c r="G64" s="154"/>
      <c r="H64" s="154"/>
      <c r="I64" s="154"/>
      <c r="J64" s="154"/>
      <c r="K64" s="154"/>
      <c r="L64" s="154"/>
      <c r="M64" s="154"/>
      <c r="N64" s="154"/>
      <c r="O64" s="154"/>
      <c r="P64" s="154"/>
      <c r="Q64" s="154" t="s">
        <v>276</v>
      </c>
      <c r="R64" s="154" t="s">
        <v>275</v>
      </c>
      <c r="S64" s="154" t="s">
        <v>277</v>
      </c>
      <c r="T64" s="154"/>
      <c r="U64" s="154"/>
      <c r="V64" s="154" t="s">
        <v>269</v>
      </c>
      <c r="W64" s="154"/>
      <c r="X64" s="154"/>
      <c r="Y64" s="154" t="s">
        <v>258</v>
      </c>
      <c r="Z64" s="154" t="s">
        <v>278</v>
      </c>
      <c r="AA64" s="154"/>
      <c r="AB64" s="154"/>
      <c r="AC64" s="154"/>
      <c r="AD64" s="154"/>
      <c r="AE64" s="154"/>
    </row>
    <row r="65" spans="1:31" ht="13.2" hidden="1" x14ac:dyDescent="0.25">
      <c r="A65" s="154"/>
      <c r="B65" s="157" t="str">
        <f>IF(ISBLANK('WK0 - Input data'!$D71),"",'WK0 - Input data'!$D71)</f>
        <v/>
      </c>
      <c r="C65" s="157"/>
      <c r="D65" s="154"/>
      <c r="E65" s="154"/>
      <c r="F65" s="154"/>
      <c r="G65" s="154"/>
      <c r="H65" s="154"/>
      <c r="I65" s="154"/>
      <c r="J65" s="154"/>
      <c r="K65" s="154"/>
      <c r="L65" s="154"/>
      <c r="M65" s="154"/>
      <c r="N65" s="154"/>
      <c r="O65" s="154"/>
      <c r="P65" s="154"/>
      <c r="Q65" s="154" t="s">
        <v>279</v>
      </c>
      <c r="R65" s="154" t="s">
        <v>277</v>
      </c>
      <c r="S65" s="154" t="s">
        <v>280</v>
      </c>
      <c r="T65" s="154"/>
      <c r="U65" s="154"/>
      <c r="V65" s="154" t="s">
        <v>271</v>
      </c>
      <c r="W65" s="154"/>
      <c r="X65" s="154"/>
      <c r="Y65" s="154" t="s">
        <v>262</v>
      </c>
      <c r="Z65" s="154" t="s">
        <v>258</v>
      </c>
      <c r="AA65" s="154"/>
      <c r="AB65" s="154"/>
      <c r="AC65" s="154"/>
      <c r="AD65" s="154"/>
      <c r="AE65" s="154"/>
    </row>
    <row r="66" spans="1:31" ht="13.2" hidden="1" x14ac:dyDescent="0.25">
      <c r="A66" s="154"/>
      <c r="B66" s="157" t="str">
        <f>IF(ISBLANK('WK0 - Input data'!$D72),"",'WK0 - Input data'!$D72)</f>
        <v/>
      </c>
      <c r="C66" s="157"/>
      <c r="D66" s="154"/>
      <c r="E66" s="154"/>
      <c r="F66" s="154"/>
      <c r="G66" s="154"/>
      <c r="H66" s="154"/>
      <c r="I66" s="154"/>
      <c r="J66" s="154"/>
      <c r="K66" s="154"/>
      <c r="L66" s="154"/>
      <c r="M66" s="154"/>
      <c r="N66" s="154"/>
      <c r="O66" s="154"/>
      <c r="P66" s="154"/>
      <c r="Q66" s="154" t="s">
        <v>281</v>
      </c>
      <c r="R66" s="154" t="s">
        <v>280</v>
      </c>
      <c r="S66" s="154" t="s">
        <v>282</v>
      </c>
      <c r="T66" s="154"/>
      <c r="U66" s="154"/>
      <c r="V66" s="154" t="s">
        <v>274</v>
      </c>
      <c r="W66" s="154"/>
      <c r="X66" s="154"/>
      <c r="Y66" s="154" t="s">
        <v>264</v>
      </c>
      <c r="Z66" s="154" t="s">
        <v>262</v>
      </c>
      <c r="AA66" s="154"/>
      <c r="AB66" s="154"/>
      <c r="AC66" s="154"/>
      <c r="AD66" s="154"/>
      <c r="AE66" s="154"/>
    </row>
    <row r="67" spans="1:31" ht="13.2" hidden="1" x14ac:dyDescent="0.25">
      <c r="A67" s="154"/>
      <c r="B67" s="157" t="str">
        <f>IF(ISBLANK('WK0 - Input data'!$D73),"",'WK0 - Input data'!$D73)</f>
        <v/>
      </c>
      <c r="C67" s="157"/>
      <c r="D67" s="154"/>
      <c r="E67" s="154"/>
      <c r="F67" s="154"/>
      <c r="G67" s="154"/>
      <c r="H67" s="154"/>
      <c r="I67" s="154"/>
      <c r="J67" s="154"/>
      <c r="K67" s="154"/>
      <c r="L67" s="154"/>
      <c r="M67" s="154"/>
      <c r="N67" s="154"/>
      <c r="O67" s="154"/>
      <c r="P67" s="154"/>
      <c r="Q67" s="154" t="s">
        <v>283</v>
      </c>
      <c r="R67" s="154" t="s">
        <v>282</v>
      </c>
      <c r="S67" s="154" t="s">
        <v>284</v>
      </c>
      <c r="T67" s="154"/>
      <c r="U67" s="154"/>
      <c r="V67" s="154" t="s">
        <v>276</v>
      </c>
      <c r="W67" s="154"/>
      <c r="X67" s="154"/>
      <c r="Y67" s="154" t="s">
        <v>267</v>
      </c>
      <c r="Z67" s="154" t="s">
        <v>264</v>
      </c>
      <c r="AA67" s="154"/>
      <c r="AB67" s="154"/>
      <c r="AC67" s="154"/>
      <c r="AD67" s="154"/>
      <c r="AE67" s="154"/>
    </row>
    <row r="68" spans="1:31" ht="13.2" hidden="1" x14ac:dyDescent="0.25">
      <c r="A68" s="154"/>
      <c r="B68" s="157" t="str">
        <f>IF(ISBLANK('WK0 - Input data'!$D74),"",'WK0 - Input data'!$D74)</f>
        <v/>
      </c>
      <c r="C68" s="157"/>
      <c r="D68" s="154"/>
      <c r="E68" s="154"/>
      <c r="F68" s="154"/>
      <c r="G68" s="154"/>
      <c r="H68" s="154"/>
      <c r="I68" s="154"/>
      <c r="J68" s="154"/>
      <c r="K68" s="154"/>
      <c r="L68" s="154"/>
      <c r="M68" s="154"/>
      <c r="N68" s="154"/>
      <c r="O68" s="154"/>
      <c r="P68" s="154"/>
      <c r="Q68" s="154" t="s">
        <v>285</v>
      </c>
      <c r="R68" s="154" t="s">
        <v>284</v>
      </c>
      <c r="S68" s="154" t="s">
        <v>286</v>
      </c>
      <c r="T68" s="154"/>
      <c r="U68" s="154"/>
      <c r="V68" s="154" t="s">
        <v>279</v>
      </c>
      <c r="W68" s="154"/>
      <c r="X68" s="154"/>
      <c r="Y68" s="154" t="s">
        <v>269</v>
      </c>
      <c r="Z68" s="154" t="s">
        <v>267</v>
      </c>
      <c r="AA68" s="154"/>
      <c r="AB68" s="154"/>
      <c r="AC68" s="154"/>
      <c r="AD68" s="154"/>
      <c r="AE68" s="154"/>
    </row>
    <row r="69" spans="1:31" ht="13.2" hidden="1" x14ac:dyDescent="0.25">
      <c r="A69" s="154"/>
      <c r="B69" s="157" t="str">
        <f>IF(ISBLANK('WK0 - Input data'!$D75),"",'WK0 - Input data'!$D75)</f>
        <v/>
      </c>
      <c r="C69" s="157"/>
      <c r="D69" s="154"/>
      <c r="E69" s="154"/>
      <c r="F69" s="154"/>
      <c r="G69" s="154"/>
      <c r="H69" s="154"/>
      <c r="I69" s="154"/>
      <c r="J69" s="154"/>
      <c r="K69" s="154"/>
      <c r="L69" s="154"/>
      <c r="M69" s="154"/>
      <c r="N69" s="154"/>
      <c r="O69" s="154"/>
      <c r="P69" s="154"/>
      <c r="Q69" s="154" t="s">
        <v>287</v>
      </c>
      <c r="R69" s="154" t="s">
        <v>286</v>
      </c>
      <c r="S69" s="154" t="s">
        <v>288</v>
      </c>
      <c r="T69" s="154"/>
      <c r="U69" s="154"/>
      <c r="V69" s="154" t="s">
        <v>281</v>
      </c>
      <c r="W69" s="154"/>
      <c r="X69" s="154"/>
      <c r="Y69" s="154" t="s">
        <v>271</v>
      </c>
      <c r="Z69" s="154" t="s">
        <v>269</v>
      </c>
      <c r="AA69" s="154"/>
      <c r="AB69" s="154"/>
      <c r="AC69" s="154"/>
      <c r="AD69" s="154"/>
      <c r="AE69" s="154"/>
    </row>
    <row r="70" spans="1:31" ht="13.2" hidden="1" x14ac:dyDescent="0.25">
      <c r="A70" s="154"/>
      <c r="B70" s="157" t="str">
        <f>IF(ISBLANK('WK0 - Input data'!$D76),"",'WK0 - Input data'!$D76)</f>
        <v/>
      </c>
      <c r="C70" s="157"/>
      <c r="D70" s="154"/>
      <c r="E70" s="154"/>
      <c r="F70" s="154"/>
      <c r="G70" s="154"/>
      <c r="H70" s="154"/>
      <c r="I70" s="154"/>
      <c r="J70" s="154"/>
      <c r="K70" s="154"/>
      <c r="L70" s="154"/>
      <c r="M70" s="154"/>
      <c r="N70" s="154"/>
      <c r="O70" s="154"/>
      <c r="P70" s="154"/>
      <c r="Q70" s="154" t="s">
        <v>289</v>
      </c>
      <c r="R70" s="154" t="s">
        <v>288</v>
      </c>
      <c r="S70" s="154" t="s">
        <v>290</v>
      </c>
      <c r="T70" s="154"/>
      <c r="U70" s="154"/>
      <c r="V70" s="154" t="s">
        <v>283</v>
      </c>
      <c r="W70" s="154"/>
      <c r="X70" s="154"/>
      <c r="Y70" s="154" t="s">
        <v>274</v>
      </c>
      <c r="Z70" s="154" t="s">
        <v>271</v>
      </c>
      <c r="AA70" s="154"/>
      <c r="AB70" s="154"/>
      <c r="AC70" s="154"/>
      <c r="AD70" s="154"/>
      <c r="AE70" s="154"/>
    </row>
    <row r="71" spans="1:31" ht="13.2" hidden="1" x14ac:dyDescent="0.25">
      <c r="A71" s="154"/>
      <c r="B71" s="157" t="str">
        <f>IF(ISBLANK('WK0 - Input data'!$D77),"",'WK0 - Input data'!$D77)</f>
        <v/>
      </c>
      <c r="C71" s="157"/>
      <c r="D71" s="154"/>
      <c r="E71" s="154"/>
      <c r="F71" s="154"/>
      <c r="G71" s="154"/>
      <c r="H71" s="154"/>
      <c r="I71" s="154"/>
      <c r="J71" s="154"/>
      <c r="K71" s="154"/>
      <c r="L71" s="154"/>
      <c r="M71" s="154"/>
      <c r="N71" s="154"/>
      <c r="O71" s="154"/>
      <c r="P71" s="154"/>
      <c r="Q71" s="154" t="s">
        <v>291</v>
      </c>
      <c r="R71" s="154" t="s">
        <v>290</v>
      </c>
      <c r="S71" s="154" t="s">
        <v>292</v>
      </c>
      <c r="T71" s="154"/>
      <c r="U71" s="154"/>
      <c r="V71" s="154" t="s">
        <v>285</v>
      </c>
      <c r="W71" s="154"/>
      <c r="X71" s="154"/>
      <c r="Y71" s="154" t="s">
        <v>276</v>
      </c>
      <c r="Z71" s="154" t="s">
        <v>274</v>
      </c>
      <c r="AA71" s="154"/>
      <c r="AB71" s="154"/>
      <c r="AC71" s="154"/>
      <c r="AD71" s="154"/>
      <c r="AE71" s="154"/>
    </row>
    <row r="72" spans="1:31" ht="13.2" hidden="1" x14ac:dyDescent="0.25">
      <c r="A72" s="154"/>
      <c r="B72" s="157" t="str">
        <f>IF(ISBLANK('WK0 - Input data'!$D78),"",'WK0 - Input data'!$D78)</f>
        <v/>
      </c>
      <c r="C72" s="157"/>
      <c r="D72" s="154"/>
      <c r="E72" s="154"/>
      <c r="F72" s="154"/>
      <c r="G72" s="154"/>
      <c r="H72" s="154"/>
      <c r="I72" s="154"/>
      <c r="J72" s="154"/>
      <c r="K72" s="154"/>
      <c r="L72" s="154"/>
      <c r="M72" s="154"/>
      <c r="N72" s="154"/>
      <c r="O72" s="154"/>
      <c r="P72" s="154"/>
      <c r="Q72" s="154" t="s">
        <v>293</v>
      </c>
      <c r="R72" s="154" t="s">
        <v>292</v>
      </c>
      <c r="S72" s="154" t="s">
        <v>294</v>
      </c>
      <c r="T72" s="154"/>
      <c r="U72" s="154"/>
      <c r="V72" s="154" t="s">
        <v>287</v>
      </c>
      <c r="W72" s="154"/>
      <c r="X72" s="154"/>
      <c r="Y72" s="154" t="s">
        <v>279</v>
      </c>
      <c r="Z72" s="154" t="s">
        <v>276</v>
      </c>
      <c r="AA72" s="154"/>
      <c r="AB72" s="154"/>
      <c r="AC72" s="154"/>
      <c r="AD72" s="154"/>
      <c r="AE72" s="154"/>
    </row>
    <row r="73" spans="1:31" ht="13.2" hidden="1" x14ac:dyDescent="0.25">
      <c r="A73" s="154"/>
      <c r="B73" s="157" t="str">
        <f>IF(ISBLANK('WK0 - Input data'!$D79),"",'WK0 - Input data'!$D79)</f>
        <v/>
      </c>
      <c r="C73" s="157"/>
      <c r="D73" s="154"/>
      <c r="E73" s="154"/>
      <c r="F73" s="154"/>
      <c r="G73" s="154"/>
      <c r="H73" s="154"/>
      <c r="I73" s="154"/>
      <c r="J73" s="154"/>
      <c r="K73" s="154"/>
      <c r="L73" s="154"/>
      <c r="M73" s="154"/>
      <c r="N73" s="154"/>
      <c r="O73" s="154"/>
      <c r="P73" s="154"/>
      <c r="Q73" s="154" t="s">
        <v>295</v>
      </c>
      <c r="R73" s="154" t="s">
        <v>294</v>
      </c>
      <c r="S73" s="154" t="s">
        <v>296</v>
      </c>
      <c r="T73" s="154"/>
      <c r="U73" s="154"/>
      <c r="V73" s="154" t="s">
        <v>289</v>
      </c>
      <c r="W73" s="154"/>
      <c r="X73" s="154"/>
      <c r="Y73" s="154" t="s">
        <v>281</v>
      </c>
      <c r="Z73" s="154" t="s">
        <v>279</v>
      </c>
      <c r="AA73" s="154"/>
      <c r="AB73" s="154"/>
      <c r="AC73" s="154"/>
      <c r="AD73" s="154"/>
      <c r="AE73" s="154"/>
    </row>
    <row r="74" spans="1:31" ht="13.2" hidden="1" x14ac:dyDescent="0.25">
      <c r="A74" s="154"/>
      <c r="B74" s="157" t="str">
        <f>IF(ISBLANK('WK0 - Input data'!$D80),"",'WK0 - Input data'!$D80)</f>
        <v/>
      </c>
      <c r="C74" s="157"/>
      <c r="D74" s="154"/>
      <c r="E74" s="154"/>
      <c r="F74" s="154"/>
      <c r="G74" s="154"/>
      <c r="H74" s="154"/>
      <c r="I74" s="154"/>
      <c r="J74" s="154"/>
      <c r="K74" s="154"/>
      <c r="L74" s="154"/>
      <c r="M74" s="154"/>
      <c r="N74" s="154"/>
      <c r="O74" s="154"/>
      <c r="P74" s="154"/>
      <c r="Q74" s="154" t="s">
        <v>297</v>
      </c>
      <c r="R74" s="154" t="s">
        <v>296</v>
      </c>
      <c r="S74" s="154" t="s">
        <v>298</v>
      </c>
      <c r="T74" s="154"/>
      <c r="U74" s="154"/>
      <c r="V74" s="154" t="s">
        <v>291</v>
      </c>
      <c r="W74" s="154"/>
      <c r="X74" s="154"/>
      <c r="Y74" s="154" t="s">
        <v>283</v>
      </c>
      <c r="Z74" s="154" t="s">
        <v>281</v>
      </c>
      <c r="AA74" s="154"/>
      <c r="AB74" s="154"/>
      <c r="AC74" s="154"/>
      <c r="AD74" s="154"/>
      <c r="AE74" s="154"/>
    </row>
    <row r="75" spans="1:31" ht="13.2" hidden="1" x14ac:dyDescent="0.25">
      <c r="A75" s="154"/>
      <c r="B75" s="157" t="str">
        <f>IF(ISBLANK('WK0 - Input data'!$D81),"",'WK0 - Input data'!$D81)</f>
        <v/>
      </c>
      <c r="C75" s="157"/>
      <c r="D75" s="154"/>
      <c r="E75" s="154"/>
      <c r="F75" s="154"/>
      <c r="G75" s="154"/>
      <c r="H75" s="154"/>
      <c r="I75" s="154"/>
      <c r="J75" s="154"/>
      <c r="K75" s="154"/>
      <c r="L75" s="154"/>
      <c r="M75" s="154"/>
      <c r="N75" s="154"/>
      <c r="O75" s="154"/>
      <c r="P75" s="154"/>
      <c r="Q75" s="154" t="s">
        <v>299</v>
      </c>
      <c r="R75" s="154" t="s">
        <v>298</v>
      </c>
      <c r="S75" s="154" t="s">
        <v>300</v>
      </c>
      <c r="T75" s="154"/>
      <c r="U75" s="154"/>
      <c r="V75" s="154" t="s">
        <v>293</v>
      </c>
      <c r="W75" s="154"/>
      <c r="X75" s="154"/>
      <c r="Y75" s="154" t="s">
        <v>285</v>
      </c>
      <c r="Z75" s="154" t="s">
        <v>283</v>
      </c>
      <c r="AA75" s="154"/>
      <c r="AB75" s="154"/>
      <c r="AC75" s="154"/>
      <c r="AD75" s="154"/>
      <c r="AE75" s="154"/>
    </row>
    <row r="76" spans="1:31" ht="13.2" hidden="1" x14ac:dyDescent="0.25">
      <c r="A76" s="154"/>
      <c r="B76" s="157" t="str">
        <f>IF(ISBLANK('WK0 - Input data'!$D82),"",'WK0 - Input data'!$D82)</f>
        <v/>
      </c>
      <c r="C76" s="157"/>
      <c r="D76" s="154"/>
      <c r="E76" s="154"/>
      <c r="F76" s="154"/>
      <c r="G76" s="154"/>
      <c r="H76" s="154"/>
      <c r="I76" s="154"/>
      <c r="J76" s="154"/>
      <c r="K76" s="154"/>
      <c r="L76" s="154"/>
      <c r="M76" s="154"/>
      <c r="N76" s="154"/>
      <c r="O76" s="154"/>
      <c r="P76" s="154"/>
      <c r="Q76" s="154" t="s">
        <v>301</v>
      </c>
      <c r="R76" s="154" t="s">
        <v>300</v>
      </c>
      <c r="S76" s="154" t="s">
        <v>302</v>
      </c>
      <c r="T76" s="154"/>
      <c r="U76" s="154"/>
      <c r="V76" s="154" t="s">
        <v>295</v>
      </c>
      <c r="W76" s="154"/>
      <c r="X76" s="154"/>
      <c r="Y76" s="154" t="s">
        <v>287</v>
      </c>
      <c r="Z76" s="154" t="s">
        <v>285</v>
      </c>
      <c r="AA76" s="154"/>
      <c r="AB76" s="154"/>
      <c r="AC76" s="154"/>
      <c r="AD76" s="154"/>
      <c r="AE76" s="154"/>
    </row>
    <row r="77" spans="1:31" ht="13.2" hidden="1" x14ac:dyDescent="0.25">
      <c r="A77" s="154"/>
      <c r="B77" s="157" t="str">
        <f>IF(ISBLANK('WK0 - Input data'!$D83),"",'WK0 - Input data'!$D83)</f>
        <v/>
      </c>
      <c r="C77" s="157"/>
      <c r="D77" s="154"/>
      <c r="E77" s="154"/>
      <c r="F77" s="154"/>
      <c r="G77" s="154"/>
      <c r="H77" s="154"/>
      <c r="I77" s="154"/>
      <c r="J77" s="154"/>
      <c r="K77" s="154"/>
      <c r="L77" s="154"/>
      <c r="M77" s="154"/>
      <c r="N77" s="154"/>
      <c r="O77" s="154"/>
      <c r="P77" s="154"/>
      <c r="Q77" s="154" t="s">
        <v>303</v>
      </c>
      <c r="R77" s="154" t="s">
        <v>302</v>
      </c>
      <c r="S77" s="154" t="s">
        <v>304</v>
      </c>
      <c r="T77" s="154"/>
      <c r="U77" s="154"/>
      <c r="V77" s="154" t="s">
        <v>297</v>
      </c>
      <c r="W77" s="154"/>
      <c r="X77" s="154"/>
      <c r="Y77" s="154" t="s">
        <v>289</v>
      </c>
      <c r="Z77" s="154" t="s">
        <v>287</v>
      </c>
      <c r="AA77" s="154"/>
      <c r="AB77" s="154"/>
      <c r="AC77" s="154"/>
      <c r="AD77" s="154"/>
      <c r="AE77" s="154"/>
    </row>
    <row r="78" spans="1:31" ht="13.2" hidden="1" x14ac:dyDescent="0.25">
      <c r="A78" s="154"/>
      <c r="B78" s="157" t="str">
        <f>IF(ISBLANK('WK0 - Input data'!$D84),"",'WK0 - Input data'!$D84)</f>
        <v/>
      </c>
      <c r="C78" s="157"/>
      <c r="D78" s="154"/>
      <c r="E78" s="154"/>
      <c r="F78" s="154"/>
      <c r="G78" s="154"/>
      <c r="H78" s="154"/>
      <c r="I78" s="154"/>
      <c r="J78" s="154"/>
      <c r="K78" s="154"/>
      <c r="L78" s="154"/>
      <c r="M78" s="154"/>
      <c r="N78" s="154"/>
      <c r="O78" s="154"/>
      <c r="P78" s="154"/>
      <c r="Q78" s="154" t="s">
        <v>305</v>
      </c>
      <c r="R78" s="154" t="s">
        <v>304</v>
      </c>
      <c r="S78" s="154" t="s">
        <v>306</v>
      </c>
      <c r="T78" s="154"/>
      <c r="U78" s="154"/>
      <c r="V78" s="154" t="s">
        <v>299</v>
      </c>
      <c r="W78" s="154"/>
      <c r="X78" s="154"/>
      <c r="Y78" s="154" t="s">
        <v>291</v>
      </c>
      <c r="Z78" s="154" t="s">
        <v>289</v>
      </c>
      <c r="AA78" s="154"/>
      <c r="AB78" s="154"/>
      <c r="AC78" s="154"/>
      <c r="AD78" s="154"/>
      <c r="AE78" s="154"/>
    </row>
    <row r="79" spans="1:31" ht="13.2" hidden="1" x14ac:dyDescent="0.25">
      <c r="A79" s="154"/>
      <c r="B79" s="157" t="str">
        <f>IF(ISBLANK('WK0 - Input data'!$D85),"",'WK0 - Input data'!$D85)</f>
        <v/>
      </c>
      <c r="C79" s="157"/>
      <c r="D79" s="154"/>
      <c r="E79" s="154"/>
      <c r="F79" s="154"/>
      <c r="G79" s="154"/>
      <c r="H79" s="154"/>
      <c r="I79" s="154"/>
      <c r="J79" s="154"/>
      <c r="K79" s="154"/>
      <c r="L79" s="154"/>
      <c r="M79" s="154"/>
      <c r="N79" s="154"/>
      <c r="O79" s="154"/>
      <c r="P79" s="154"/>
      <c r="Q79" s="154" t="s">
        <v>307</v>
      </c>
      <c r="R79" s="154" t="s">
        <v>306</v>
      </c>
      <c r="S79" s="154" t="s">
        <v>308</v>
      </c>
      <c r="T79" s="154"/>
      <c r="U79" s="154"/>
      <c r="V79" s="154" t="s">
        <v>301</v>
      </c>
      <c r="W79" s="154"/>
      <c r="X79" s="154"/>
      <c r="Y79" s="154" t="s">
        <v>293</v>
      </c>
      <c r="Z79" s="154" t="s">
        <v>291</v>
      </c>
      <c r="AA79" s="154"/>
      <c r="AB79" s="154"/>
      <c r="AC79" s="154"/>
      <c r="AD79" s="154"/>
      <c r="AE79" s="154"/>
    </row>
    <row r="80" spans="1:31" ht="13.2" hidden="1" x14ac:dyDescent="0.25">
      <c r="A80" s="154"/>
      <c r="B80" s="157" t="str">
        <f>IF(ISBLANK('WK0 - Input data'!$D86),"",'WK0 - Input data'!$D86)</f>
        <v/>
      </c>
      <c r="C80" s="157"/>
      <c r="D80" s="154"/>
      <c r="E80" s="154"/>
      <c r="F80" s="154"/>
      <c r="G80" s="154"/>
      <c r="H80" s="154"/>
      <c r="I80" s="154"/>
      <c r="J80" s="154"/>
      <c r="K80" s="154"/>
      <c r="L80" s="154"/>
      <c r="M80" s="154"/>
      <c r="N80" s="154"/>
      <c r="O80" s="154"/>
      <c r="P80" s="154"/>
      <c r="Q80" s="154" t="s">
        <v>309</v>
      </c>
      <c r="R80" s="154" t="s">
        <v>308</v>
      </c>
      <c r="S80" s="154" t="s">
        <v>310</v>
      </c>
      <c r="T80" s="154"/>
      <c r="U80" s="154"/>
      <c r="V80" s="154" t="s">
        <v>303</v>
      </c>
      <c r="W80" s="154"/>
      <c r="X80" s="154"/>
      <c r="Y80" s="154" t="s">
        <v>295</v>
      </c>
      <c r="Z80" s="154" t="s">
        <v>293</v>
      </c>
      <c r="AA80" s="154"/>
      <c r="AB80" s="154"/>
      <c r="AC80" s="154"/>
      <c r="AD80" s="154"/>
      <c r="AE80" s="154"/>
    </row>
    <row r="81" spans="1:31" ht="13.2" hidden="1" x14ac:dyDescent="0.25">
      <c r="A81" s="154"/>
      <c r="B81" s="157" t="str">
        <f>IF(ISBLANK('WK0 - Input data'!$D87),"",'WK0 - Input data'!$D87)</f>
        <v/>
      </c>
      <c r="C81" s="157"/>
      <c r="D81" s="154"/>
      <c r="E81" s="154"/>
      <c r="F81" s="154"/>
      <c r="G81" s="154"/>
      <c r="H81" s="154"/>
      <c r="I81" s="154"/>
      <c r="J81" s="154"/>
      <c r="K81" s="154"/>
      <c r="L81" s="154"/>
      <c r="M81" s="154"/>
      <c r="N81" s="154"/>
      <c r="O81" s="154"/>
      <c r="P81" s="154"/>
      <c r="Q81" s="154" t="s">
        <v>311</v>
      </c>
      <c r="R81" s="154" t="s">
        <v>310</v>
      </c>
      <c r="S81" s="154" t="s">
        <v>312</v>
      </c>
      <c r="T81" s="154"/>
      <c r="U81" s="154"/>
      <c r="V81" s="154" t="s">
        <v>305</v>
      </c>
      <c r="W81" s="154"/>
      <c r="X81" s="154"/>
      <c r="Y81" s="154" t="s">
        <v>297</v>
      </c>
      <c r="Z81" s="154" t="s">
        <v>295</v>
      </c>
      <c r="AA81" s="154"/>
      <c r="AB81" s="154"/>
      <c r="AC81" s="154"/>
      <c r="AD81" s="154"/>
      <c r="AE81" s="154"/>
    </row>
    <row r="82" spans="1:31" ht="13.2" hidden="1" x14ac:dyDescent="0.25">
      <c r="A82" s="154"/>
      <c r="B82" s="157" t="str">
        <f>IF(ISBLANK('WK0 - Input data'!$D88),"",'WK0 - Input data'!$D88)</f>
        <v/>
      </c>
      <c r="C82" s="157"/>
      <c r="D82" s="154"/>
      <c r="E82" s="154"/>
      <c r="F82" s="154"/>
      <c r="G82" s="154"/>
      <c r="H82" s="154"/>
      <c r="I82" s="154"/>
      <c r="J82" s="154"/>
      <c r="K82" s="154"/>
      <c r="L82" s="154"/>
      <c r="M82" s="154"/>
      <c r="N82" s="154"/>
      <c r="O82" s="154"/>
      <c r="P82" s="154"/>
      <c r="Q82" s="154" t="s">
        <v>313</v>
      </c>
      <c r="R82" s="154" t="s">
        <v>312</v>
      </c>
      <c r="S82" s="154" t="s">
        <v>314</v>
      </c>
      <c r="T82" s="154"/>
      <c r="U82" s="154"/>
      <c r="V82" s="154" t="s">
        <v>307</v>
      </c>
      <c r="W82" s="154"/>
      <c r="X82" s="154"/>
      <c r="Y82" s="154" t="s">
        <v>299</v>
      </c>
      <c r="Z82" s="154" t="s">
        <v>297</v>
      </c>
      <c r="AA82" s="154"/>
      <c r="AB82" s="154"/>
      <c r="AC82" s="154"/>
      <c r="AD82" s="154"/>
      <c r="AE82" s="154"/>
    </row>
    <row r="83" spans="1:31" ht="13.2" hidden="1" x14ac:dyDescent="0.25">
      <c r="A83" s="154"/>
      <c r="B83" s="157" t="str">
        <f>IF(ISBLANK('WK0 - Input data'!$D89),"",'WK0 - Input data'!$D89)</f>
        <v/>
      </c>
      <c r="C83" s="157"/>
      <c r="D83" s="154"/>
      <c r="E83" s="154"/>
      <c r="F83" s="154"/>
      <c r="G83" s="154"/>
      <c r="H83" s="154"/>
      <c r="I83" s="154"/>
      <c r="J83" s="154"/>
      <c r="K83" s="154"/>
      <c r="L83" s="154"/>
      <c r="M83" s="154"/>
      <c r="N83" s="154"/>
      <c r="O83" s="154"/>
      <c r="P83" s="154"/>
      <c r="Q83" s="154" t="s">
        <v>315</v>
      </c>
      <c r="R83" s="154" t="s">
        <v>314</v>
      </c>
      <c r="S83" s="154" t="s">
        <v>316</v>
      </c>
      <c r="T83" s="154"/>
      <c r="U83" s="154"/>
      <c r="V83" s="154" t="s">
        <v>309</v>
      </c>
      <c r="W83" s="154"/>
      <c r="X83" s="154"/>
      <c r="Y83" s="154" t="s">
        <v>301</v>
      </c>
      <c r="Z83" s="154" t="s">
        <v>299</v>
      </c>
      <c r="AA83" s="154"/>
      <c r="AB83" s="154"/>
      <c r="AC83" s="154"/>
      <c r="AD83" s="154"/>
      <c r="AE83" s="154"/>
    </row>
    <row r="84" spans="1:31" ht="13.2" hidden="1" x14ac:dyDescent="0.25">
      <c r="A84" s="154"/>
      <c r="B84" s="157" t="str">
        <f>IF(ISBLANK('WK0 - Input data'!$D90),"",'WK0 - Input data'!$D90)</f>
        <v/>
      </c>
      <c r="C84" s="157"/>
      <c r="D84" s="154"/>
      <c r="E84" s="154"/>
      <c r="F84" s="154"/>
      <c r="G84" s="154"/>
      <c r="H84" s="154"/>
      <c r="I84" s="154"/>
      <c r="J84" s="154"/>
      <c r="K84" s="154"/>
      <c r="L84" s="154"/>
      <c r="M84" s="154"/>
      <c r="N84" s="154"/>
      <c r="O84" s="154"/>
      <c r="P84" s="154"/>
      <c r="Q84" s="154" t="s">
        <v>317</v>
      </c>
      <c r="R84" s="154" t="s">
        <v>316</v>
      </c>
      <c r="S84" s="154" t="s">
        <v>318</v>
      </c>
      <c r="T84" s="154"/>
      <c r="U84" s="154"/>
      <c r="V84" s="154" t="s">
        <v>311</v>
      </c>
      <c r="W84" s="154"/>
      <c r="X84" s="154"/>
      <c r="Y84" s="154" t="s">
        <v>303</v>
      </c>
      <c r="Z84" s="154" t="s">
        <v>301</v>
      </c>
      <c r="AA84" s="154"/>
      <c r="AB84" s="154"/>
      <c r="AC84" s="154"/>
      <c r="AD84" s="154"/>
      <c r="AE84" s="154"/>
    </row>
    <row r="85" spans="1:31" ht="13.2" hidden="1" x14ac:dyDescent="0.25">
      <c r="A85" s="154"/>
      <c r="B85" s="157" t="str">
        <f>IF(ISBLANK('WK0 - Input data'!$D91),"",'WK0 - Input data'!$D91)</f>
        <v/>
      </c>
      <c r="C85" s="157"/>
      <c r="D85" s="154"/>
      <c r="E85" s="154"/>
      <c r="F85" s="154"/>
      <c r="G85" s="154"/>
      <c r="H85" s="154"/>
      <c r="I85" s="154"/>
      <c r="J85" s="154"/>
      <c r="K85" s="154"/>
      <c r="L85" s="154"/>
      <c r="M85" s="154"/>
      <c r="N85" s="154"/>
      <c r="O85" s="154"/>
      <c r="P85" s="154"/>
      <c r="Q85" s="154" t="s">
        <v>319</v>
      </c>
      <c r="R85" s="154" t="s">
        <v>318</v>
      </c>
      <c r="S85" s="154" t="s">
        <v>320</v>
      </c>
      <c r="T85" s="154"/>
      <c r="U85" s="154"/>
      <c r="V85" s="154" t="s">
        <v>313</v>
      </c>
      <c r="W85" s="154"/>
      <c r="X85" s="154"/>
      <c r="Y85" s="154" t="s">
        <v>305</v>
      </c>
      <c r="Z85" s="154" t="s">
        <v>303</v>
      </c>
      <c r="AA85" s="154"/>
      <c r="AB85" s="154"/>
      <c r="AC85" s="154"/>
      <c r="AD85" s="154"/>
      <c r="AE85" s="154"/>
    </row>
    <row r="86" spans="1:31" ht="13.2" hidden="1" x14ac:dyDescent="0.25">
      <c r="A86" s="154"/>
      <c r="B86" s="157" t="str">
        <f>IF(ISBLANK('WK0 - Input data'!$D92),"",'WK0 - Input data'!$D92)</f>
        <v/>
      </c>
      <c r="C86" s="157"/>
      <c r="D86" s="154"/>
      <c r="E86" s="154"/>
      <c r="F86" s="154"/>
      <c r="G86" s="154"/>
      <c r="H86" s="154"/>
      <c r="I86" s="154"/>
      <c r="J86" s="154"/>
      <c r="K86" s="154"/>
      <c r="L86" s="154"/>
      <c r="M86" s="154"/>
      <c r="N86" s="154"/>
      <c r="O86" s="154"/>
      <c r="P86" s="154"/>
      <c r="Q86" s="154" t="s">
        <v>321</v>
      </c>
      <c r="R86" s="154" t="s">
        <v>320</v>
      </c>
      <c r="S86" s="154" t="s">
        <v>322</v>
      </c>
      <c r="T86" s="154"/>
      <c r="U86" s="154"/>
      <c r="V86" s="154" t="s">
        <v>315</v>
      </c>
      <c r="W86" s="154"/>
      <c r="X86" s="154"/>
      <c r="Y86" s="154" t="s">
        <v>307</v>
      </c>
      <c r="Z86" s="154" t="s">
        <v>305</v>
      </c>
      <c r="AA86" s="154"/>
      <c r="AB86" s="154"/>
      <c r="AC86" s="154"/>
      <c r="AD86" s="154"/>
      <c r="AE86" s="154"/>
    </row>
    <row r="87" spans="1:31" ht="13.2" hidden="1" x14ac:dyDescent="0.25">
      <c r="A87" s="154"/>
      <c r="B87" s="157" t="str">
        <f>IF(ISBLANK('WK0 - Input data'!$D93),"",'WK0 - Input data'!$D93)</f>
        <v/>
      </c>
      <c r="C87" s="157"/>
      <c r="D87" s="154"/>
      <c r="E87" s="154"/>
      <c r="F87" s="154"/>
      <c r="G87" s="154"/>
      <c r="H87" s="154"/>
      <c r="I87" s="154"/>
      <c r="J87" s="154"/>
      <c r="K87" s="154"/>
      <c r="L87" s="154"/>
      <c r="M87" s="154"/>
      <c r="N87" s="154"/>
      <c r="O87" s="154"/>
      <c r="P87" s="154"/>
      <c r="Q87" s="154" t="s">
        <v>266</v>
      </c>
      <c r="R87" s="154" t="s">
        <v>34</v>
      </c>
      <c r="S87" s="154" t="s">
        <v>34</v>
      </c>
      <c r="T87" s="154"/>
      <c r="U87" s="154"/>
      <c r="V87" s="154" t="s">
        <v>317</v>
      </c>
      <c r="W87" s="154"/>
      <c r="X87" s="154"/>
      <c r="Y87" s="154" t="s">
        <v>309</v>
      </c>
      <c r="Z87" s="154" t="s">
        <v>307</v>
      </c>
      <c r="AA87" s="154"/>
      <c r="AB87" s="154"/>
      <c r="AC87" s="154"/>
      <c r="AD87" s="154"/>
      <c r="AE87" s="154"/>
    </row>
    <row r="88" spans="1:31" ht="13.2" hidden="1" x14ac:dyDescent="0.25">
      <c r="A88" s="154"/>
      <c r="B88" s="157" t="str">
        <f>IF(ISBLANK('WK0 - Input data'!$D94),"",'WK0 - Input data'!$D94)</f>
        <v/>
      </c>
      <c r="C88" s="157"/>
      <c r="D88" s="154"/>
      <c r="E88" s="154"/>
      <c r="F88" s="154"/>
      <c r="G88" s="154"/>
      <c r="H88" s="154"/>
      <c r="I88" s="154"/>
      <c r="J88" s="154"/>
      <c r="K88" s="154"/>
      <c r="L88" s="154"/>
      <c r="M88" s="154"/>
      <c r="N88" s="154"/>
      <c r="O88" s="154"/>
      <c r="P88" s="154"/>
      <c r="Q88" s="154"/>
      <c r="R88" s="154"/>
      <c r="S88" s="154"/>
      <c r="T88" s="154"/>
      <c r="U88" s="154"/>
      <c r="V88" s="154" t="s">
        <v>319</v>
      </c>
      <c r="W88" s="154"/>
      <c r="X88" s="154"/>
      <c r="Y88" s="154" t="s">
        <v>311</v>
      </c>
      <c r="Z88" s="154" t="s">
        <v>309</v>
      </c>
      <c r="AA88" s="154"/>
      <c r="AB88" s="154"/>
      <c r="AC88" s="154"/>
      <c r="AD88" s="154"/>
      <c r="AE88" s="154"/>
    </row>
    <row r="89" spans="1:31" ht="13.2" hidden="1" x14ac:dyDescent="0.25">
      <c r="A89" s="154"/>
      <c r="B89" s="157" t="str">
        <f>IF(ISBLANK('WK0 - Input data'!$D95),"",'WK0 - Input data'!$D95)</f>
        <v/>
      </c>
      <c r="C89" s="157"/>
      <c r="D89" s="154"/>
      <c r="E89" s="154"/>
      <c r="F89" s="154"/>
      <c r="G89" s="154"/>
      <c r="H89" s="154"/>
      <c r="I89" s="154"/>
      <c r="J89" s="154"/>
      <c r="K89" s="154"/>
      <c r="L89" s="154"/>
      <c r="M89" s="154"/>
      <c r="N89" s="154"/>
      <c r="O89" s="154"/>
      <c r="P89" s="154"/>
      <c r="Q89" s="154"/>
      <c r="R89" s="154"/>
      <c r="S89" s="154"/>
      <c r="T89" s="154"/>
      <c r="U89" s="154"/>
      <c r="V89" s="154" t="s">
        <v>321</v>
      </c>
      <c r="W89" s="154"/>
      <c r="X89" s="154"/>
      <c r="Y89" s="154" t="s">
        <v>313</v>
      </c>
      <c r="Z89" s="154" t="s">
        <v>311</v>
      </c>
      <c r="AA89" s="154"/>
      <c r="AB89" s="154"/>
      <c r="AC89" s="154"/>
      <c r="AD89" s="154"/>
      <c r="AE89" s="154"/>
    </row>
    <row r="90" spans="1:31" ht="13.2" hidden="1" x14ac:dyDescent="0.25">
      <c r="A90" s="154"/>
      <c r="B90" s="157" t="str">
        <f>IF(ISBLANK('WK0 - Input data'!$D96),"",'WK0 - Input data'!$D96)</f>
        <v/>
      </c>
      <c r="C90" s="157"/>
      <c r="D90" s="154"/>
      <c r="E90" s="154"/>
      <c r="F90" s="154"/>
      <c r="G90" s="154"/>
      <c r="H90" s="154"/>
      <c r="I90" s="154"/>
      <c r="J90" s="154"/>
      <c r="K90" s="154"/>
      <c r="L90" s="154"/>
      <c r="M90" s="154"/>
      <c r="N90" s="154"/>
      <c r="O90" s="154"/>
      <c r="P90" s="154"/>
      <c r="Q90" s="154"/>
      <c r="R90" s="154"/>
      <c r="S90" s="154"/>
      <c r="T90" s="154"/>
      <c r="U90" s="154"/>
      <c r="V90" s="154"/>
      <c r="W90" s="154"/>
      <c r="X90" s="154"/>
      <c r="Y90" s="154" t="s">
        <v>315</v>
      </c>
      <c r="Z90" s="154" t="s">
        <v>313</v>
      </c>
      <c r="AA90" s="154"/>
      <c r="AB90" s="154"/>
      <c r="AC90" s="154"/>
      <c r="AD90" s="154"/>
      <c r="AE90" s="154"/>
    </row>
    <row r="91" spans="1:31" ht="13.2" hidden="1" x14ac:dyDescent="0.25">
      <c r="A91" s="154"/>
      <c r="B91" s="157" t="str">
        <f>IF(ISBLANK('WK0 - Input data'!$D97),"",'WK0 - Input data'!$D97)</f>
        <v/>
      </c>
      <c r="C91" s="157"/>
      <c r="D91" s="154"/>
      <c r="E91" s="154"/>
      <c r="F91" s="154"/>
      <c r="G91" s="154"/>
      <c r="H91" s="154"/>
      <c r="I91" s="154"/>
      <c r="J91" s="154"/>
      <c r="K91" s="154"/>
      <c r="L91" s="154"/>
      <c r="M91" s="154"/>
      <c r="N91" s="154"/>
      <c r="O91" s="154"/>
      <c r="P91" s="154"/>
      <c r="Q91" s="154"/>
      <c r="R91" s="154"/>
      <c r="S91" s="154"/>
      <c r="T91" s="154"/>
      <c r="U91" s="154"/>
      <c r="V91" s="154"/>
      <c r="W91" s="154"/>
      <c r="X91" s="154"/>
      <c r="Y91" s="154" t="s">
        <v>317</v>
      </c>
      <c r="Z91" s="154" t="s">
        <v>315</v>
      </c>
      <c r="AA91" s="154"/>
      <c r="AB91" s="154"/>
      <c r="AC91" s="154"/>
      <c r="AD91" s="154"/>
      <c r="AE91" s="154"/>
    </row>
    <row r="92" spans="1:31" ht="13.2" hidden="1" x14ac:dyDescent="0.25">
      <c r="A92" s="154"/>
      <c r="B92" s="157" t="str">
        <f>IF(ISBLANK('WK0 - Input data'!$D98),"",'WK0 - Input data'!$D98)</f>
        <v/>
      </c>
      <c r="C92" s="157"/>
      <c r="D92" s="154"/>
      <c r="E92" s="154"/>
      <c r="F92" s="154"/>
      <c r="G92" s="154"/>
      <c r="H92" s="154"/>
      <c r="I92" s="154"/>
      <c r="J92" s="154"/>
      <c r="K92" s="154"/>
      <c r="L92" s="154"/>
      <c r="M92" s="154"/>
      <c r="N92" s="154"/>
      <c r="O92" s="154"/>
      <c r="P92" s="154"/>
      <c r="Q92" s="154"/>
      <c r="R92" s="154"/>
      <c r="S92" s="154"/>
      <c r="T92" s="154"/>
      <c r="U92" s="154"/>
      <c r="V92" s="154"/>
      <c r="W92" s="154"/>
      <c r="X92" s="154"/>
      <c r="Y92" s="154" t="s">
        <v>319</v>
      </c>
      <c r="Z92" s="154" t="s">
        <v>317</v>
      </c>
      <c r="AA92" s="154"/>
      <c r="AB92" s="154"/>
      <c r="AC92" s="154"/>
      <c r="AD92" s="154"/>
      <c r="AE92" s="154"/>
    </row>
    <row r="93" spans="1:31" ht="13.2" hidden="1" x14ac:dyDescent="0.25">
      <c r="A93" s="154"/>
      <c r="B93" s="157" t="str">
        <f>IF(ISBLANK('WK0 - Input data'!$D99),"",'WK0 - Input data'!$D99)</f>
        <v/>
      </c>
      <c r="C93" s="157"/>
      <c r="D93" s="154"/>
      <c r="E93" s="154"/>
      <c r="F93" s="154"/>
      <c r="G93" s="154"/>
      <c r="H93" s="154"/>
      <c r="I93" s="154"/>
      <c r="J93" s="154"/>
      <c r="K93" s="154"/>
      <c r="L93" s="154"/>
      <c r="M93" s="154"/>
      <c r="N93" s="154"/>
      <c r="O93" s="154"/>
      <c r="P93" s="154"/>
      <c r="Q93" s="154"/>
      <c r="R93" s="154"/>
      <c r="S93" s="154"/>
      <c r="T93" s="154"/>
      <c r="U93" s="154"/>
      <c r="V93" s="154"/>
      <c r="W93" s="154"/>
      <c r="X93" s="154"/>
      <c r="Y93" s="154" t="s">
        <v>321</v>
      </c>
      <c r="Z93" s="154" t="s">
        <v>319</v>
      </c>
      <c r="AA93" s="154"/>
      <c r="AB93" s="154"/>
      <c r="AC93" s="154"/>
      <c r="AD93" s="154"/>
      <c r="AE93" s="154"/>
    </row>
    <row r="94" spans="1:31" ht="13.2" hidden="1" x14ac:dyDescent="0.25">
      <c r="A94" s="154"/>
      <c r="B94" s="157" t="str">
        <f>IF(ISBLANK('WK0 - Input data'!$D100),"",'WK0 - Input data'!$D100)</f>
        <v/>
      </c>
      <c r="C94" s="157"/>
      <c r="D94" s="154"/>
      <c r="E94" s="154"/>
      <c r="F94" s="154"/>
      <c r="G94" s="154"/>
      <c r="H94" s="154"/>
      <c r="I94" s="154"/>
      <c r="J94" s="154"/>
      <c r="K94" s="154"/>
      <c r="L94" s="154"/>
      <c r="M94" s="154"/>
      <c r="N94" s="154"/>
      <c r="O94" s="154"/>
      <c r="P94" s="154"/>
      <c r="Q94" s="154"/>
      <c r="R94" s="154"/>
      <c r="S94" s="154"/>
      <c r="T94" s="154"/>
      <c r="U94" s="154"/>
      <c r="V94" s="154"/>
      <c r="W94" s="154"/>
      <c r="X94" s="154"/>
      <c r="Y94" s="154" t="s">
        <v>257</v>
      </c>
      <c r="Z94" s="154" t="s">
        <v>323</v>
      </c>
      <c r="AA94" s="154"/>
      <c r="AB94" s="154"/>
      <c r="AC94" s="154"/>
      <c r="AD94" s="154"/>
      <c r="AE94" s="154"/>
    </row>
    <row r="95" spans="1:31" ht="13.2" hidden="1" x14ac:dyDescent="0.25">
      <c r="A95" s="154"/>
      <c r="B95" s="157" t="str">
        <f>IF(ISBLANK('WK0 - Input data'!$D101),"",'WK0 - Input data'!$D101)</f>
        <v/>
      </c>
      <c r="C95" s="157"/>
      <c r="D95" s="154"/>
      <c r="E95" s="154"/>
      <c r="F95" s="154"/>
      <c r="G95" s="154"/>
      <c r="H95" s="154"/>
      <c r="I95" s="154"/>
      <c r="J95" s="154"/>
      <c r="K95" s="154"/>
      <c r="L95" s="154"/>
      <c r="M95" s="154"/>
      <c r="N95" s="154"/>
      <c r="O95" s="154"/>
      <c r="P95" s="154"/>
      <c r="Q95" s="154"/>
      <c r="R95" s="154"/>
      <c r="S95" s="154"/>
      <c r="T95" s="154"/>
      <c r="U95" s="154"/>
      <c r="V95" s="154"/>
      <c r="W95" s="154"/>
      <c r="X95" s="154"/>
      <c r="Y95" s="154"/>
      <c r="Z95" s="154"/>
      <c r="AA95" s="154"/>
      <c r="AB95" s="154"/>
      <c r="AC95" s="154"/>
      <c r="AD95" s="154"/>
      <c r="AE95" s="154"/>
    </row>
    <row r="96" spans="1:31" ht="13.2" hidden="1" x14ac:dyDescent="0.25">
      <c r="A96" s="154"/>
      <c r="B96" s="157" t="str">
        <f>IF(ISBLANK('WK0 - Input data'!$D102),"",'WK0 - Input data'!$D102)</f>
        <v/>
      </c>
      <c r="C96" s="157"/>
      <c r="D96" s="154"/>
      <c r="E96" s="154"/>
      <c r="F96" s="154"/>
      <c r="G96" s="154"/>
      <c r="H96" s="154"/>
      <c r="I96" s="154"/>
      <c r="J96" s="154"/>
      <c r="K96" s="154"/>
      <c r="L96" s="154"/>
      <c r="M96" s="154"/>
      <c r="N96" s="154"/>
      <c r="O96" s="154"/>
      <c r="P96" s="154"/>
      <c r="Q96" s="154"/>
      <c r="R96" s="154"/>
      <c r="S96" s="154"/>
      <c r="T96" s="154"/>
      <c r="U96" s="154"/>
      <c r="V96" s="154"/>
      <c r="W96" s="154"/>
      <c r="X96" s="154"/>
      <c r="Y96" s="154"/>
      <c r="Z96" s="154"/>
      <c r="AA96" s="154"/>
      <c r="AB96" s="154"/>
      <c r="AC96" s="154"/>
      <c r="AD96" s="154"/>
      <c r="AE96" s="154"/>
    </row>
    <row r="97" spans="1:31" ht="13.2" hidden="1" x14ac:dyDescent="0.25">
      <c r="A97" s="154"/>
      <c r="B97" s="157" t="str">
        <f>IF(ISBLANK('WK0 - Input data'!$D103),"",'WK0 - Input data'!$D103)</f>
        <v/>
      </c>
      <c r="C97" s="157"/>
      <c r="D97" s="154"/>
      <c r="E97" s="154"/>
      <c r="F97" s="154"/>
      <c r="G97" s="154"/>
      <c r="H97" s="154"/>
      <c r="I97" s="154"/>
      <c r="J97" s="154"/>
      <c r="K97" s="154"/>
      <c r="L97" s="154"/>
      <c r="M97" s="154"/>
      <c r="N97" s="154"/>
      <c r="O97" s="154"/>
      <c r="P97" s="154"/>
      <c r="Q97" s="154"/>
      <c r="R97" s="154"/>
      <c r="S97" s="154"/>
      <c r="T97" s="154"/>
      <c r="U97" s="154"/>
      <c r="V97" s="154"/>
      <c r="W97" s="154"/>
      <c r="X97" s="154"/>
      <c r="Y97" s="154"/>
      <c r="Z97" s="154"/>
      <c r="AA97" s="154"/>
      <c r="AB97" s="154"/>
      <c r="AC97" s="154"/>
      <c r="AD97" s="154"/>
      <c r="AE97" s="154"/>
    </row>
    <row r="98" spans="1:31" ht="13.2" hidden="1" x14ac:dyDescent="0.25">
      <c r="A98" s="154"/>
      <c r="B98" s="157" t="str">
        <f>IF(ISBLANK('WK0 - Input data'!$D104),"",'WK0 - Input data'!$D104)</f>
        <v/>
      </c>
      <c r="C98" s="157"/>
      <c r="D98" s="154"/>
      <c r="E98" s="154"/>
      <c r="F98" s="154"/>
      <c r="G98" s="154"/>
      <c r="H98" s="154"/>
      <c r="I98" s="154"/>
      <c r="J98" s="154"/>
      <c r="K98" s="154"/>
      <c r="L98" s="154"/>
      <c r="M98" s="154"/>
      <c r="N98" s="154"/>
      <c r="O98" s="154"/>
      <c r="P98" s="154"/>
      <c r="Q98" s="154"/>
      <c r="R98" s="154"/>
      <c r="S98" s="154"/>
      <c r="T98" s="154"/>
      <c r="U98" s="154"/>
      <c r="V98" s="154"/>
      <c r="W98" s="154"/>
      <c r="X98" s="154"/>
      <c r="Y98" s="154"/>
      <c r="Z98" s="154"/>
      <c r="AA98" s="154"/>
      <c r="AB98" s="154"/>
      <c r="AC98" s="154"/>
      <c r="AD98" s="154"/>
      <c r="AE98" s="154"/>
    </row>
    <row r="99" spans="1:31" ht="13.2" hidden="1" x14ac:dyDescent="0.25">
      <c r="A99" s="154"/>
      <c r="B99" s="157" t="str">
        <f>IF(ISBLANK('WK0 - Input data'!$D105),"",'WK0 - Input data'!$D105)</f>
        <v/>
      </c>
      <c r="C99" s="157"/>
      <c r="D99" s="154"/>
      <c r="E99" s="154"/>
      <c r="F99" s="154"/>
      <c r="G99" s="154"/>
      <c r="H99" s="154"/>
      <c r="I99" s="154"/>
      <c r="J99" s="154"/>
      <c r="K99" s="154"/>
      <c r="L99" s="154"/>
      <c r="M99" s="154"/>
      <c r="N99" s="154"/>
      <c r="O99" s="154"/>
      <c r="P99" s="154"/>
      <c r="Q99" s="154"/>
      <c r="R99" s="154"/>
      <c r="S99" s="154"/>
      <c r="T99" s="154"/>
      <c r="U99" s="154"/>
      <c r="V99" s="154"/>
      <c r="W99" s="154"/>
      <c r="X99" s="154"/>
      <c r="Y99" s="154"/>
      <c r="Z99" s="154"/>
      <c r="AA99" s="154"/>
      <c r="AB99" s="154"/>
      <c r="AC99" s="154"/>
      <c r="AD99" s="154"/>
      <c r="AE99" s="154"/>
    </row>
    <row r="100" spans="1:31" ht="13.2" hidden="1" x14ac:dyDescent="0.25">
      <c r="A100" s="154"/>
      <c r="B100" s="157" t="str">
        <f>IF(ISBLANK('WK0 - Input data'!$D106),"",'WK0 - Input data'!$D106)</f>
        <v/>
      </c>
      <c r="C100" s="157"/>
      <c r="D100" s="154"/>
      <c r="E100" s="154"/>
      <c r="F100" s="154"/>
      <c r="G100" s="154"/>
      <c r="H100" s="154"/>
      <c r="I100" s="154"/>
      <c r="J100" s="154"/>
      <c r="K100" s="154"/>
      <c r="L100" s="154"/>
      <c r="M100" s="154"/>
      <c r="N100" s="154"/>
      <c r="O100" s="154"/>
      <c r="P100" s="154"/>
      <c r="Q100" s="154"/>
      <c r="R100" s="154"/>
      <c r="S100" s="154"/>
      <c r="T100" s="154"/>
      <c r="U100" s="154"/>
      <c r="V100" s="154"/>
      <c r="W100" s="154"/>
      <c r="X100" s="154"/>
      <c r="Y100" s="154"/>
      <c r="Z100" s="154"/>
      <c r="AA100" s="154"/>
      <c r="AB100" s="154"/>
      <c r="AC100" s="154"/>
      <c r="AD100" s="154"/>
      <c r="AE100" s="154"/>
    </row>
    <row r="101" spans="1:31" ht="13.2" hidden="1" x14ac:dyDescent="0.25">
      <c r="A101" s="154"/>
      <c r="B101" s="157" t="str">
        <f>IF(ISBLANK('WK0 - Input data'!$D107),"",'WK0 - Input data'!$D107)</f>
        <v/>
      </c>
      <c r="C101" s="157"/>
      <c r="D101" s="154"/>
      <c r="E101" s="154"/>
      <c r="F101" s="154"/>
      <c r="G101" s="154"/>
      <c r="H101" s="154"/>
      <c r="I101" s="154"/>
      <c r="J101" s="154"/>
      <c r="K101" s="154"/>
      <c r="L101" s="154"/>
      <c r="M101" s="154"/>
      <c r="N101" s="154"/>
      <c r="O101" s="154"/>
      <c r="P101" s="154"/>
      <c r="Q101" s="154"/>
      <c r="R101" s="154"/>
      <c r="S101" s="154"/>
      <c r="T101" s="154"/>
      <c r="U101" s="154"/>
      <c r="V101" s="154"/>
      <c r="W101" s="154"/>
      <c r="X101" s="154"/>
      <c r="Y101" s="154"/>
      <c r="Z101" s="154"/>
      <c r="AA101" s="154"/>
      <c r="AB101" s="154"/>
      <c r="AC101" s="154"/>
      <c r="AD101" s="154"/>
      <c r="AE101" s="154"/>
    </row>
    <row r="102" spans="1:31" ht="13.2" hidden="1" x14ac:dyDescent="0.25">
      <c r="A102" s="154"/>
      <c r="B102" s="157" t="str">
        <f>IF(ISBLANK('WK0 - Input data'!$D108),"",'WK0 - Input data'!$D108)</f>
        <v/>
      </c>
      <c r="C102" s="157"/>
      <c r="D102" s="154"/>
      <c r="E102" s="154"/>
      <c r="F102" s="154"/>
      <c r="G102" s="154"/>
      <c r="H102" s="154"/>
      <c r="I102" s="154"/>
      <c r="J102" s="154"/>
      <c r="K102" s="154"/>
      <c r="L102" s="154"/>
      <c r="M102" s="154"/>
      <c r="N102" s="154"/>
      <c r="O102" s="154"/>
      <c r="P102" s="154"/>
      <c r="Q102" s="154"/>
      <c r="R102" s="154"/>
      <c r="S102" s="154"/>
      <c r="T102" s="154"/>
      <c r="U102" s="154"/>
      <c r="V102" s="154"/>
      <c r="W102" s="154"/>
      <c r="X102" s="154"/>
      <c r="Y102" s="154"/>
      <c r="Z102" s="154"/>
      <c r="AA102" s="154"/>
      <c r="AB102" s="154"/>
      <c r="AC102" s="154"/>
      <c r="AD102" s="154"/>
      <c r="AE102" s="154"/>
    </row>
    <row r="103" spans="1:31" ht="13.2" hidden="1" x14ac:dyDescent="0.25">
      <c r="A103" s="154"/>
      <c r="B103" s="157" t="str">
        <f>IF(ISBLANK('WK0 - Input data'!$D109),"",'WK0 - Input data'!$D109)</f>
        <v/>
      </c>
      <c r="C103" s="157"/>
      <c r="D103" s="154"/>
      <c r="E103" s="154"/>
      <c r="F103" s="154"/>
      <c r="G103" s="154"/>
      <c r="H103" s="154"/>
      <c r="I103" s="154"/>
      <c r="J103" s="154"/>
      <c r="K103" s="154"/>
      <c r="L103" s="154"/>
      <c r="M103" s="154"/>
      <c r="N103" s="154"/>
      <c r="O103" s="154"/>
      <c r="P103" s="154"/>
      <c r="Q103" s="154"/>
      <c r="R103" s="154"/>
      <c r="S103" s="154"/>
      <c r="T103" s="154"/>
      <c r="U103" s="154"/>
      <c r="V103" s="154"/>
      <c r="W103" s="154"/>
      <c r="X103" s="154"/>
      <c r="Y103" s="154"/>
      <c r="Z103" s="154"/>
      <c r="AA103" s="154"/>
      <c r="AB103" s="154"/>
      <c r="AC103" s="154"/>
      <c r="AD103" s="154"/>
      <c r="AE103" s="154"/>
    </row>
    <row r="104" spans="1:31" ht="13.2" hidden="1" x14ac:dyDescent="0.25">
      <c r="A104" s="154"/>
      <c r="B104" s="157" t="str">
        <f>IF(ISBLANK('WK0 - Input data'!$D110),"",'WK0 - Input data'!$D110)</f>
        <v/>
      </c>
      <c r="C104" s="157"/>
      <c r="D104" s="154"/>
      <c r="E104" s="154"/>
      <c r="F104" s="154"/>
      <c r="G104" s="154"/>
      <c r="H104" s="154"/>
      <c r="I104" s="154"/>
      <c r="J104" s="154"/>
      <c r="K104" s="154"/>
      <c r="L104" s="154"/>
      <c r="M104" s="154"/>
      <c r="N104" s="154"/>
      <c r="O104" s="154"/>
      <c r="P104" s="154"/>
      <c r="Q104" s="154"/>
      <c r="R104" s="154"/>
      <c r="S104" s="154"/>
      <c r="T104" s="154"/>
      <c r="U104" s="154"/>
      <c r="V104" s="154"/>
      <c r="W104" s="154"/>
      <c r="X104" s="154"/>
      <c r="Y104" s="154"/>
      <c r="Z104" s="154"/>
      <c r="AA104" s="154"/>
      <c r="AB104" s="154"/>
      <c r="AC104" s="154"/>
      <c r="AD104" s="154"/>
      <c r="AE104" s="154"/>
    </row>
    <row r="105" spans="1:31" ht="13.2" hidden="1" x14ac:dyDescent="0.25">
      <c r="A105" s="154"/>
      <c r="B105" s="157" t="str">
        <f>IF(ISBLANK('WK0 - Input data'!$D111),"",'WK0 - Input data'!$D111)</f>
        <v/>
      </c>
      <c r="C105" s="157"/>
      <c r="D105" s="154"/>
      <c r="E105" s="154"/>
      <c r="F105" s="154"/>
      <c r="G105" s="154"/>
      <c r="H105" s="154"/>
      <c r="I105" s="154"/>
      <c r="J105" s="154"/>
      <c r="K105" s="154"/>
      <c r="L105" s="154"/>
      <c r="M105" s="154"/>
      <c r="N105" s="154"/>
      <c r="O105" s="154"/>
      <c r="P105" s="154"/>
      <c r="Q105" s="154"/>
      <c r="R105" s="154"/>
      <c r="S105" s="154"/>
      <c r="T105" s="154"/>
      <c r="U105" s="154"/>
      <c r="V105" s="154"/>
      <c r="W105" s="154"/>
      <c r="X105" s="154"/>
      <c r="Y105" s="154"/>
      <c r="Z105" s="154"/>
      <c r="AA105" s="154"/>
      <c r="AB105" s="154"/>
      <c r="AC105" s="154"/>
      <c r="AD105" s="154"/>
      <c r="AE105" s="154"/>
    </row>
    <row r="106" spans="1:31" ht="13.2" hidden="1" x14ac:dyDescent="0.25">
      <c r="A106" s="154"/>
      <c r="B106" s="157" t="str">
        <f>IF(ISBLANK('WK0 - Input data'!$D112),"",'WK0 - Input data'!$D112)</f>
        <v/>
      </c>
      <c r="C106" s="157"/>
      <c r="D106" s="154"/>
      <c r="E106" s="154"/>
      <c r="F106" s="154"/>
      <c r="G106" s="154"/>
      <c r="H106" s="154"/>
      <c r="I106" s="154"/>
      <c r="J106" s="154"/>
      <c r="K106" s="154"/>
      <c r="L106" s="154"/>
      <c r="M106" s="154"/>
      <c r="N106" s="154"/>
      <c r="O106" s="154"/>
      <c r="P106" s="154"/>
      <c r="Q106" s="154"/>
      <c r="R106" s="154"/>
      <c r="S106" s="154"/>
      <c r="T106" s="154"/>
      <c r="U106" s="154"/>
      <c r="V106" s="154"/>
      <c r="W106" s="154"/>
      <c r="X106" s="154"/>
      <c r="Y106" s="154"/>
      <c r="Z106" s="154"/>
      <c r="AA106" s="154"/>
      <c r="AB106" s="154"/>
      <c r="AC106" s="154"/>
      <c r="AD106" s="154"/>
      <c r="AE106" s="154"/>
    </row>
    <row r="107" spans="1:31" ht="13.2" hidden="1" x14ac:dyDescent="0.25">
      <c r="A107" s="154"/>
      <c r="B107" s="157" t="str">
        <f>IF(ISBLANK('WK0 - Input data'!$D113),"",'WK0 - Input data'!$D113)</f>
        <v/>
      </c>
      <c r="C107" s="157"/>
      <c r="D107" s="154"/>
      <c r="E107" s="154"/>
      <c r="F107" s="154"/>
      <c r="G107" s="154"/>
      <c r="H107" s="154"/>
      <c r="I107" s="154"/>
      <c r="J107" s="154"/>
      <c r="K107" s="154"/>
      <c r="L107" s="154"/>
      <c r="M107" s="154"/>
      <c r="N107" s="154"/>
      <c r="O107" s="154"/>
      <c r="P107" s="154"/>
      <c r="Q107" s="154"/>
      <c r="R107" s="154"/>
      <c r="S107" s="154"/>
      <c r="T107" s="154"/>
      <c r="U107" s="154"/>
      <c r="V107" s="154"/>
      <c r="W107" s="154"/>
      <c r="X107" s="154"/>
      <c r="Y107" s="154"/>
      <c r="Z107" s="154"/>
      <c r="AA107" s="154"/>
      <c r="AB107" s="154"/>
      <c r="AC107" s="154"/>
      <c r="AD107" s="154"/>
      <c r="AE107" s="154"/>
    </row>
    <row r="108" spans="1:31" ht="13.2" hidden="1" x14ac:dyDescent="0.25">
      <c r="A108" s="154"/>
      <c r="B108" s="157" t="str">
        <f>IF(ISBLANK('WK0 - Input data'!$D114),"",'WK0 - Input data'!$D114)</f>
        <v/>
      </c>
      <c r="C108" s="157"/>
      <c r="D108" s="154"/>
      <c r="E108" s="154"/>
      <c r="F108" s="154"/>
      <c r="G108" s="154"/>
      <c r="H108" s="154"/>
      <c r="I108" s="154"/>
      <c r="J108" s="154"/>
      <c r="K108" s="154"/>
      <c r="L108" s="154"/>
      <c r="M108" s="154"/>
      <c r="N108" s="154"/>
      <c r="O108" s="154"/>
      <c r="P108" s="154"/>
      <c r="Q108" s="154"/>
      <c r="R108" s="154"/>
      <c r="S108" s="154"/>
      <c r="T108" s="154"/>
      <c r="U108" s="154"/>
      <c r="V108" s="154"/>
      <c r="W108" s="154"/>
      <c r="X108" s="154"/>
      <c r="Y108" s="154"/>
      <c r="Z108" s="154"/>
      <c r="AA108" s="154"/>
      <c r="AB108" s="154"/>
      <c r="AC108" s="154"/>
      <c r="AD108" s="154"/>
      <c r="AE108" s="154"/>
    </row>
    <row r="109" spans="1:31" ht="13.2" hidden="1" x14ac:dyDescent="0.25">
      <c r="A109" s="154"/>
      <c r="B109" s="157" t="str">
        <f>IF(ISBLANK('WK0 - Input data'!$D115),"",'WK0 - Input data'!$D115)</f>
        <v/>
      </c>
      <c r="C109" s="157"/>
      <c r="D109" s="154"/>
      <c r="E109" s="154"/>
      <c r="F109" s="154"/>
      <c r="G109" s="154"/>
      <c r="H109" s="154"/>
      <c r="I109" s="154"/>
      <c r="J109" s="154"/>
      <c r="K109" s="154"/>
      <c r="L109" s="154"/>
      <c r="M109" s="154"/>
      <c r="N109" s="154"/>
      <c r="O109" s="154"/>
      <c r="P109" s="154"/>
      <c r="Q109" s="154"/>
      <c r="R109" s="154"/>
      <c r="S109" s="154"/>
      <c r="T109" s="154"/>
      <c r="U109" s="154"/>
      <c r="V109" s="154"/>
      <c r="W109" s="154"/>
      <c r="X109" s="154"/>
      <c r="Y109" s="154"/>
      <c r="Z109" s="154"/>
      <c r="AA109" s="154"/>
      <c r="AB109" s="154"/>
      <c r="AC109" s="154"/>
      <c r="AD109" s="154"/>
      <c r="AE109" s="154"/>
    </row>
    <row r="110" spans="1:31" ht="13.2" hidden="1" x14ac:dyDescent="0.25">
      <c r="A110" s="154"/>
      <c r="B110" s="157" t="str">
        <f>IF(ISBLANK('WK0 - Input data'!$D116),"",'WK0 - Input data'!$D116)</f>
        <v/>
      </c>
      <c r="C110" s="157"/>
      <c r="D110" s="154"/>
      <c r="E110" s="154"/>
      <c r="F110" s="154"/>
      <c r="G110" s="154"/>
      <c r="H110" s="154"/>
      <c r="I110" s="154"/>
      <c r="J110" s="154"/>
      <c r="K110" s="154"/>
      <c r="L110" s="154"/>
      <c r="M110" s="154"/>
      <c r="N110" s="154"/>
      <c r="O110" s="154"/>
      <c r="P110" s="154"/>
      <c r="Q110" s="154"/>
      <c r="R110" s="154"/>
      <c r="S110" s="154"/>
      <c r="T110" s="154"/>
      <c r="U110" s="154"/>
      <c r="V110" s="154"/>
      <c r="W110" s="154"/>
      <c r="X110" s="154"/>
      <c r="Y110" s="154"/>
      <c r="Z110" s="154"/>
      <c r="AA110" s="154"/>
      <c r="AB110" s="154"/>
      <c r="AC110" s="154"/>
      <c r="AD110" s="154"/>
      <c r="AE110" s="154"/>
    </row>
    <row r="111" spans="1:31" ht="13.2" hidden="1" x14ac:dyDescent="0.25">
      <c r="A111" s="154"/>
      <c r="B111" s="157" t="str">
        <f>IF(ISBLANK('WK0 - Input data'!$D117),"",'WK0 - Input data'!$D117)</f>
        <v/>
      </c>
      <c r="C111" s="157"/>
      <c r="D111" s="154"/>
      <c r="E111" s="154"/>
      <c r="F111" s="154"/>
      <c r="G111" s="154"/>
      <c r="H111" s="154"/>
      <c r="I111" s="154"/>
      <c r="J111" s="154"/>
      <c r="K111" s="154"/>
      <c r="L111" s="154"/>
      <c r="M111" s="154"/>
      <c r="N111" s="154"/>
      <c r="O111" s="154"/>
      <c r="P111" s="154"/>
      <c r="Q111" s="154"/>
      <c r="R111" s="154"/>
      <c r="S111" s="154"/>
      <c r="T111" s="154"/>
      <c r="U111" s="154"/>
      <c r="V111" s="154"/>
      <c r="W111" s="154"/>
      <c r="X111" s="154"/>
      <c r="Y111" s="154"/>
      <c r="Z111" s="154"/>
      <c r="AA111" s="154"/>
      <c r="AB111" s="154"/>
      <c r="AC111" s="154"/>
      <c r="AD111" s="154"/>
      <c r="AE111" s="154"/>
    </row>
    <row r="112" spans="1:31" ht="13.2" hidden="1" x14ac:dyDescent="0.25">
      <c r="A112" s="154"/>
      <c r="B112" s="157" t="str">
        <f>IF(ISBLANK('WK0 - Input data'!$D118),"",'WK0 - Input data'!$D118)</f>
        <v/>
      </c>
      <c r="C112" s="157"/>
      <c r="D112" s="154"/>
      <c r="E112" s="154"/>
      <c r="F112" s="154"/>
      <c r="G112" s="154"/>
      <c r="H112" s="154"/>
      <c r="I112" s="154"/>
      <c r="J112" s="154"/>
      <c r="K112" s="154"/>
      <c r="L112" s="154"/>
      <c r="M112" s="154"/>
      <c r="N112" s="154"/>
      <c r="O112" s="154"/>
      <c r="P112" s="154"/>
      <c r="Q112" s="154"/>
      <c r="R112" s="154"/>
      <c r="S112" s="154"/>
      <c r="T112" s="154"/>
      <c r="U112" s="154"/>
      <c r="V112" s="154"/>
      <c r="W112" s="154"/>
      <c r="X112" s="154"/>
      <c r="Y112" s="154"/>
      <c r="Z112" s="154"/>
      <c r="AA112" s="154"/>
      <c r="AB112" s="154"/>
      <c r="AC112" s="154"/>
      <c r="AD112" s="154"/>
      <c r="AE112" s="154"/>
    </row>
    <row r="113" spans="1:31" ht="13.2" hidden="1" x14ac:dyDescent="0.25">
      <c r="A113" s="154"/>
      <c r="B113" s="157" t="str">
        <f>IF(ISBLANK('WK0 - Input data'!$D119),"",'WK0 - Input data'!$D119)</f>
        <v/>
      </c>
      <c r="C113" s="157"/>
      <c r="D113" s="154"/>
      <c r="E113" s="154"/>
      <c r="F113" s="154"/>
      <c r="G113" s="154"/>
      <c r="H113" s="154"/>
      <c r="I113" s="154"/>
      <c r="J113" s="154"/>
      <c r="K113" s="154"/>
      <c r="L113" s="154"/>
      <c r="M113" s="154"/>
      <c r="N113" s="154"/>
      <c r="O113" s="154"/>
      <c r="P113" s="154"/>
      <c r="Q113" s="154"/>
      <c r="R113" s="154"/>
      <c r="S113" s="154"/>
      <c r="T113" s="154"/>
      <c r="U113" s="154"/>
      <c r="V113" s="154"/>
      <c r="W113" s="154"/>
      <c r="X113" s="154"/>
      <c r="Y113" s="154"/>
      <c r="Z113" s="154"/>
      <c r="AA113" s="154"/>
      <c r="AB113" s="154"/>
      <c r="AC113" s="154"/>
      <c r="AD113" s="154"/>
      <c r="AE113" s="154"/>
    </row>
    <row r="114" spans="1:31" ht="13.2" hidden="1" x14ac:dyDescent="0.25">
      <c r="A114" s="154"/>
      <c r="B114" s="157" t="str">
        <f>IF(ISBLANK('WK0 - Input data'!$D120),"",'WK0 - Input data'!$D120)</f>
        <v/>
      </c>
      <c r="C114" s="157"/>
      <c r="D114" s="154"/>
      <c r="E114" s="154"/>
      <c r="F114" s="154"/>
      <c r="G114" s="154"/>
      <c r="H114" s="154"/>
      <c r="I114" s="154"/>
      <c r="J114" s="154"/>
      <c r="K114" s="154"/>
      <c r="L114" s="154"/>
      <c r="M114" s="154"/>
      <c r="N114" s="154"/>
      <c r="O114" s="154"/>
      <c r="P114" s="154"/>
      <c r="Q114" s="154"/>
      <c r="R114" s="154"/>
      <c r="S114" s="154"/>
      <c r="T114" s="154"/>
      <c r="U114" s="154"/>
      <c r="V114" s="154"/>
      <c r="W114" s="154"/>
      <c r="X114" s="154"/>
      <c r="Y114" s="154"/>
      <c r="Z114" s="154"/>
      <c r="AA114" s="154"/>
      <c r="AB114" s="154"/>
      <c r="AC114" s="154"/>
      <c r="AD114" s="154"/>
      <c r="AE114" s="154"/>
    </row>
    <row r="115" spans="1:31" ht="13.2" hidden="1" x14ac:dyDescent="0.25">
      <c r="A115" s="154"/>
      <c r="B115" s="157" t="str">
        <f>IF(ISBLANK('WK0 - Input data'!$D121),"",'WK0 - Input data'!$D121)</f>
        <v/>
      </c>
      <c r="C115" s="157"/>
      <c r="D115" s="154"/>
      <c r="E115" s="154"/>
      <c r="F115" s="154"/>
      <c r="G115" s="154"/>
      <c r="H115" s="154"/>
      <c r="I115" s="154"/>
      <c r="J115" s="154"/>
      <c r="K115" s="154"/>
      <c r="L115" s="154"/>
      <c r="M115" s="154"/>
      <c r="N115" s="154"/>
      <c r="O115" s="154"/>
      <c r="P115" s="154"/>
      <c r="Q115" s="154"/>
      <c r="R115" s="154"/>
      <c r="S115" s="154"/>
      <c r="T115" s="154"/>
      <c r="U115" s="154"/>
      <c r="V115" s="154"/>
      <c r="W115" s="154"/>
      <c r="X115" s="154"/>
      <c r="Y115" s="154"/>
      <c r="Z115" s="154"/>
      <c r="AA115" s="154"/>
      <c r="AB115" s="154"/>
      <c r="AC115" s="154"/>
      <c r="AD115" s="154"/>
      <c r="AE115" s="154"/>
    </row>
    <row r="116" spans="1:31" ht="13.2" hidden="1" x14ac:dyDescent="0.25">
      <c r="A116" s="154"/>
      <c r="B116" s="157" t="str">
        <f>IF(ISBLANK('WK0 - Input data'!$D122),"",'WK0 - Input data'!$D122)</f>
        <v/>
      </c>
      <c r="C116" s="157"/>
      <c r="D116" s="154"/>
      <c r="E116" s="154"/>
      <c r="F116" s="154"/>
      <c r="G116" s="154"/>
      <c r="H116" s="154"/>
      <c r="I116" s="154"/>
      <c r="J116" s="154"/>
      <c r="K116" s="154"/>
      <c r="L116" s="154"/>
      <c r="M116" s="154"/>
      <c r="N116" s="154"/>
      <c r="O116" s="154"/>
      <c r="P116" s="154"/>
      <c r="Q116" s="154"/>
      <c r="R116" s="154"/>
      <c r="S116" s="154"/>
      <c r="T116" s="154"/>
      <c r="U116" s="154"/>
      <c r="V116" s="154"/>
      <c r="W116" s="154"/>
      <c r="X116" s="154"/>
      <c r="Y116" s="154"/>
      <c r="Z116" s="154"/>
      <c r="AA116" s="154"/>
      <c r="AB116" s="154"/>
      <c r="AC116" s="154"/>
      <c r="AD116" s="154"/>
      <c r="AE116" s="154"/>
    </row>
    <row r="117" spans="1:31" ht="13.2" hidden="1" x14ac:dyDescent="0.25">
      <c r="A117" s="154"/>
      <c r="B117" s="157" t="str">
        <f>IF(ISBLANK('WK0 - Input data'!$D123),"",'WK0 - Input data'!$D123)</f>
        <v/>
      </c>
      <c r="C117" s="157"/>
      <c r="D117" s="154"/>
      <c r="E117" s="154"/>
      <c r="F117" s="154"/>
      <c r="G117" s="154"/>
      <c r="H117" s="154"/>
      <c r="I117" s="154"/>
      <c r="J117" s="154"/>
      <c r="K117" s="154"/>
      <c r="L117" s="154"/>
      <c r="M117" s="154"/>
      <c r="N117" s="154"/>
      <c r="O117" s="154"/>
      <c r="P117" s="154"/>
      <c r="Q117" s="154"/>
      <c r="R117" s="154"/>
      <c r="S117" s="154"/>
      <c r="T117" s="154"/>
      <c r="U117" s="154"/>
      <c r="V117" s="154"/>
      <c r="W117" s="154"/>
      <c r="X117" s="154"/>
      <c r="Y117" s="154"/>
      <c r="Z117" s="154"/>
      <c r="AA117" s="154"/>
      <c r="AB117" s="154"/>
      <c r="AC117" s="154"/>
      <c r="AD117" s="154"/>
      <c r="AE117" s="154"/>
    </row>
    <row r="118" spans="1:31" ht="13.2" hidden="1" x14ac:dyDescent="0.25">
      <c r="A118" s="154"/>
      <c r="B118" s="157" t="str">
        <f>IF(ISBLANK('WK0 - Input data'!$D124),"",'WK0 - Input data'!$D124)</f>
        <v/>
      </c>
      <c r="C118" s="157"/>
      <c r="D118" s="154"/>
      <c r="E118" s="154"/>
      <c r="F118" s="154"/>
      <c r="G118" s="154"/>
      <c r="H118" s="154"/>
      <c r="I118" s="154"/>
      <c r="J118" s="154"/>
      <c r="K118" s="154"/>
      <c r="L118" s="154"/>
      <c r="M118" s="154"/>
      <c r="N118" s="154"/>
      <c r="O118" s="154"/>
      <c r="P118" s="154"/>
      <c r="Q118" s="154"/>
      <c r="R118" s="154"/>
      <c r="S118" s="154"/>
      <c r="T118" s="154"/>
      <c r="U118" s="154"/>
      <c r="V118" s="154"/>
      <c r="W118" s="154"/>
      <c r="X118" s="154"/>
      <c r="Y118" s="154"/>
      <c r="Z118" s="154"/>
      <c r="AA118" s="154"/>
      <c r="AB118" s="154"/>
      <c r="AC118" s="154"/>
      <c r="AD118" s="154"/>
      <c r="AE118" s="154"/>
    </row>
    <row r="119" spans="1:31" ht="13.2" hidden="1" x14ac:dyDescent="0.25">
      <c r="A119" s="154"/>
      <c r="B119" s="157" t="str">
        <f>IF(ISBLANK('WK0 - Input data'!$D125),"",'WK0 - Input data'!$D125)</f>
        <v/>
      </c>
      <c r="C119" s="157"/>
      <c r="D119" s="154"/>
      <c r="E119" s="154"/>
      <c r="F119" s="154"/>
      <c r="G119" s="154"/>
      <c r="H119" s="154"/>
      <c r="I119" s="154"/>
      <c r="J119" s="154"/>
      <c r="K119" s="154"/>
      <c r="L119" s="154"/>
      <c r="M119" s="154"/>
      <c r="N119" s="154"/>
      <c r="O119" s="154"/>
      <c r="P119" s="154"/>
      <c r="Q119" s="154"/>
      <c r="R119" s="154"/>
      <c r="S119" s="154"/>
      <c r="T119" s="154"/>
      <c r="U119" s="154"/>
      <c r="V119" s="154"/>
      <c r="W119" s="154"/>
      <c r="X119" s="154"/>
      <c r="Y119" s="154"/>
      <c r="Z119" s="154"/>
      <c r="AA119" s="154"/>
      <c r="AB119" s="154"/>
      <c r="AC119" s="154"/>
      <c r="AD119" s="154"/>
      <c r="AE119" s="154"/>
    </row>
    <row r="120" spans="1:31" ht="13.2" hidden="1" x14ac:dyDescent="0.25">
      <c r="A120" s="154"/>
      <c r="B120" s="157" t="str">
        <f>IF(ISBLANK('WK0 - Input data'!$D126),"",'WK0 - Input data'!$D126)</f>
        <v/>
      </c>
      <c r="C120" s="157"/>
      <c r="D120" s="154"/>
      <c r="E120" s="154"/>
      <c r="F120" s="154"/>
      <c r="G120" s="154"/>
      <c r="H120" s="154"/>
      <c r="I120" s="154"/>
      <c r="J120" s="154"/>
      <c r="K120" s="154"/>
      <c r="L120" s="154"/>
      <c r="M120" s="154"/>
      <c r="N120" s="154"/>
      <c r="O120" s="154"/>
      <c r="P120" s="154"/>
      <c r="Q120" s="154"/>
      <c r="R120" s="154"/>
      <c r="S120" s="154"/>
      <c r="T120" s="154"/>
      <c r="U120" s="154"/>
      <c r="V120" s="154"/>
      <c r="W120" s="154"/>
      <c r="X120" s="154"/>
      <c r="Y120" s="154"/>
      <c r="Z120" s="154"/>
      <c r="AA120" s="154"/>
      <c r="AB120" s="154"/>
      <c r="AC120" s="154"/>
      <c r="AD120" s="154"/>
      <c r="AE120" s="154"/>
    </row>
    <row r="121" spans="1:31" ht="13.2" hidden="1" x14ac:dyDescent="0.25">
      <c r="A121" s="154"/>
      <c r="B121" s="157" t="str">
        <f>IF(ISBLANK('WK0 - Input data'!$D127),"",'WK0 - Input data'!$D127)</f>
        <v/>
      </c>
      <c r="C121" s="157"/>
      <c r="D121" s="154"/>
      <c r="E121" s="154"/>
      <c r="F121" s="154"/>
      <c r="G121" s="154"/>
      <c r="H121" s="154"/>
      <c r="I121" s="154"/>
      <c r="J121" s="154"/>
      <c r="K121" s="154"/>
      <c r="L121" s="154"/>
      <c r="M121" s="154"/>
      <c r="N121" s="154"/>
      <c r="O121" s="154"/>
      <c r="P121" s="154"/>
      <c r="Q121" s="154"/>
      <c r="R121" s="154"/>
      <c r="S121" s="154"/>
      <c r="T121" s="154"/>
      <c r="U121" s="154"/>
      <c r="V121" s="154"/>
      <c r="W121" s="154"/>
      <c r="X121" s="154"/>
      <c r="Y121" s="154"/>
      <c r="Z121" s="154"/>
      <c r="AA121" s="154"/>
      <c r="AB121" s="154"/>
      <c r="AC121" s="154"/>
      <c r="AD121" s="154"/>
      <c r="AE121" s="154"/>
    </row>
    <row r="122" spans="1:31" ht="13.2" hidden="1" x14ac:dyDescent="0.25">
      <c r="A122" s="154"/>
      <c r="B122" s="157" t="str">
        <f>IF(ISBLANK('WK0 - Input data'!$D128),"",'WK0 - Input data'!$D128)</f>
        <v/>
      </c>
      <c r="C122" s="157"/>
      <c r="D122" s="154"/>
      <c r="E122" s="154"/>
      <c r="F122" s="154"/>
      <c r="G122" s="154"/>
      <c r="H122" s="154"/>
      <c r="I122" s="154"/>
      <c r="J122" s="154"/>
      <c r="K122" s="154"/>
      <c r="L122" s="154"/>
      <c r="M122" s="154"/>
      <c r="N122" s="154"/>
      <c r="O122" s="154"/>
      <c r="P122" s="154"/>
      <c r="Q122" s="154"/>
      <c r="R122" s="154"/>
      <c r="S122" s="154"/>
      <c r="T122" s="154"/>
      <c r="U122" s="154"/>
      <c r="V122" s="154"/>
      <c r="W122" s="154"/>
      <c r="X122" s="154"/>
      <c r="Y122" s="154"/>
      <c r="Z122" s="154"/>
      <c r="AA122" s="154"/>
      <c r="AB122" s="154"/>
      <c r="AC122" s="154"/>
      <c r="AD122" s="154"/>
      <c r="AE122" s="154"/>
    </row>
    <row r="123" spans="1:31" ht="13.2" hidden="1" x14ac:dyDescent="0.25">
      <c r="A123" s="154"/>
      <c r="B123" s="157" t="str">
        <f>IF(ISBLANK('WK0 - Input data'!$D129),"",'WK0 - Input data'!$D129)</f>
        <v/>
      </c>
      <c r="C123" s="157"/>
      <c r="D123" s="154"/>
      <c r="E123" s="154"/>
      <c r="F123" s="154"/>
      <c r="G123" s="154"/>
      <c r="H123" s="154"/>
      <c r="I123" s="154"/>
      <c r="J123" s="154"/>
      <c r="K123" s="154"/>
      <c r="L123" s="154"/>
      <c r="M123" s="154"/>
      <c r="N123" s="154"/>
      <c r="O123" s="154"/>
      <c r="P123" s="154"/>
      <c r="Q123" s="154"/>
      <c r="R123" s="154"/>
      <c r="S123" s="154"/>
      <c r="T123" s="154"/>
      <c r="U123" s="154"/>
      <c r="V123" s="154"/>
      <c r="W123" s="154"/>
      <c r="X123" s="154"/>
      <c r="Y123" s="154"/>
      <c r="Z123" s="154"/>
      <c r="AA123" s="154"/>
      <c r="AB123" s="154"/>
      <c r="AC123" s="154"/>
      <c r="AD123" s="154"/>
      <c r="AE123" s="154"/>
    </row>
    <row r="124" spans="1:31" ht="13.2" hidden="1" x14ac:dyDescent="0.25">
      <c r="A124" s="154"/>
      <c r="B124" s="157" t="str">
        <f>IF(ISBLANK('WK0 - Input data'!$D130),"",'WK0 - Input data'!$D130)</f>
        <v/>
      </c>
      <c r="C124" s="157"/>
      <c r="D124" s="154"/>
      <c r="E124" s="154"/>
      <c r="F124" s="154"/>
      <c r="G124" s="154"/>
      <c r="H124" s="154"/>
      <c r="I124" s="154"/>
      <c r="J124" s="154"/>
      <c r="K124" s="154"/>
      <c r="L124" s="154"/>
      <c r="M124" s="154"/>
      <c r="N124" s="154"/>
      <c r="O124" s="154"/>
      <c r="P124" s="154"/>
      <c r="Q124" s="154"/>
      <c r="R124" s="154"/>
      <c r="S124" s="154"/>
      <c r="T124" s="154"/>
      <c r="U124" s="154"/>
      <c r="V124" s="154"/>
      <c r="W124" s="154"/>
      <c r="X124" s="154"/>
      <c r="Y124" s="154"/>
      <c r="Z124" s="154"/>
      <c r="AA124" s="154"/>
      <c r="AB124" s="154"/>
      <c r="AC124" s="154"/>
      <c r="AD124" s="154"/>
      <c r="AE124" s="154"/>
    </row>
    <row r="125" spans="1:31" ht="13.2" hidden="1" x14ac:dyDescent="0.25">
      <c r="A125" s="154"/>
      <c r="B125" s="157" t="str">
        <f>IF(ISBLANK('WK0 - Input data'!$D131),"",'WK0 - Input data'!$D131)</f>
        <v/>
      </c>
      <c r="C125" s="157"/>
      <c r="D125" s="154"/>
      <c r="E125" s="154"/>
      <c r="F125" s="154"/>
      <c r="G125" s="154"/>
      <c r="H125" s="154"/>
      <c r="I125" s="154"/>
      <c r="J125" s="154"/>
      <c r="K125" s="154"/>
      <c r="L125" s="154"/>
      <c r="M125" s="154"/>
      <c r="N125" s="154"/>
      <c r="O125" s="154"/>
      <c r="P125" s="154"/>
      <c r="Q125" s="154"/>
      <c r="R125" s="154"/>
      <c r="S125" s="154"/>
      <c r="T125" s="154"/>
      <c r="U125" s="154"/>
      <c r="V125" s="154"/>
      <c r="W125" s="154"/>
      <c r="X125" s="154"/>
      <c r="Y125" s="154"/>
      <c r="Z125" s="154"/>
      <c r="AA125" s="154"/>
      <c r="AB125" s="154"/>
      <c r="AC125" s="154"/>
      <c r="AD125" s="154"/>
      <c r="AE125" s="154"/>
    </row>
    <row r="126" spans="1:31" ht="13.2" hidden="1" x14ac:dyDescent="0.25">
      <c r="A126" s="154"/>
      <c r="B126" s="157" t="str">
        <f>IF(ISBLANK('WK0 - Input data'!$D132),"",'WK0 - Input data'!$D132)</f>
        <v/>
      </c>
      <c r="C126" s="157"/>
      <c r="D126" s="154"/>
      <c r="E126" s="154"/>
      <c r="F126" s="154"/>
      <c r="G126" s="154"/>
      <c r="H126" s="154"/>
      <c r="I126" s="154"/>
      <c r="J126" s="154"/>
      <c r="K126" s="154"/>
      <c r="L126" s="154"/>
      <c r="M126" s="154"/>
      <c r="N126" s="154"/>
      <c r="O126" s="154"/>
      <c r="P126" s="154"/>
      <c r="Q126" s="154"/>
      <c r="R126" s="154"/>
      <c r="S126" s="154"/>
      <c r="T126" s="154"/>
      <c r="U126" s="154"/>
      <c r="V126" s="154"/>
      <c r="W126" s="154"/>
      <c r="X126" s="154"/>
      <c r="Y126" s="154"/>
      <c r="Z126" s="154"/>
      <c r="AA126" s="154"/>
      <c r="AB126" s="154"/>
      <c r="AC126" s="154"/>
      <c r="AD126" s="154"/>
      <c r="AE126" s="154"/>
    </row>
    <row r="127" spans="1:31" ht="13.2" hidden="1" x14ac:dyDescent="0.25">
      <c r="A127" s="154"/>
      <c r="B127" s="157" t="str">
        <f>IF(ISBLANK('WK0 - Input data'!$D133),"",'WK0 - Input data'!$D133)</f>
        <v/>
      </c>
      <c r="C127" s="157"/>
      <c r="D127" s="154"/>
      <c r="E127" s="154"/>
      <c r="F127" s="154"/>
      <c r="G127" s="154"/>
      <c r="H127" s="154"/>
      <c r="I127" s="154"/>
      <c r="J127" s="154"/>
      <c r="K127" s="154"/>
      <c r="L127" s="154"/>
      <c r="M127" s="154"/>
      <c r="N127" s="154"/>
      <c r="O127" s="154"/>
      <c r="P127" s="154"/>
      <c r="Q127" s="154"/>
      <c r="R127" s="154"/>
      <c r="S127" s="154"/>
      <c r="T127" s="154"/>
      <c r="U127" s="154"/>
      <c r="V127" s="154"/>
      <c r="W127" s="154"/>
      <c r="X127" s="154"/>
      <c r="Y127" s="154"/>
      <c r="Z127" s="154"/>
      <c r="AA127" s="154"/>
      <c r="AB127" s="154"/>
      <c r="AC127" s="154"/>
      <c r="AD127" s="154"/>
      <c r="AE127" s="154"/>
    </row>
    <row r="128" spans="1:31" ht="13.2" hidden="1" x14ac:dyDescent="0.25">
      <c r="A128" s="154"/>
      <c r="B128" s="157" t="str">
        <f>IF(ISBLANK('WK0 - Input data'!$D134),"",'WK0 - Input data'!$D134)</f>
        <v/>
      </c>
      <c r="C128" s="157"/>
      <c r="D128" s="154"/>
      <c r="E128" s="154"/>
      <c r="F128" s="154"/>
      <c r="G128" s="154"/>
      <c r="H128" s="154"/>
      <c r="I128" s="154"/>
      <c r="J128" s="154"/>
      <c r="K128" s="154"/>
      <c r="L128" s="154"/>
      <c r="M128" s="154"/>
      <c r="N128" s="154"/>
      <c r="O128" s="154"/>
      <c r="P128" s="154"/>
      <c r="Q128" s="154"/>
      <c r="R128" s="154"/>
      <c r="S128" s="154"/>
      <c r="T128" s="154"/>
      <c r="U128" s="154"/>
      <c r="V128" s="154"/>
      <c r="W128" s="154"/>
      <c r="X128" s="154"/>
      <c r="Y128" s="154"/>
      <c r="Z128" s="154"/>
      <c r="AA128" s="154"/>
      <c r="AB128" s="154"/>
      <c r="AC128" s="154"/>
      <c r="AD128" s="154"/>
      <c r="AE128" s="154"/>
    </row>
    <row r="129" spans="1:31" ht="13.2" hidden="1" x14ac:dyDescent="0.25">
      <c r="A129" s="154"/>
      <c r="B129" s="157" t="str">
        <f>IF(ISBLANK('WK0 - Input data'!$D135),"",'WK0 - Input data'!$D135)</f>
        <v/>
      </c>
      <c r="C129" s="157"/>
      <c r="D129" s="154"/>
      <c r="E129" s="154"/>
      <c r="F129" s="154"/>
      <c r="G129" s="154"/>
      <c r="H129" s="154"/>
      <c r="I129" s="154"/>
      <c r="J129" s="154"/>
      <c r="K129" s="154"/>
      <c r="L129" s="154"/>
      <c r="M129" s="154"/>
      <c r="N129" s="154"/>
      <c r="O129" s="154"/>
      <c r="P129" s="154"/>
      <c r="Q129" s="154"/>
      <c r="R129" s="154"/>
      <c r="S129" s="154"/>
      <c r="T129" s="154"/>
      <c r="U129" s="154"/>
      <c r="V129" s="154"/>
      <c r="W129" s="154"/>
      <c r="X129" s="154"/>
      <c r="Y129" s="154"/>
      <c r="Z129" s="154"/>
      <c r="AA129" s="154"/>
      <c r="AB129" s="154"/>
      <c r="AC129" s="154"/>
      <c r="AD129" s="154"/>
      <c r="AE129" s="154"/>
    </row>
    <row r="130" spans="1:31" ht="13.2" hidden="1" x14ac:dyDescent="0.25">
      <c r="A130" s="154"/>
      <c r="B130" s="157" t="str">
        <f>IF(ISBLANK('WK0 - Input data'!$D136),"",'WK0 - Input data'!$D136)</f>
        <v/>
      </c>
      <c r="C130" s="157"/>
      <c r="D130" s="154"/>
      <c r="E130" s="154"/>
      <c r="F130" s="154"/>
      <c r="G130" s="154"/>
      <c r="H130" s="154"/>
      <c r="I130" s="154"/>
      <c r="J130" s="154"/>
      <c r="K130" s="154"/>
      <c r="L130" s="154"/>
      <c r="M130" s="154"/>
      <c r="N130" s="154"/>
      <c r="O130" s="154"/>
      <c r="P130" s="154"/>
      <c r="Q130" s="154"/>
      <c r="R130" s="154"/>
      <c r="S130" s="154"/>
      <c r="T130" s="154"/>
      <c r="U130" s="154"/>
      <c r="V130" s="154"/>
      <c r="W130" s="154"/>
      <c r="X130" s="154"/>
      <c r="Y130" s="154"/>
      <c r="Z130" s="154"/>
      <c r="AA130" s="154"/>
      <c r="AB130" s="154"/>
      <c r="AC130" s="154"/>
      <c r="AD130" s="154"/>
      <c r="AE130" s="154"/>
    </row>
    <row r="131" spans="1:31" ht="13.2" hidden="1" x14ac:dyDescent="0.25">
      <c r="A131" s="154"/>
      <c r="B131" s="157" t="str">
        <f>IF(ISBLANK('WK0 - Input data'!$D137),"",'WK0 - Input data'!$D137)</f>
        <v/>
      </c>
      <c r="C131" s="157"/>
      <c r="D131" s="154"/>
      <c r="E131" s="154"/>
      <c r="F131" s="154"/>
      <c r="G131" s="154"/>
      <c r="H131" s="154"/>
      <c r="I131" s="154"/>
      <c r="J131" s="154"/>
      <c r="K131" s="154"/>
      <c r="L131" s="154"/>
      <c r="M131" s="154"/>
      <c r="N131" s="154"/>
      <c r="O131" s="154"/>
      <c r="P131" s="154"/>
      <c r="Q131" s="154"/>
      <c r="R131" s="154"/>
      <c r="S131" s="154"/>
      <c r="T131" s="154"/>
      <c r="U131" s="154"/>
      <c r="V131" s="154"/>
      <c r="W131" s="154"/>
      <c r="X131" s="154"/>
      <c r="Y131" s="154"/>
      <c r="Z131" s="154"/>
      <c r="AA131" s="154"/>
      <c r="AB131" s="154"/>
      <c r="AC131" s="154"/>
      <c r="AD131" s="154"/>
      <c r="AE131" s="154"/>
    </row>
    <row r="132" spans="1:31" ht="13.2" hidden="1" x14ac:dyDescent="0.25">
      <c r="A132" s="154"/>
      <c r="B132" s="157" t="str">
        <f>IF(ISBLANK('WK0 - Input data'!$D138),"",'WK0 - Input data'!$D138)</f>
        <v/>
      </c>
      <c r="C132" s="157"/>
      <c r="D132" s="154"/>
      <c r="E132" s="154"/>
      <c r="F132" s="154"/>
      <c r="G132" s="154"/>
      <c r="H132" s="154"/>
      <c r="I132" s="154"/>
      <c r="J132" s="154"/>
      <c r="K132" s="154"/>
      <c r="L132" s="154"/>
      <c r="M132" s="154"/>
      <c r="N132" s="154"/>
      <c r="O132" s="154"/>
      <c r="P132" s="154"/>
      <c r="Q132" s="154"/>
      <c r="R132" s="154"/>
      <c r="S132" s="154"/>
      <c r="T132" s="154"/>
      <c r="U132" s="154"/>
      <c r="V132" s="154"/>
      <c r="W132" s="154"/>
      <c r="X132" s="154"/>
      <c r="Y132" s="154"/>
      <c r="Z132" s="154"/>
      <c r="AA132" s="154"/>
      <c r="AB132" s="154"/>
      <c r="AC132" s="154"/>
      <c r="AD132" s="154"/>
      <c r="AE132" s="154"/>
    </row>
    <row r="133" spans="1:31" ht="13.2" hidden="1" x14ac:dyDescent="0.25">
      <c r="A133" s="154"/>
      <c r="B133" s="157" t="str">
        <f>IF(ISBLANK('WK0 - Input data'!$D139),"",'WK0 - Input data'!$D139)</f>
        <v/>
      </c>
      <c r="C133" s="157"/>
      <c r="D133" s="154"/>
      <c r="E133" s="154"/>
      <c r="F133" s="154"/>
      <c r="G133" s="154"/>
      <c r="H133" s="154"/>
      <c r="I133" s="154"/>
      <c r="J133" s="154"/>
      <c r="K133" s="154"/>
      <c r="L133" s="154"/>
      <c r="M133" s="154"/>
      <c r="N133" s="154"/>
      <c r="O133" s="154"/>
      <c r="P133" s="154"/>
      <c r="Q133" s="154"/>
      <c r="R133" s="154"/>
      <c r="S133" s="154"/>
      <c r="T133" s="154"/>
      <c r="U133" s="154"/>
      <c r="V133" s="154"/>
      <c r="W133" s="154"/>
      <c r="X133" s="154"/>
      <c r="Y133" s="154"/>
      <c r="Z133" s="154"/>
      <c r="AA133" s="154"/>
      <c r="AB133" s="154"/>
      <c r="AC133" s="154"/>
      <c r="AD133" s="154"/>
      <c r="AE133" s="154"/>
    </row>
    <row r="134" spans="1:31" ht="13.2" hidden="1" x14ac:dyDescent="0.25">
      <c r="A134" s="154"/>
      <c r="B134" s="157" t="str">
        <f>IF(ISBLANK('WK0 - Input data'!$D140),"",'WK0 - Input data'!$D140)</f>
        <v/>
      </c>
      <c r="C134" s="157"/>
      <c r="D134" s="154"/>
      <c r="E134" s="154"/>
      <c r="F134" s="154"/>
      <c r="G134" s="154"/>
      <c r="H134" s="154"/>
      <c r="I134" s="154"/>
      <c r="J134" s="154"/>
      <c r="K134" s="154"/>
      <c r="L134" s="154"/>
      <c r="M134" s="154"/>
      <c r="N134" s="154"/>
      <c r="O134" s="154"/>
      <c r="P134" s="154"/>
      <c r="Q134" s="154"/>
      <c r="R134" s="154"/>
      <c r="S134" s="154"/>
      <c r="T134" s="154"/>
      <c r="U134" s="154"/>
      <c r="V134" s="154"/>
      <c r="W134" s="154"/>
      <c r="X134" s="154"/>
      <c r="Y134" s="154"/>
      <c r="Z134" s="154"/>
      <c r="AA134" s="154"/>
      <c r="AB134" s="154"/>
      <c r="AC134" s="154"/>
      <c r="AD134" s="154"/>
      <c r="AE134" s="154"/>
    </row>
    <row r="135" spans="1:31" ht="13.2" hidden="1" x14ac:dyDescent="0.25">
      <c r="A135" s="154"/>
      <c r="B135" s="157" t="str">
        <f>IF(ISBLANK('WK0 - Input data'!$D141),"",'WK0 - Input data'!$D141)</f>
        <v/>
      </c>
      <c r="C135" s="157"/>
      <c r="D135" s="154"/>
      <c r="E135" s="154"/>
      <c r="F135" s="154"/>
      <c r="G135" s="154"/>
      <c r="H135" s="154"/>
      <c r="I135" s="154"/>
      <c r="J135" s="154"/>
      <c r="K135" s="154"/>
      <c r="L135" s="154"/>
      <c r="M135" s="154"/>
      <c r="N135" s="154"/>
      <c r="O135" s="154"/>
      <c r="P135" s="154"/>
      <c r="Q135" s="154"/>
      <c r="R135" s="154"/>
      <c r="S135" s="154"/>
      <c r="T135" s="154"/>
      <c r="U135" s="154"/>
      <c r="V135" s="154"/>
      <c r="W135" s="154"/>
      <c r="X135" s="154"/>
      <c r="Y135" s="154"/>
      <c r="Z135" s="154"/>
      <c r="AA135" s="154"/>
      <c r="AB135" s="154"/>
      <c r="AC135" s="154"/>
      <c r="AD135" s="154"/>
      <c r="AE135" s="154"/>
    </row>
    <row r="136" spans="1:31" ht="13.2" hidden="1" x14ac:dyDescent="0.25">
      <c r="A136" s="154"/>
      <c r="B136" s="157" t="str">
        <f>IF(ISBLANK('WK0 - Input data'!$D142),"",'WK0 - Input data'!$D142)</f>
        <v/>
      </c>
      <c r="C136" s="157"/>
      <c r="D136" s="154"/>
      <c r="E136" s="154"/>
      <c r="F136" s="154"/>
      <c r="G136" s="154"/>
      <c r="H136" s="154"/>
      <c r="I136" s="154"/>
      <c r="J136" s="154"/>
      <c r="K136" s="154"/>
      <c r="L136" s="154"/>
      <c r="M136" s="154"/>
      <c r="N136" s="154"/>
      <c r="O136" s="154"/>
      <c r="P136" s="154"/>
      <c r="Q136" s="154"/>
      <c r="R136" s="154"/>
      <c r="S136" s="154"/>
      <c r="T136" s="154"/>
      <c r="U136" s="154"/>
      <c r="V136" s="154"/>
      <c r="W136" s="154"/>
      <c r="X136" s="154"/>
      <c r="Y136" s="154"/>
      <c r="Z136" s="154"/>
      <c r="AA136" s="154"/>
      <c r="AB136" s="154"/>
      <c r="AC136" s="154"/>
      <c r="AD136" s="154"/>
      <c r="AE136" s="154"/>
    </row>
    <row r="137" spans="1:31" ht="13.2" hidden="1" x14ac:dyDescent="0.25">
      <c r="A137" s="154"/>
      <c r="B137" s="157" t="str">
        <f>IF(ISBLANK('WK0 - Input data'!$D143),"",'WK0 - Input data'!$D143)</f>
        <v/>
      </c>
      <c r="C137" s="157"/>
      <c r="D137" s="154"/>
      <c r="E137" s="154"/>
      <c r="F137" s="154"/>
      <c r="G137" s="154"/>
      <c r="H137" s="154"/>
      <c r="I137" s="154"/>
      <c r="J137" s="154"/>
      <c r="K137" s="154"/>
      <c r="L137" s="154"/>
      <c r="M137" s="154"/>
      <c r="N137" s="154"/>
      <c r="O137" s="154"/>
      <c r="P137" s="154"/>
      <c r="Q137" s="154"/>
      <c r="R137" s="154"/>
      <c r="S137" s="154"/>
      <c r="T137" s="154"/>
      <c r="U137" s="154"/>
      <c r="V137" s="154"/>
      <c r="W137" s="154"/>
      <c r="X137" s="154"/>
      <c r="Y137" s="154"/>
      <c r="Z137" s="154"/>
      <c r="AA137" s="154"/>
      <c r="AB137" s="154"/>
      <c r="AC137" s="154"/>
      <c r="AD137" s="154"/>
      <c r="AE137" s="154"/>
    </row>
    <row r="138" spans="1:31" ht="13.2" hidden="1" x14ac:dyDescent="0.25">
      <c r="A138" s="154"/>
      <c r="B138" s="157" t="str">
        <f>IF(ISBLANK('WK0 - Input data'!$D144),"",'WK0 - Input data'!$D144)</f>
        <v/>
      </c>
      <c r="C138" s="157"/>
      <c r="D138" s="154"/>
      <c r="E138" s="154"/>
      <c r="F138" s="154"/>
      <c r="G138" s="154"/>
      <c r="H138" s="154"/>
      <c r="I138" s="154"/>
      <c r="J138" s="154"/>
      <c r="K138" s="154"/>
      <c r="L138" s="154"/>
      <c r="M138" s="154"/>
      <c r="N138" s="154"/>
      <c r="O138" s="154"/>
      <c r="P138" s="154"/>
      <c r="Q138" s="154"/>
      <c r="R138" s="154"/>
      <c r="S138" s="154"/>
      <c r="T138" s="154"/>
      <c r="U138" s="154"/>
      <c r="V138" s="154"/>
      <c r="W138" s="154"/>
      <c r="X138" s="154"/>
      <c r="Y138" s="154"/>
      <c r="Z138" s="154"/>
      <c r="AA138" s="154"/>
      <c r="AB138" s="154"/>
      <c r="AC138" s="154"/>
      <c r="AD138" s="154"/>
      <c r="AE138" s="154"/>
    </row>
    <row r="139" spans="1:31" ht="13.2" hidden="1" x14ac:dyDescent="0.25">
      <c r="A139" s="154"/>
      <c r="B139" s="157" t="str">
        <f>IF(ISBLANK('WK0 - Input data'!$D145),"",'WK0 - Input data'!$D145)</f>
        <v/>
      </c>
      <c r="C139" s="157"/>
      <c r="D139" s="154"/>
      <c r="E139" s="154"/>
      <c r="F139" s="154"/>
      <c r="G139" s="154"/>
      <c r="H139" s="154"/>
      <c r="I139" s="154"/>
      <c r="J139" s="154"/>
      <c r="K139" s="154"/>
      <c r="L139" s="154"/>
      <c r="M139" s="154"/>
      <c r="N139" s="154"/>
      <c r="O139" s="154"/>
      <c r="P139" s="154"/>
      <c r="Q139" s="154"/>
      <c r="R139" s="154"/>
      <c r="S139" s="154"/>
      <c r="T139" s="154"/>
      <c r="U139" s="154"/>
      <c r="V139" s="154"/>
      <c r="W139" s="154"/>
      <c r="X139" s="154"/>
      <c r="Y139" s="154"/>
      <c r="Z139" s="154"/>
      <c r="AA139" s="154"/>
      <c r="AB139" s="154"/>
      <c r="AC139" s="154"/>
      <c r="AD139" s="154"/>
      <c r="AE139" s="154"/>
    </row>
    <row r="140" spans="1:31" ht="13.2" hidden="1" x14ac:dyDescent="0.25">
      <c r="A140" s="154"/>
      <c r="B140" s="157" t="str">
        <f>IF(ISBLANK('WK0 - Input data'!$D146),"",'WK0 - Input data'!$D146)</f>
        <v/>
      </c>
      <c r="C140" s="157"/>
      <c r="D140" s="154"/>
      <c r="E140" s="154"/>
      <c r="F140" s="154"/>
      <c r="G140" s="154"/>
      <c r="H140" s="154"/>
      <c r="I140" s="154"/>
      <c r="J140" s="154"/>
      <c r="K140" s="154"/>
      <c r="L140" s="154"/>
      <c r="M140" s="154"/>
      <c r="N140" s="154"/>
      <c r="O140" s="154"/>
      <c r="P140" s="154"/>
      <c r="Q140" s="154"/>
      <c r="R140" s="154"/>
      <c r="S140" s="154"/>
      <c r="T140" s="154"/>
      <c r="U140" s="154"/>
      <c r="V140" s="154"/>
      <c r="W140" s="154"/>
      <c r="X140" s="154"/>
      <c r="Y140" s="154"/>
      <c r="Z140" s="154"/>
      <c r="AA140" s="154"/>
      <c r="AB140" s="154"/>
      <c r="AC140" s="154"/>
      <c r="AD140" s="154"/>
      <c r="AE140" s="154"/>
    </row>
    <row r="141" spans="1:31" ht="13.2" hidden="1" x14ac:dyDescent="0.25">
      <c r="A141" s="154"/>
      <c r="B141" s="157" t="str">
        <f>IF(ISBLANK('WK0 - Input data'!$D147),"",'WK0 - Input data'!$D147)</f>
        <v/>
      </c>
      <c r="C141" s="157"/>
      <c r="D141" s="154"/>
      <c r="E141" s="154"/>
      <c r="F141" s="154"/>
      <c r="G141" s="154"/>
      <c r="H141" s="154"/>
      <c r="I141" s="154"/>
      <c r="J141" s="154"/>
      <c r="K141" s="154"/>
      <c r="L141" s="154"/>
      <c r="M141" s="154"/>
      <c r="N141" s="154"/>
      <c r="O141" s="154"/>
      <c r="P141" s="154"/>
      <c r="Q141" s="154"/>
      <c r="R141" s="154"/>
      <c r="S141" s="154"/>
      <c r="T141" s="154"/>
      <c r="U141" s="154"/>
      <c r="V141" s="154"/>
      <c r="W141" s="154"/>
      <c r="X141" s="154"/>
      <c r="Y141" s="154"/>
      <c r="Z141" s="154"/>
      <c r="AA141" s="154"/>
      <c r="AB141" s="154"/>
      <c r="AC141" s="154"/>
      <c r="AD141" s="154"/>
      <c r="AE141" s="154"/>
    </row>
    <row r="142" spans="1:31" ht="13.2" hidden="1" x14ac:dyDescent="0.25">
      <c r="A142" s="154"/>
      <c r="B142" s="157" t="str">
        <f>IF(ISBLANK('WK0 - Input data'!$D148),"",'WK0 - Input data'!$D148)</f>
        <v/>
      </c>
      <c r="C142" s="157"/>
      <c r="D142" s="154"/>
      <c r="E142" s="154"/>
      <c r="F142" s="154"/>
      <c r="G142" s="154"/>
      <c r="H142" s="154"/>
      <c r="I142" s="154"/>
      <c r="J142" s="154"/>
      <c r="K142" s="154"/>
      <c r="L142" s="154"/>
      <c r="M142" s="154"/>
      <c r="N142" s="154"/>
      <c r="O142" s="154"/>
      <c r="P142" s="154"/>
      <c r="Q142" s="154"/>
      <c r="R142" s="154"/>
      <c r="S142" s="154"/>
      <c r="T142" s="154"/>
      <c r="U142" s="154"/>
      <c r="V142" s="154"/>
      <c r="W142" s="154"/>
      <c r="X142" s="154"/>
      <c r="Y142" s="154"/>
      <c r="Z142" s="154"/>
      <c r="AA142" s="154"/>
      <c r="AB142" s="154"/>
      <c r="AC142" s="154"/>
      <c r="AD142" s="154"/>
      <c r="AE142" s="154"/>
    </row>
    <row r="143" spans="1:31" ht="13.2" hidden="1" x14ac:dyDescent="0.25">
      <c r="A143" s="154"/>
      <c r="B143" s="157" t="str">
        <f>IF(ISBLANK('WK0 - Input data'!$D149),"",'WK0 - Input data'!$D149)</f>
        <v/>
      </c>
      <c r="C143" s="157"/>
      <c r="D143" s="154"/>
      <c r="E143" s="154"/>
      <c r="F143" s="154"/>
      <c r="G143" s="154"/>
      <c r="H143" s="154"/>
      <c r="I143" s="154"/>
      <c r="J143" s="154"/>
      <c r="K143" s="154"/>
      <c r="L143" s="154"/>
      <c r="M143" s="154"/>
      <c r="N143" s="154"/>
      <c r="O143" s="154"/>
      <c r="P143" s="154"/>
      <c r="Q143" s="154"/>
      <c r="R143" s="154"/>
      <c r="S143" s="154"/>
      <c r="T143" s="154"/>
      <c r="U143" s="154"/>
      <c r="V143" s="154"/>
      <c r="W143" s="154"/>
      <c r="X143" s="154"/>
      <c r="Y143" s="154"/>
      <c r="Z143" s="154"/>
      <c r="AA143" s="154"/>
      <c r="AB143" s="154"/>
      <c r="AC143" s="154"/>
      <c r="AD143" s="154"/>
      <c r="AE143" s="154"/>
    </row>
    <row r="144" spans="1:31" ht="13.2" hidden="1" x14ac:dyDescent="0.25">
      <c r="A144" s="154"/>
      <c r="B144" s="157" t="str">
        <f>IF(ISBLANK('WK0 - Input data'!$D150),"",'WK0 - Input data'!$D150)</f>
        <v/>
      </c>
      <c r="C144" s="157"/>
      <c r="D144" s="154"/>
      <c r="E144" s="154"/>
      <c r="F144" s="154"/>
      <c r="G144" s="154"/>
      <c r="H144" s="154"/>
      <c r="I144" s="154"/>
      <c r="J144" s="154"/>
      <c r="K144" s="154"/>
      <c r="L144" s="154"/>
      <c r="M144" s="154"/>
      <c r="N144" s="154"/>
      <c r="O144" s="154"/>
      <c r="P144" s="154"/>
      <c r="Q144" s="154"/>
      <c r="R144" s="154"/>
      <c r="S144" s="154"/>
      <c r="T144" s="154"/>
      <c r="U144" s="154"/>
      <c r="V144" s="154"/>
      <c r="W144" s="154"/>
      <c r="X144" s="154"/>
      <c r="Y144" s="154"/>
      <c r="Z144" s="154"/>
      <c r="AA144" s="154"/>
      <c r="AB144" s="154"/>
      <c r="AC144" s="154"/>
      <c r="AD144" s="154"/>
      <c r="AE144" s="154"/>
    </row>
    <row r="145" spans="1:31" ht="13.2" hidden="1" x14ac:dyDescent="0.25">
      <c r="A145" s="154"/>
      <c r="B145" s="157" t="str">
        <f>IF(ISBLANK('WK0 - Input data'!$D151),"",'WK0 - Input data'!$D151)</f>
        <v/>
      </c>
      <c r="C145" s="157"/>
      <c r="D145" s="154"/>
      <c r="E145" s="154"/>
      <c r="F145" s="154"/>
      <c r="G145" s="154"/>
      <c r="H145" s="154"/>
      <c r="I145" s="154"/>
      <c r="J145" s="154"/>
      <c r="K145" s="154"/>
      <c r="L145" s="154"/>
      <c r="M145" s="154"/>
      <c r="N145" s="154"/>
      <c r="O145" s="154"/>
      <c r="P145" s="154"/>
      <c r="Q145" s="154"/>
      <c r="R145" s="154"/>
      <c r="S145" s="154"/>
      <c r="T145" s="154"/>
      <c r="U145" s="154"/>
      <c r="V145" s="154"/>
      <c r="W145" s="154"/>
      <c r="X145" s="154"/>
      <c r="Y145" s="154"/>
      <c r="Z145" s="154"/>
      <c r="AA145" s="154"/>
      <c r="AB145" s="154"/>
      <c r="AC145" s="154"/>
      <c r="AD145" s="154"/>
      <c r="AE145" s="154"/>
    </row>
    <row r="146" spans="1:31" ht="13.2" hidden="1" x14ac:dyDescent="0.25">
      <c r="A146" s="154"/>
      <c r="B146" s="157" t="str">
        <f>IF(ISBLANK('WK0 - Input data'!$D152),"",'WK0 - Input data'!$D152)</f>
        <v/>
      </c>
      <c r="C146" s="157"/>
      <c r="D146" s="154"/>
      <c r="E146" s="154"/>
      <c r="F146" s="154"/>
      <c r="G146" s="154"/>
      <c r="H146" s="154"/>
      <c r="I146" s="154"/>
      <c r="J146" s="154"/>
      <c r="K146" s="154"/>
      <c r="L146" s="154"/>
      <c r="M146" s="154"/>
      <c r="N146" s="154"/>
      <c r="O146" s="154"/>
      <c r="P146" s="154"/>
      <c r="Q146" s="154"/>
      <c r="R146" s="154"/>
      <c r="S146" s="154"/>
      <c r="T146" s="154"/>
      <c r="U146" s="154"/>
      <c r="V146" s="154"/>
      <c r="W146" s="154"/>
      <c r="X146" s="154"/>
      <c r="Y146" s="154"/>
      <c r="Z146" s="154"/>
      <c r="AA146" s="154"/>
      <c r="AB146" s="154"/>
      <c r="AC146" s="154"/>
      <c r="AD146" s="154"/>
      <c r="AE146" s="154"/>
    </row>
    <row r="147" spans="1:31" ht="13.2" hidden="1" x14ac:dyDescent="0.25">
      <c r="A147" s="154"/>
      <c r="B147" s="157" t="str">
        <f>IF(ISBLANK('WK0 - Input data'!$D153),"",'WK0 - Input data'!$D153)</f>
        <v/>
      </c>
      <c r="C147" s="157"/>
      <c r="D147" s="154"/>
      <c r="E147" s="154"/>
      <c r="F147" s="154"/>
      <c r="G147" s="154"/>
      <c r="H147" s="154"/>
      <c r="I147" s="154"/>
      <c r="J147" s="154"/>
      <c r="K147" s="154"/>
      <c r="L147" s="154"/>
      <c r="M147" s="154"/>
      <c r="N147" s="154"/>
      <c r="O147" s="154"/>
      <c r="P147" s="154"/>
      <c r="Q147" s="154"/>
      <c r="R147" s="154"/>
      <c r="S147" s="154"/>
      <c r="T147" s="154"/>
      <c r="U147" s="154"/>
      <c r="V147" s="154"/>
      <c r="W147" s="154"/>
      <c r="X147" s="154"/>
      <c r="Y147" s="154"/>
      <c r="Z147" s="154"/>
      <c r="AA147" s="154"/>
      <c r="AB147" s="154"/>
      <c r="AC147" s="154"/>
      <c r="AD147" s="154"/>
      <c r="AE147" s="154"/>
    </row>
    <row r="148" spans="1:31" ht="13.2" hidden="1" x14ac:dyDescent="0.25">
      <c r="A148" s="154"/>
      <c r="B148" s="157" t="str">
        <f>IF(ISBLANK('WK0 - Input data'!$D154),"",'WK0 - Input data'!$D154)</f>
        <v/>
      </c>
      <c r="C148" s="157"/>
      <c r="D148" s="154"/>
      <c r="E148" s="154"/>
      <c r="F148" s="154"/>
      <c r="G148" s="154"/>
      <c r="H148" s="154"/>
      <c r="I148" s="154"/>
      <c r="J148" s="154"/>
      <c r="K148" s="154"/>
      <c r="L148" s="154"/>
      <c r="M148" s="154"/>
      <c r="N148" s="154"/>
      <c r="O148" s="154"/>
      <c r="P148" s="154"/>
      <c r="Q148" s="154"/>
      <c r="R148" s="154"/>
      <c r="S148" s="154"/>
      <c r="T148" s="154"/>
      <c r="U148" s="154"/>
      <c r="V148" s="154"/>
      <c r="W148" s="154"/>
      <c r="X148" s="154"/>
      <c r="Y148" s="154"/>
      <c r="Z148" s="154"/>
      <c r="AA148" s="154"/>
      <c r="AB148" s="154"/>
      <c r="AC148" s="154"/>
      <c r="AD148" s="154"/>
      <c r="AE148" s="154"/>
    </row>
    <row r="149" spans="1:31" ht="13.2" hidden="1" x14ac:dyDescent="0.25">
      <c r="A149" s="154"/>
      <c r="B149" s="157" t="str">
        <f>IF(ISBLANK('WK0 - Input data'!$D155),"",'WK0 - Input data'!$D155)</f>
        <v/>
      </c>
      <c r="C149" s="157"/>
      <c r="D149" s="154"/>
      <c r="E149" s="154"/>
      <c r="F149" s="154"/>
      <c r="G149" s="154"/>
      <c r="H149" s="154"/>
      <c r="I149" s="154"/>
      <c r="J149" s="154"/>
      <c r="K149" s="154"/>
      <c r="L149" s="154"/>
      <c r="M149" s="154"/>
      <c r="N149" s="154"/>
      <c r="O149" s="154"/>
      <c r="P149" s="154"/>
      <c r="Q149" s="154"/>
      <c r="R149" s="154"/>
      <c r="S149" s="154"/>
      <c r="T149" s="154"/>
      <c r="U149" s="154"/>
      <c r="V149" s="154"/>
      <c r="W149" s="154"/>
      <c r="X149" s="154"/>
      <c r="Y149" s="154"/>
      <c r="Z149" s="154"/>
      <c r="AA149" s="154"/>
      <c r="AB149" s="154"/>
      <c r="AC149" s="154"/>
      <c r="AD149" s="154"/>
      <c r="AE149" s="154"/>
    </row>
    <row r="150" spans="1:31" ht="13.2" hidden="1" x14ac:dyDescent="0.25">
      <c r="A150" s="154"/>
      <c r="B150" s="157" t="str">
        <f>IF(ISBLANK('WK0 - Input data'!$D156),"",'WK0 - Input data'!$D156)</f>
        <v/>
      </c>
      <c r="C150" s="157"/>
      <c r="D150" s="154"/>
      <c r="E150" s="154"/>
      <c r="F150" s="154"/>
      <c r="G150" s="154"/>
      <c r="H150" s="154"/>
      <c r="I150" s="154"/>
      <c r="J150" s="154"/>
      <c r="K150" s="154"/>
      <c r="L150" s="154"/>
      <c r="M150" s="154"/>
      <c r="N150" s="154"/>
      <c r="O150" s="154"/>
      <c r="P150" s="154"/>
      <c r="Q150" s="154"/>
      <c r="R150" s="154"/>
      <c r="S150" s="154"/>
      <c r="T150" s="154"/>
      <c r="U150" s="154"/>
      <c r="V150" s="154"/>
      <c r="W150" s="154"/>
      <c r="X150" s="154"/>
      <c r="Y150" s="154"/>
      <c r="Z150" s="154"/>
      <c r="AA150" s="154"/>
      <c r="AB150" s="154"/>
      <c r="AC150" s="154"/>
      <c r="AD150" s="154"/>
      <c r="AE150" s="154"/>
    </row>
    <row r="151" spans="1:31" ht="13.2" hidden="1" x14ac:dyDescent="0.25">
      <c r="A151" s="154"/>
      <c r="B151" s="157" t="str">
        <f>IF(ISBLANK('WK0 - Input data'!$D157),"",'WK0 - Input data'!$D157)</f>
        <v/>
      </c>
      <c r="C151" s="157"/>
      <c r="D151" s="154"/>
      <c r="E151" s="154"/>
      <c r="F151" s="154"/>
      <c r="G151" s="154"/>
      <c r="H151" s="154"/>
      <c r="I151" s="154"/>
      <c r="J151" s="154"/>
      <c r="K151" s="154"/>
      <c r="L151" s="154"/>
      <c r="M151" s="154"/>
      <c r="N151" s="154"/>
      <c r="O151" s="154"/>
      <c r="P151" s="154"/>
      <c r="Q151" s="154"/>
      <c r="R151" s="154"/>
      <c r="S151" s="154"/>
      <c r="T151" s="154"/>
      <c r="U151" s="154"/>
      <c r="V151" s="154"/>
      <c r="W151" s="154"/>
      <c r="X151" s="154"/>
      <c r="Y151" s="154"/>
      <c r="Z151" s="154"/>
      <c r="AA151" s="154"/>
      <c r="AB151" s="154"/>
      <c r="AC151" s="154"/>
      <c r="AD151" s="154"/>
      <c r="AE151" s="154"/>
    </row>
    <row r="152" spans="1:31" ht="13.2" hidden="1" x14ac:dyDescent="0.25">
      <c r="A152" s="154"/>
      <c r="B152" s="157" t="str">
        <f>IF(ISBLANK('WK0 - Input data'!$D158),"",'WK0 - Input data'!$D158)</f>
        <v/>
      </c>
      <c r="C152" s="157"/>
      <c r="D152" s="154"/>
      <c r="E152" s="154"/>
      <c r="F152" s="154"/>
      <c r="G152" s="154"/>
      <c r="H152" s="154"/>
      <c r="I152" s="154"/>
      <c r="J152" s="154"/>
      <c r="K152" s="154"/>
      <c r="L152" s="154"/>
      <c r="M152" s="154"/>
      <c r="N152" s="154"/>
      <c r="O152" s="154"/>
      <c r="P152" s="154"/>
      <c r="Q152" s="154"/>
      <c r="R152" s="154"/>
      <c r="S152" s="154"/>
      <c r="T152" s="154"/>
      <c r="U152" s="154"/>
      <c r="V152" s="154"/>
      <c r="W152" s="154"/>
      <c r="X152" s="154"/>
      <c r="Y152" s="154"/>
      <c r="Z152" s="154"/>
      <c r="AA152" s="154"/>
      <c r="AB152" s="154"/>
      <c r="AC152" s="154"/>
      <c r="AD152" s="154"/>
      <c r="AE152" s="154"/>
    </row>
    <row r="153" spans="1:31" ht="13.2" hidden="1" x14ac:dyDescent="0.25">
      <c r="A153" s="154"/>
      <c r="B153" s="157" t="str">
        <f>IF(ISBLANK('WK0 - Input data'!$D159),"",'WK0 - Input data'!$D159)</f>
        <v/>
      </c>
      <c r="C153" s="157"/>
      <c r="D153" s="154"/>
      <c r="E153" s="154"/>
      <c r="F153" s="154"/>
      <c r="G153" s="154"/>
      <c r="H153" s="154"/>
      <c r="I153" s="154"/>
      <c r="J153" s="154"/>
      <c r="K153" s="154"/>
      <c r="L153" s="154"/>
      <c r="M153" s="154"/>
      <c r="N153" s="154"/>
      <c r="O153" s="154"/>
      <c r="P153" s="154"/>
      <c r="Q153" s="154"/>
      <c r="R153" s="154"/>
      <c r="S153" s="154"/>
      <c r="T153" s="154"/>
      <c r="U153" s="154"/>
      <c r="V153" s="154"/>
      <c r="W153" s="154"/>
      <c r="X153" s="154"/>
      <c r="Y153" s="154"/>
      <c r="Z153" s="154"/>
      <c r="AA153" s="154"/>
      <c r="AB153" s="154"/>
      <c r="AC153" s="154"/>
      <c r="AD153" s="154"/>
      <c r="AE153" s="154"/>
    </row>
    <row r="154" spans="1:31" ht="13.2" hidden="1" x14ac:dyDescent="0.25">
      <c r="A154" s="154"/>
      <c r="B154" s="157" t="str">
        <f>IF(ISBLANK('WK0 - Input data'!$D160),"",'WK0 - Input data'!$D160)</f>
        <v/>
      </c>
      <c r="C154" s="157"/>
      <c r="D154" s="154"/>
      <c r="E154" s="154"/>
      <c r="F154" s="154"/>
      <c r="G154" s="154"/>
      <c r="H154" s="154"/>
      <c r="I154" s="154"/>
      <c r="J154" s="154"/>
      <c r="K154" s="154"/>
      <c r="L154" s="154"/>
      <c r="M154" s="154"/>
      <c r="N154" s="154"/>
      <c r="O154" s="154"/>
      <c r="P154" s="154"/>
      <c r="Q154" s="154"/>
      <c r="R154" s="154"/>
      <c r="S154" s="154"/>
      <c r="T154" s="154"/>
      <c r="U154" s="154"/>
      <c r="V154" s="154"/>
      <c r="W154" s="154"/>
      <c r="X154" s="154"/>
      <c r="Y154" s="154"/>
      <c r="Z154" s="154"/>
      <c r="AA154" s="154"/>
      <c r="AB154" s="154"/>
      <c r="AC154" s="154"/>
      <c r="AD154" s="154"/>
      <c r="AE154" s="154"/>
    </row>
    <row r="155" spans="1:31" ht="13.2" hidden="1" x14ac:dyDescent="0.25">
      <c r="A155" s="154"/>
      <c r="B155" s="157" t="str">
        <f>IF(ISBLANK('WK0 - Input data'!$D161),"",'WK0 - Input data'!$D161)</f>
        <v/>
      </c>
      <c r="C155" s="157"/>
      <c r="D155" s="154"/>
      <c r="E155" s="154"/>
      <c r="F155" s="154"/>
      <c r="G155" s="154"/>
      <c r="H155" s="154"/>
      <c r="I155" s="154"/>
      <c r="J155" s="154"/>
      <c r="K155" s="154"/>
      <c r="L155" s="154"/>
      <c r="M155" s="154"/>
      <c r="N155" s="154"/>
      <c r="O155" s="154"/>
      <c r="P155" s="154"/>
      <c r="Q155" s="154"/>
      <c r="R155" s="154"/>
      <c r="S155" s="154"/>
      <c r="T155" s="154"/>
      <c r="U155" s="154"/>
      <c r="V155" s="154"/>
      <c r="W155" s="154"/>
      <c r="X155" s="154"/>
      <c r="Y155" s="154"/>
      <c r="Z155" s="154"/>
      <c r="AA155" s="154"/>
      <c r="AB155" s="154"/>
      <c r="AC155" s="154"/>
      <c r="AD155" s="154"/>
      <c r="AE155" s="154"/>
    </row>
    <row r="156" spans="1:31" ht="13.2" hidden="1" x14ac:dyDescent="0.25">
      <c r="A156" s="154"/>
      <c r="B156" s="157" t="str">
        <f>IF(ISBLANK('WK0 - Input data'!$D162),"",'WK0 - Input data'!$D162)</f>
        <v/>
      </c>
      <c r="C156" s="157"/>
      <c r="D156" s="154"/>
      <c r="E156" s="154"/>
      <c r="F156" s="154"/>
      <c r="G156" s="154"/>
      <c r="H156" s="154"/>
      <c r="I156" s="154"/>
      <c r="J156" s="154"/>
      <c r="K156" s="154"/>
      <c r="L156" s="154"/>
      <c r="M156" s="154"/>
      <c r="N156" s="154"/>
      <c r="O156" s="154"/>
      <c r="P156" s="154"/>
      <c r="Q156" s="154"/>
      <c r="R156" s="154"/>
      <c r="S156" s="154"/>
      <c r="T156" s="154"/>
      <c r="U156" s="154"/>
      <c r="V156" s="154"/>
      <c r="W156" s="154"/>
      <c r="X156" s="154"/>
      <c r="Y156" s="154"/>
      <c r="Z156" s="154"/>
      <c r="AA156" s="154"/>
      <c r="AB156" s="154"/>
      <c r="AC156" s="154"/>
      <c r="AD156" s="154"/>
      <c r="AE156" s="154"/>
    </row>
    <row r="157" spans="1:31" ht="13.2" hidden="1" x14ac:dyDescent="0.25">
      <c r="A157" s="154"/>
      <c r="B157" s="157" t="str">
        <f>IF(ISBLANK('WK0 - Input data'!$D163),"",'WK0 - Input data'!$D163)</f>
        <v/>
      </c>
      <c r="C157" s="157"/>
      <c r="D157" s="154"/>
      <c r="E157" s="154"/>
      <c r="F157" s="154"/>
      <c r="G157" s="154"/>
      <c r="H157" s="154"/>
      <c r="I157" s="154"/>
      <c r="J157" s="154"/>
      <c r="K157" s="154"/>
      <c r="L157" s="154"/>
      <c r="M157" s="154"/>
      <c r="N157" s="154"/>
      <c r="O157" s="154"/>
      <c r="P157" s="154"/>
      <c r="Q157" s="154"/>
      <c r="R157" s="154"/>
      <c r="S157" s="154"/>
      <c r="T157" s="154"/>
      <c r="U157" s="154"/>
      <c r="V157" s="154"/>
      <c r="W157" s="154"/>
      <c r="X157" s="154"/>
      <c r="Y157" s="154"/>
      <c r="Z157" s="154"/>
      <c r="AA157" s="154"/>
      <c r="AB157" s="154"/>
      <c r="AC157" s="154"/>
      <c r="AD157" s="154"/>
      <c r="AE157" s="154"/>
    </row>
    <row r="158" spans="1:31" ht="13.2" hidden="1" x14ac:dyDescent="0.25">
      <c r="A158" s="154"/>
      <c r="B158" s="157" t="str">
        <f>IF(ISBLANK('WK0 - Input data'!$D164),"",'WK0 - Input data'!$D164)</f>
        <v/>
      </c>
      <c r="C158" s="157"/>
      <c r="D158" s="154"/>
      <c r="E158" s="154"/>
      <c r="F158" s="154"/>
      <c r="G158" s="154"/>
      <c r="H158" s="154"/>
      <c r="I158" s="154"/>
      <c r="J158" s="154"/>
      <c r="K158" s="154"/>
      <c r="L158" s="154"/>
      <c r="M158" s="154"/>
      <c r="N158" s="154"/>
      <c r="O158" s="154"/>
      <c r="P158" s="154"/>
      <c r="Q158" s="154"/>
      <c r="R158" s="154"/>
      <c r="S158" s="154"/>
      <c r="T158" s="154"/>
      <c r="U158" s="154"/>
      <c r="V158" s="154"/>
      <c r="W158" s="154"/>
      <c r="X158" s="154"/>
      <c r="Y158" s="154"/>
      <c r="Z158" s="154"/>
      <c r="AA158" s="154"/>
      <c r="AB158" s="154"/>
      <c r="AC158" s="154"/>
      <c r="AD158" s="154"/>
      <c r="AE158" s="154"/>
    </row>
    <row r="159" spans="1:31" ht="13.2" hidden="1" x14ac:dyDescent="0.25">
      <c r="A159" s="154"/>
      <c r="B159" s="157" t="str">
        <f>IF(ISBLANK('WK0 - Input data'!$D165),"",'WK0 - Input data'!$D165)</f>
        <v/>
      </c>
      <c r="C159" s="157"/>
      <c r="D159" s="154"/>
      <c r="E159" s="154"/>
      <c r="F159" s="154"/>
      <c r="G159" s="154"/>
      <c r="H159" s="154"/>
      <c r="I159" s="154"/>
      <c r="J159" s="154"/>
      <c r="K159" s="154"/>
      <c r="L159" s="154"/>
      <c r="M159" s="154"/>
      <c r="N159" s="154"/>
      <c r="O159" s="154"/>
      <c r="P159" s="154"/>
      <c r="Q159" s="154"/>
      <c r="R159" s="154"/>
      <c r="S159" s="154"/>
      <c r="T159" s="154"/>
      <c r="U159" s="154"/>
      <c r="V159" s="154"/>
      <c r="W159" s="154"/>
      <c r="X159" s="154"/>
      <c r="Y159" s="154"/>
      <c r="Z159" s="154"/>
      <c r="AA159" s="154"/>
      <c r="AB159" s="154"/>
      <c r="AC159" s="154"/>
      <c r="AD159" s="154"/>
      <c r="AE159" s="154"/>
    </row>
    <row r="160" spans="1:31" ht="13.2" hidden="1" x14ac:dyDescent="0.25">
      <c r="A160" s="154"/>
      <c r="B160" s="157" t="str">
        <f>IF(ISBLANK('WK0 - Input data'!$D166),"",'WK0 - Input data'!$D166)</f>
        <v/>
      </c>
      <c r="C160" s="157"/>
      <c r="D160" s="154"/>
      <c r="E160" s="154"/>
      <c r="F160" s="154"/>
      <c r="G160" s="154"/>
      <c r="H160" s="154"/>
      <c r="I160" s="154"/>
      <c r="J160" s="154"/>
      <c r="K160" s="154"/>
      <c r="L160" s="154"/>
      <c r="M160" s="154"/>
      <c r="N160" s="154"/>
      <c r="O160" s="154"/>
      <c r="P160" s="154"/>
      <c r="Q160" s="154"/>
      <c r="R160" s="154"/>
      <c r="S160" s="154"/>
      <c r="T160" s="154"/>
      <c r="U160" s="154"/>
      <c r="V160" s="154"/>
      <c r="W160" s="154"/>
      <c r="X160" s="154"/>
      <c r="Y160" s="154"/>
      <c r="Z160" s="154"/>
      <c r="AA160" s="154"/>
      <c r="AB160" s="154"/>
      <c r="AC160" s="154"/>
      <c r="AD160" s="154"/>
      <c r="AE160" s="154"/>
    </row>
    <row r="161" spans="1:31" ht="13.2" hidden="1" x14ac:dyDescent="0.25">
      <c r="A161" s="154"/>
      <c r="B161" s="157" t="str">
        <f>IF(ISBLANK('WK0 - Input data'!$D167),"",'WK0 - Input data'!$D167)</f>
        <v/>
      </c>
      <c r="C161" s="157"/>
      <c r="D161" s="154"/>
      <c r="E161" s="154"/>
      <c r="F161" s="154"/>
      <c r="G161" s="154"/>
      <c r="H161" s="154"/>
      <c r="I161" s="154"/>
      <c r="J161" s="154"/>
      <c r="K161" s="154"/>
      <c r="L161" s="154"/>
      <c r="M161" s="154"/>
      <c r="N161" s="154"/>
      <c r="O161" s="154"/>
      <c r="P161" s="154"/>
      <c r="Q161" s="154"/>
      <c r="R161" s="154"/>
      <c r="S161" s="154"/>
      <c r="T161" s="154"/>
      <c r="U161" s="154"/>
      <c r="V161" s="154"/>
      <c r="W161" s="154"/>
      <c r="X161" s="154"/>
      <c r="Y161" s="154"/>
      <c r="Z161" s="154"/>
      <c r="AA161" s="154"/>
      <c r="AB161" s="154"/>
      <c r="AC161" s="154"/>
      <c r="AD161" s="154"/>
      <c r="AE161" s="154"/>
    </row>
    <row r="162" spans="1:31" ht="13.2" hidden="1" x14ac:dyDescent="0.25">
      <c r="A162" s="154"/>
      <c r="B162" s="157" t="str">
        <f>IF(ISBLANK('WK0 - Input data'!$D168),"",'WK0 - Input data'!$D168)</f>
        <v/>
      </c>
      <c r="C162" s="157"/>
      <c r="D162" s="154"/>
      <c r="E162" s="154"/>
      <c r="F162" s="154"/>
      <c r="G162" s="154"/>
      <c r="H162" s="154"/>
      <c r="I162" s="154"/>
      <c r="J162" s="154"/>
      <c r="K162" s="154"/>
      <c r="L162" s="154"/>
      <c r="M162" s="154"/>
      <c r="N162" s="154"/>
      <c r="O162" s="154"/>
      <c r="P162" s="154"/>
      <c r="Q162" s="154"/>
      <c r="R162" s="154"/>
      <c r="S162" s="154"/>
      <c r="T162" s="154"/>
      <c r="U162" s="154"/>
      <c r="V162" s="154"/>
      <c r="W162" s="154"/>
      <c r="X162" s="154"/>
      <c r="Y162" s="154"/>
      <c r="Z162" s="154"/>
      <c r="AA162" s="154"/>
      <c r="AB162" s="154"/>
      <c r="AC162" s="154"/>
      <c r="AD162" s="154"/>
      <c r="AE162" s="154"/>
    </row>
    <row r="163" spans="1:31" ht="13.2" hidden="1" x14ac:dyDescent="0.25">
      <c r="A163" s="154"/>
      <c r="B163" s="157" t="str">
        <f>IF(ISBLANK('WK0 - Input data'!$D169),"",'WK0 - Input data'!$D169)</f>
        <v/>
      </c>
      <c r="C163" s="157"/>
      <c r="D163" s="154"/>
      <c r="E163" s="154"/>
      <c r="F163" s="154"/>
      <c r="G163" s="154"/>
      <c r="H163" s="154"/>
      <c r="I163" s="154"/>
      <c r="J163" s="154"/>
      <c r="K163" s="154"/>
      <c r="L163" s="154"/>
      <c r="M163" s="154"/>
      <c r="N163" s="154"/>
      <c r="O163" s="154"/>
      <c r="P163" s="154"/>
      <c r="Q163" s="154"/>
      <c r="R163" s="154"/>
      <c r="S163" s="154"/>
      <c r="T163" s="154"/>
      <c r="U163" s="154"/>
      <c r="V163" s="154"/>
      <c r="W163" s="154"/>
      <c r="X163" s="154"/>
      <c r="Y163" s="154"/>
      <c r="Z163" s="154"/>
      <c r="AA163" s="154"/>
      <c r="AB163" s="154"/>
      <c r="AC163" s="154"/>
      <c r="AD163" s="154"/>
      <c r="AE163" s="154"/>
    </row>
    <row r="164" spans="1:31" ht="13.2" hidden="1" x14ac:dyDescent="0.25">
      <c r="A164" s="154"/>
      <c r="B164" s="157" t="str">
        <f>IF(ISBLANK('WK0 - Input data'!$D170),"",'WK0 - Input data'!$D170)</f>
        <v/>
      </c>
      <c r="C164" s="157"/>
      <c r="D164" s="154"/>
      <c r="E164" s="154"/>
      <c r="F164" s="154"/>
      <c r="G164" s="154"/>
      <c r="H164" s="154"/>
      <c r="I164" s="154"/>
      <c r="J164" s="154"/>
      <c r="K164" s="154"/>
      <c r="L164" s="154"/>
      <c r="M164" s="154"/>
      <c r="N164" s="154"/>
      <c r="O164" s="154"/>
      <c r="P164" s="154"/>
      <c r="Q164" s="154"/>
      <c r="R164" s="154"/>
      <c r="S164" s="154"/>
      <c r="T164" s="154"/>
      <c r="U164" s="154"/>
      <c r="V164" s="154"/>
      <c r="W164" s="154"/>
      <c r="X164" s="154"/>
      <c r="Y164" s="154"/>
      <c r="Z164" s="154"/>
      <c r="AA164" s="154"/>
      <c r="AB164" s="154"/>
      <c r="AC164" s="154"/>
      <c r="AD164" s="154"/>
      <c r="AE164" s="154"/>
    </row>
    <row r="165" spans="1:31" ht="13.2" hidden="1" x14ac:dyDescent="0.25">
      <c r="A165" s="154"/>
      <c r="B165" s="157" t="str">
        <f>IF(ISBLANK('WK0 - Input data'!$D171),"",'WK0 - Input data'!$D171)</f>
        <v/>
      </c>
      <c r="C165" s="157"/>
      <c r="D165" s="154"/>
      <c r="E165" s="154"/>
      <c r="F165" s="154"/>
      <c r="G165" s="154"/>
      <c r="H165" s="154"/>
      <c r="I165" s="154"/>
      <c r="J165" s="154"/>
      <c r="K165" s="154"/>
      <c r="L165" s="154"/>
      <c r="M165" s="154"/>
      <c r="N165" s="154"/>
      <c r="O165" s="154"/>
      <c r="P165" s="154"/>
      <c r="Q165" s="154"/>
      <c r="R165" s="154"/>
      <c r="S165" s="154"/>
      <c r="T165" s="154"/>
      <c r="U165" s="154"/>
      <c r="V165" s="154"/>
      <c r="W165" s="154"/>
      <c r="X165" s="154"/>
      <c r="Y165" s="154"/>
      <c r="Z165" s="154"/>
      <c r="AA165" s="154"/>
      <c r="AB165" s="154"/>
      <c r="AC165" s="154"/>
      <c r="AD165" s="154"/>
      <c r="AE165" s="154"/>
    </row>
    <row r="166" spans="1:31" ht="13.2" hidden="1" x14ac:dyDescent="0.25">
      <c r="A166" s="154"/>
      <c r="B166" s="157" t="str">
        <f>IF(ISBLANK('WK0 - Input data'!$D172),"",'WK0 - Input data'!$D172)</f>
        <v/>
      </c>
      <c r="C166" s="157"/>
      <c r="D166" s="154"/>
      <c r="E166" s="154"/>
      <c r="F166" s="154"/>
      <c r="G166" s="154"/>
      <c r="H166" s="154"/>
      <c r="I166" s="154"/>
      <c r="J166" s="154"/>
      <c r="K166" s="154"/>
      <c r="L166" s="154"/>
      <c r="M166" s="154"/>
      <c r="N166" s="154"/>
      <c r="O166" s="154"/>
      <c r="P166" s="154"/>
      <c r="Q166" s="154"/>
      <c r="R166" s="154"/>
      <c r="S166" s="154"/>
      <c r="T166" s="154"/>
      <c r="U166" s="154"/>
      <c r="V166" s="154"/>
      <c r="W166" s="154"/>
      <c r="X166" s="154"/>
      <c r="Y166" s="154"/>
      <c r="Z166" s="154"/>
      <c r="AA166" s="154"/>
      <c r="AB166" s="154"/>
      <c r="AC166" s="154"/>
      <c r="AD166" s="154"/>
      <c r="AE166" s="154"/>
    </row>
    <row r="167" spans="1:31" ht="13.2" hidden="1" x14ac:dyDescent="0.25">
      <c r="A167" s="154"/>
      <c r="B167" s="157" t="str">
        <f>IF(ISBLANK('WK0 - Input data'!$D173),"",'WK0 - Input data'!$D173)</f>
        <v/>
      </c>
      <c r="C167" s="157"/>
      <c r="D167" s="154"/>
      <c r="E167" s="154"/>
      <c r="F167" s="154"/>
      <c r="G167" s="154"/>
      <c r="H167" s="154"/>
      <c r="I167" s="154"/>
      <c r="J167" s="154"/>
      <c r="K167" s="154"/>
      <c r="L167" s="154"/>
      <c r="M167" s="154"/>
      <c r="N167" s="154"/>
      <c r="O167" s="154"/>
      <c r="P167" s="154"/>
      <c r="Q167" s="154"/>
      <c r="R167" s="154"/>
      <c r="S167" s="154"/>
      <c r="T167" s="154"/>
      <c r="U167" s="154"/>
      <c r="V167" s="154"/>
      <c r="W167" s="154"/>
      <c r="X167" s="154"/>
      <c r="Y167" s="154"/>
      <c r="Z167" s="154"/>
      <c r="AA167" s="154"/>
      <c r="AB167" s="154"/>
      <c r="AC167" s="154"/>
      <c r="AD167" s="154"/>
      <c r="AE167" s="154"/>
    </row>
    <row r="168" spans="1:31" ht="13.2" hidden="1" x14ac:dyDescent="0.25">
      <c r="A168" s="154"/>
      <c r="B168" s="157" t="str">
        <f>IF(ISBLANK('WK0 - Input data'!$D174),"",'WK0 - Input data'!$D174)</f>
        <v/>
      </c>
      <c r="C168" s="157"/>
      <c r="D168" s="154"/>
      <c r="E168" s="154"/>
      <c r="F168" s="154"/>
      <c r="G168" s="154"/>
      <c r="H168" s="154"/>
      <c r="I168" s="154"/>
      <c r="J168" s="154"/>
      <c r="K168" s="154"/>
      <c r="L168" s="154"/>
      <c r="M168" s="154"/>
      <c r="N168" s="154"/>
      <c r="O168" s="154"/>
      <c r="P168" s="154"/>
      <c r="Q168" s="154"/>
      <c r="R168" s="154"/>
      <c r="S168" s="154"/>
      <c r="T168" s="154"/>
      <c r="U168" s="154"/>
      <c r="V168" s="154"/>
      <c r="W168" s="154"/>
      <c r="X168" s="154"/>
      <c r="Y168" s="154"/>
      <c r="Z168" s="154"/>
      <c r="AA168" s="154"/>
      <c r="AB168" s="154"/>
      <c r="AC168" s="154"/>
      <c r="AD168" s="154"/>
      <c r="AE168" s="154"/>
    </row>
    <row r="169" spans="1:31" ht="13.2" hidden="1" x14ac:dyDescent="0.25">
      <c r="A169" s="154"/>
      <c r="B169" s="157" t="str">
        <f>IF(ISBLANK('WK0 - Input data'!$D175),"",'WK0 - Input data'!$D175)</f>
        <v/>
      </c>
      <c r="C169" s="157"/>
      <c r="D169" s="154"/>
      <c r="E169" s="154"/>
      <c r="F169" s="154"/>
      <c r="G169" s="154"/>
      <c r="H169" s="154"/>
      <c r="I169" s="154"/>
      <c r="J169" s="154"/>
      <c r="K169" s="154"/>
      <c r="L169" s="154"/>
      <c r="M169" s="154"/>
      <c r="N169" s="154"/>
      <c r="O169" s="154"/>
      <c r="P169" s="154"/>
      <c r="Q169" s="154"/>
      <c r="R169" s="154"/>
      <c r="S169" s="154"/>
      <c r="T169" s="154"/>
      <c r="U169" s="154"/>
      <c r="V169" s="154"/>
      <c r="W169" s="154"/>
      <c r="X169" s="154"/>
      <c r="Y169" s="154"/>
      <c r="Z169" s="154"/>
      <c r="AA169" s="154"/>
      <c r="AB169" s="154"/>
      <c r="AC169" s="154"/>
      <c r="AD169" s="154"/>
      <c r="AE169" s="154"/>
    </row>
    <row r="170" spans="1:31" ht="13.2" hidden="1" x14ac:dyDescent="0.25">
      <c r="A170" s="154"/>
      <c r="B170" s="157" t="str">
        <f>IF(ISBLANK('WK0 - Input data'!$D176),"",'WK0 - Input data'!$D176)</f>
        <v/>
      </c>
      <c r="C170" s="157"/>
      <c r="D170" s="154"/>
      <c r="E170" s="154"/>
      <c r="F170" s="154"/>
      <c r="G170" s="154"/>
      <c r="H170" s="154"/>
      <c r="I170" s="154"/>
      <c r="J170" s="154"/>
      <c r="K170" s="154"/>
      <c r="L170" s="154"/>
      <c r="M170" s="154"/>
      <c r="N170" s="154"/>
      <c r="O170" s="154"/>
      <c r="P170" s="154"/>
      <c r="Q170" s="154"/>
      <c r="R170" s="154"/>
      <c r="S170" s="154"/>
      <c r="T170" s="154"/>
      <c r="U170" s="154"/>
      <c r="V170" s="154"/>
      <c r="W170" s="154"/>
      <c r="X170" s="154"/>
      <c r="Y170" s="154"/>
      <c r="Z170" s="154"/>
      <c r="AA170" s="154"/>
      <c r="AB170" s="154"/>
      <c r="AC170" s="154"/>
      <c r="AD170" s="154"/>
      <c r="AE170" s="154"/>
    </row>
    <row r="171" spans="1:31" ht="13.2" hidden="1" x14ac:dyDescent="0.25">
      <c r="A171" s="154"/>
      <c r="B171" s="157" t="str">
        <f>IF(ISBLANK('WK0 - Input data'!$D177),"",'WK0 - Input data'!$D177)</f>
        <v/>
      </c>
      <c r="C171" s="157"/>
      <c r="D171" s="154"/>
      <c r="E171" s="154"/>
      <c r="F171" s="154"/>
      <c r="G171" s="154"/>
      <c r="H171" s="154"/>
      <c r="I171" s="154"/>
      <c r="J171" s="154"/>
      <c r="K171" s="154"/>
      <c r="L171" s="154"/>
      <c r="M171" s="154"/>
      <c r="N171" s="154"/>
      <c r="O171" s="154"/>
      <c r="P171" s="154"/>
      <c r="Q171" s="154"/>
      <c r="R171" s="154"/>
      <c r="S171" s="154"/>
      <c r="T171" s="154"/>
      <c r="U171" s="154"/>
      <c r="V171" s="154"/>
      <c r="W171" s="154"/>
      <c r="X171" s="154"/>
      <c r="Y171" s="154"/>
      <c r="Z171" s="154"/>
      <c r="AA171" s="154"/>
      <c r="AB171" s="154"/>
      <c r="AC171" s="154"/>
      <c r="AD171" s="154"/>
      <c r="AE171" s="154"/>
    </row>
    <row r="172" spans="1:31" ht="13.2" hidden="1" x14ac:dyDescent="0.25">
      <c r="A172" s="154"/>
      <c r="B172" s="157" t="str">
        <f>IF(ISBLANK('WK0 - Input data'!$D178),"",'WK0 - Input data'!$D178)</f>
        <v/>
      </c>
      <c r="C172" s="157"/>
      <c r="D172" s="154"/>
      <c r="E172" s="154"/>
      <c r="F172" s="154"/>
      <c r="G172" s="154"/>
      <c r="H172" s="154"/>
      <c r="I172" s="154"/>
      <c r="J172" s="154"/>
      <c r="K172" s="154"/>
      <c r="L172" s="154"/>
      <c r="M172" s="154"/>
      <c r="N172" s="154"/>
      <c r="O172" s="154"/>
      <c r="P172" s="154"/>
      <c r="Q172" s="154"/>
      <c r="R172" s="154"/>
      <c r="S172" s="154"/>
      <c r="T172" s="154"/>
      <c r="U172" s="154"/>
      <c r="V172" s="154"/>
      <c r="W172" s="154"/>
      <c r="X172" s="154"/>
      <c r="Y172" s="154"/>
      <c r="Z172" s="154"/>
      <c r="AA172" s="154"/>
      <c r="AB172" s="154"/>
      <c r="AC172" s="154"/>
      <c r="AD172" s="154"/>
      <c r="AE172" s="154"/>
    </row>
    <row r="173" spans="1:31" ht="13.2" hidden="1" x14ac:dyDescent="0.25">
      <c r="A173" s="154"/>
      <c r="B173" s="157" t="str">
        <f>IF(ISBLANK('WK0 - Input data'!$D179),"",'WK0 - Input data'!$D179)</f>
        <v/>
      </c>
      <c r="C173" s="157"/>
      <c r="D173" s="154"/>
      <c r="E173" s="154"/>
      <c r="F173" s="154"/>
      <c r="G173" s="154"/>
      <c r="H173" s="154"/>
      <c r="I173" s="154"/>
      <c r="J173" s="154"/>
      <c r="K173" s="154"/>
      <c r="L173" s="154"/>
      <c r="M173" s="154"/>
      <c r="N173" s="154"/>
      <c r="O173" s="154"/>
      <c r="P173" s="154"/>
      <c r="Q173" s="154"/>
      <c r="R173" s="154"/>
      <c r="S173" s="154"/>
      <c r="T173" s="154"/>
      <c r="U173" s="154"/>
      <c r="V173" s="154"/>
      <c r="W173" s="154"/>
      <c r="X173" s="154"/>
      <c r="Y173" s="154"/>
      <c r="Z173" s="154"/>
      <c r="AA173" s="154"/>
      <c r="AB173" s="154"/>
      <c r="AC173" s="154"/>
      <c r="AD173" s="154"/>
      <c r="AE173" s="154"/>
    </row>
    <row r="174" spans="1:31" ht="13.2" hidden="1" x14ac:dyDescent="0.25">
      <c r="A174" s="154"/>
      <c r="B174" s="157" t="str">
        <f>IF(ISBLANK('WK0 - Input data'!$D180),"",'WK0 - Input data'!$D180)</f>
        <v/>
      </c>
      <c r="C174" s="157"/>
      <c r="D174" s="154"/>
      <c r="E174" s="154"/>
      <c r="F174" s="154"/>
      <c r="G174" s="154"/>
      <c r="H174" s="154"/>
      <c r="I174" s="154"/>
      <c r="J174" s="154"/>
      <c r="K174" s="154"/>
      <c r="L174" s="154"/>
      <c r="M174" s="154"/>
      <c r="N174" s="154"/>
      <c r="O174" s="154"/>
      <c r="P174" s="154"/>
      <c r="Q174" s="154"/>
      <c r="R174" s="154"/>
      <c r="S174" s="154"/>
      <c r="T174" s="154"/>
      <c r="U174" s="154"/>
      <c r="V174" s="154"/>
      <c r="W174" s="154"/>
      <c r="X174" s="154"/>
      <c r="Y174" s="154"/>
      <c r="Z174" s="154"/>
      <c r="AA174" s="154"/>
      <c r="AB174" s="154"/>
      <c r="AC174" s="154"/>
      <c r="AD174" s="154"/>
      <c r="AE174" s="154"/>
    </row>
    <row r="175" spans="1:31" ht="13.2" hidden="1" x14ac:dyDescent="0.25">
      <c r="A175" s="154"/>
      <c r="B175" s="157" t="str">
        <f>IF(ISBLANK('WK0 - Input data'!$D181),"",'WK0 - Input data'!$D181)</f>
        <v/>
      </c>
      <c r="C175" s="157"/>
      <c r="D175" s="154"/>
      <c r="E175" s="154"/>
      <c r="F175" s="154"/>
      <c r="G175" s="154"/>
      <c r="H175" s="154"/>
      <c r="I175" s="154"/>
      <c r="J175" s="154"/>
      <c r="K175" s="154"/>
      <c r="L175" s="154"/>
      <c r="M175" s="154"/>
      <c r="N175" s="154"/>
      <c r="O175" s="154"/>
      <c r="P175" s="154"/>
      <c r="Q175" s="154"/>
      <c r="R175" s="154"/>
      <c r="S175" s="154"/>
      <c r="T175" s="154"/>
      <c r="U175" s="154"/>
      <c r="V175" s="154"/>
      <c r="W175" s="154"/>
      <c r="X175" s="154"/>
      <c r="Y175" s="154"/>
      <c r="Z175" s="154"/>
      <c r="AA175" s="154"/>
      <c r="AB175" s="154"/>
      <c r="AC175" s="154"/>
      <c r="AD175" s="154"/>
      <c r="AE175" s="154"/>
    </row>
    <row r="176" spans="1:31" ht="13.2" hidden="1" x14ac:dyDescent="0.25">
      <c r="A176" s="154"/>
      <c r="B176" s="157" t="str">
        <f>IF(ISBLANK('WK0 - Input data'!$D182),"",'WK0 - Input data'!$D182)</f>
        <v/>
      </c>
      <c r="C176" s="157"/>
      <c r="D176" s="154"/>
      <c r="E176" s="154"/>
      <c r="F176" s="154"/>
      <c r="G176" s="154"/>
      <c r="H176" s="154"/>
      <c r="I176" s="154"/>
      <c r="J176" s="154"/>
      <c r="K176" s="154"/>
      <c r="L176" s="154"/>
      <c r="M176" s="154"/>
      <c r="N176" s="154"/>
      <c r="O176" s="154"/>
      <c r="P176" s="154"/>
      <c r="Q176" s="154"/>
      <c r="R176" s="154"/>
      <c r="S176" s="154"/>
      <c r="T176" s="154"/>
      <c r="U176" s="154"/>
      <c r="V176" s="154"/>
      <c r="W176" s="154"/>
      <c r="X176" s="154"/>
      <c r="Y176" s="154"/>
      <c r="Z176" s="154"/>
      <c r="AA176" s="154"/>
      <c r="AB176" s="154"/>
      <c r="AC176" s="154"/>
      <c r="AD176" s="154"/>
      <c r="AE176" s="154"/>
    </row>
    <row r="177" spans="1:31" ht="13.2" hidden="1" x14ac:dyDescent="0.25">
      <c r="A177" s="154"/>
      <c r="B177" s="157" t="str">
        <f>IF(ISBLANK('WK0 - Input data'!$D183),"",'WK0 - Input data'!$D183)</f>
        <v/>
      </c>
      <c r="C177" s="157"/>
      <c r="D177" s="154"/>
      <c r="E177" s="154"/>
      <c r="F177" s="154"/>
      <c r="G177" s="154"/>
      <c r="H177" s="154"/>
      <c r="I177" s="154"/>
      <c r="J177" s="154"/>
      <c r="K177" s="154"/>
      <c r="L177" s="154"/>
      <c r="M177" s="154"/>
      <c r="N177" s="154"/>
      <c r="O177" s="154"/>
      <c r="P177" s="154"/>
      <c r="Q177" s="154"/>
      <c r="R177" s="154"/>
      <c r="S177" s="154"/>
      <c r="T177" s="154"/>
      <c r="U177" s="154"/>
      <c r="V177" s="154"/>
      <c r="W177" s="154"/>
      <c r="X177" s="154"/>
      <c r="Y177" s="154"/>
      <c r="Z177" s="154"/>
      <c r="AA177" s="154"/>
      <c r="AB177" s="154"/>
      <c r="AC177" s="154"/>
      <c r="AD177" s="154"/>
      <c r="AE177" s="154"/>
    </row>
    <row r="178" spans="1:31" ht="13.2" hidden="1" x14ac:dyDescent="0.25">
      <c r="A178" s="154"/>
      <c r="B178" s="157" t="str">
        <f>IF(ISBLANK('WK0 - Input data'!$D184),"",'WK0 - Input data'!$D184)</f>
        <v/>
      </c>
      <c r="C178" s="157"/>
      <c r="D178" s="154"/>
      <c r="E178" s="154"/>
      <c r="F178" s="154"/>
      <c r="G178" s="154"/>
      <c r="H178" s="154"/>
      <c r="I178" s="154"/>
      <c r="J178" s="154"/>
      <c r="K178" s="154"/>
      <c r="L178" s="154"/>
      <c r="M178" s="154"/>
      <c r="N178" s="154"/>
      <c r="O178" s="154"/>
      <c r="P178" s="154"/>
      <c r="Q178" s="154"/>
      <c r="R178" s="154"/>
      <c r="S178" s="154"/>
      <c r="T178" s="154"/>
      <c r="U178" s="154"/>
      <c r="V178" s="154"/>
      <c r="W178" s="154"/>
      <c r="X178" s="154"/>
      <c r="Y178" s="154"/>
      <c r="Z178" s="154"/>
      <c r="AA178" s="154"/>
      <c r="AB178" s="154"/>
      <c r="AC178" s="154"/>
      <c r="AD178" s="154"/>
      <c r="AE178" s="154"/>
    </row>
    <row r="179" spans="1:31" ht="13.2" hidden="1" x14ac:dyDescent="0.25">
      <c r="A179" s="154"/>
      <c r="B179" s="157" t="str">
        <f>IF(ISBLANK('WK0 - Input data'!$D185),"",'WK0 - Input data'!$D185)</f>
        <v/>
      </c>
      <c r="C179" s="157"/>
      <c r="D179" s="154"/>
      <c r="E179" s="154"/>
      <c r="F179" s="154"/>
      <c r="G179" s="154"/>
      <c r="H179" s="154"/>
      <c r="I179" s="154"/>
      <c r="J179" s="154"/>
      <c r="K179" s="154"/>
      <c r="L179" s="154"/>
      <c r="M179" s="154"/>
      <c r="N179" s="154"/>
      <c r="O179" s="154"/>
      <c r="P179" s="154"/>
      <c r="Q179" s="154"/>
      <c r="R179" s="154"/>
      <c r="S179" s="154"/>
      <c r="T179" s="154"/>
      <c r="U179" s="154"/>
      <c r="V179" s="154"/>
      <c r="W179" s="154"/>
      <c r="X179" s="154"/>
      <c r="Y179" s="154"/>
      <c r="Z179" s="154"/>
      <c r="AA179" s="154"/>
      <c r="AB179" s="154"/>
      <c r="AC179" s="154"/>
      <c r="AD179" s="154"/>
      <c r="AE179" s="154"/>
    </row>
    <row r="180" spans="1:31" ht="13.2" hidden="1" x14ac:dyDescent="0.25">
      <c r="A180" s="154"/>
      <c r="B180" s="157" t="str">
        <f>IF(ISBLANK('WK0 - Input data'!$D186),"",'WK0 - Input data'!$D186)</f>
        <v/>
      </c>
      <c r="C180" s="157"/>
      <c r="D180" s="154"/>
      <c r="E180" s="154"/>
      <c r="F180" s="154"/>
      <c r="G180" s="154"/>
      <c r="H180" s="154"/>
      <c r="I180" s="154"/>
      <c r="J180" s="154"/>
      <c r="K180" s="154"/>
      <c r="L180" s="154"/>
      <c r="M180" s="154"/>
      <c r="N180" s="154"/>
      <c r="O180" s="154"/>
      <c r="P180" s="154"/>
      <c r="Q180" s="154"/>
      <c r="R180" s="154"/>
      <c r="S180" s="154"/>
      <c r="T180" s="154"/>
      <c r="U180" s="154"/>
      <c r="V180" s="154"/>
      <c r="W180" s="154"/>
      <c r="X180" s="154"/>
      <c r="Y180" s="154"/>
      <c r="Z180" s="154"/>
      <c r="AA180" s="154"/>
      <c r="AB180" s="154"/>
      <c r="AC180" s="154"/>
      <c r="AD180" s="154"/>
      <c r="AE180" s="154"/>
    </row>
    <row r="181" spans="1:31" ht="13.2" hidden="1" x14ac:dyDescent="0.25">
      <c r="A181" s="154"/>
      <c r="B181" s="157" t="str">
        <f>IF(ISBLANK('WK0 - Input data'!$D187),"",'WK0 - Input data'!$D187)</f>
        <v/>
      </c>
      <c r="C181" s="157"/>
      <c r="D181" s="154"/>
      <c r="E181" s="154"/>
      <c r="F181" s="154"/>
      <c r="G181" s="154"/>
      <c r="H181" s="154"/>
      <c r="I181" s="154"/>
      <c r="J181" s="154"/>
      <c r="K181" s="154"/>
      <c r="L181" s="154"/>
      <c r="M181" s="154"/>
      <c r="N181" s="154"/>
      <c r="O181" s="154"/>
      <c r="P181" s="154"/>
      <c r="Q181" s="154"/>
      <c r="R181" s="154"/>
      <c r="S181" s="154"/>
      <c r="T181" s="154"/>
      <c r="U181" s="154"/>
      <c r="V181" s="154"/>
      <c r="W181" s="154"/>
      <c r="X181" s="154"/>
      <c r="Y181" s="154"/>
      <c r="Z181" s="154"/>
      <c r="AA181" s="154"/>
      <c r="AB181" s="154"/>
      <c r="AC181" s="154"/>
      <c r="AD181" s="154"/>
      <c r="AE181" s="154"/>
    </row>
    <row r="182" spans="1:31" ht="13.2" hidden="1" x14ac:dyDescent="0.25">
      <c r="A182" s="154"/>
      <c r="B182" s="157" t="str">
        <f>IF(ISBLANK('WK0 - Input data'!$D188),"",'WK0 - Input data'!$D188)</f>
        <v/>
      </c>
      <c r="C182" s="157"/>
      <c r="D182" s="154"/>
      <c r="E182" s="154"/>
      <c r="F182" s="154"/>
      <c r="G182" s="154"/>
      <c r="H182" s="154"/>
      <c r="I182" s="154"/>
      <c r="J182" s="154"/>
      <c r="K182" s="154"/>
      <c r="L182" s="154"/>
      <c r="M182" s="154"/>
      <c r="N182" s="154"/>
      <c r="O182" s="154"/>
      <c r="P182" s="154"/>
      <c r="Q182" s="154"/>
      <c r="R182" s="154"/>
      <c r="S182" s="154"/>
      <c r="T182" s="154"/>
      <c r="U182" s="154"/>
      <c r="V182" s="154"/>
      <c r="W182" s="154"/>
      <c r="X182" s="154"/>
      <c r="Y182" s="154"/>
      <c r="Z182" s="154"/>
      <c r="AA182" s="154"/>
      <c r="AB182" s="154"/>
      <c r="AC182" s="154"/>
      <c r="AD182" s="154"/>
      <c r="AE182" s="154"/>
    </row>
    <row r="183" spans="1:31" ht="13.2" hidden="1" x14ac:dyDescent="0.25">
      <c r="A183" s="154"/>
      <c r="B183" s="157" t="str">
        <f>IF(ISBLANK('WK0 - Input data'!$D189),"",'WK0 - Input data'!$D189)</f>
        <v/>
      </c>
      <c r="C183" s="157"/>
      <c r="D183" s="154"/>
      <c r="E183" s="154"/>
      <c r="F183" s="154"/>
      <c r="G183" s="154"/>
      <c r="H183" s="154"/>
      <c r="I183" s="154"/>
      <c r="J183" s="154"/>
      <c r="K183" s="154"/>
      <c r="L183" s="154"/>
      <c r="M183" s="154"/>
      <c r="N183" s="154"/>
      <c r="O183" s="154"/>
      <c r="P183" s="154"/>
      <c r="Q183" s="154"/>
      <c r="R183" s="154"/>
      <c r="S183" s="154"/>
      <c r="T183" s="154"/>
      <c r="U183" s="154"/>
      <c r="V183" s="154"/>
      <c r="W183" s="154"/>
      <c r="X183" s="154"/>
      <c r="Y183" s="154"/>
      <c r="Z183" s="154"/>
      <c r="AA183" s="154"/>
      <c r="AB183" s="154"/>
      <c r="AC183" s="154"/>
      <c r="AD183" s="154"/>
      <c r="AE183" s="154"/>
    </row>
    <row r="184" spans="1:31" ht="13.2" hidden="1" x14ac:dyDescent="0.25">
      <c r="A184" s="154"/>
      <c r="B184" s="157" t="str">
        <f>IF(ISBLANK('WK0 - Input data'!$D190),"",'WK0 - Input data'!$D190)</f>
        <v/>
      </c>
      <c r="C184" s="157"/>
      <c r="D184" s="154"/>
      <c r="E184" s="154"/>
      <c r="F184" s="154"/>
      <c r="G184" s="154"/>
      <c r="H184" s="154"/>
      <c r="I184" s="154"/>
      <c r="J184" s="154"/>
      <c r="K184" s="154"/>
      <c r="L184" s="154"/>
      <c r="M184" s="154"/>
      <c r="N184" s="154"/>
      <c r="O184" s="154"/>
      <c r="P184" s="154"/>
      <c r="Q184" s="154"/>
      <c r="R184" s="154"/>
      <c r="S184" s="154"/>
      <c r="T184" s="154"/>
      <c r="U184" s="154"/>
      <c r="V184" s="154"/>
      <c r="W184" s="154"/>
      <c r="X184" s="154"/>
      <c r="Y184" s="154"/>
      <c r="Z184" s="154"/>
      <c r="AA184" s="154"/>
      <c r="AB184" s="154"/>
      <c r="AC184" s="154"/>
      <c r="AD184" s="154"/>
      <c r="AE184" s="154"/>
    </row>
    <row r="185" spans="1:31" ht="13.2" hidden="1" x14ac:dyDescent="0.25">
      <c r="A185" s="154"/>
      <c r="B185" s="157" t="str">
        <f>IF(ISBLANK('WK0 - Input data'!$D191),"",'WK0 - Input data'!$D191)</f>
        <v/>
      </c>
      <c r="C185" s="157"/>
      <c r="D185" s="154"/>
      <c r="E185" s="154"/>
      <c r="F185" s="154"/>
      <c r="G185" s="154"/>
      <c r="H185" s="154"/>
      <c r="I185" s="154"/>
      <c r="J185" s="154"/>
      <c r="K185" s="154"/>
      <c r="L185" s="154"/>
      <c r="M185" s="154"/>
      <c r="N185" s="154"/>
      <c r="O185" s="154"/>
      <c r="P185" s="154"/>
      <c r="Q185" s="154"/>
      <c r="R185" s="154"/>
      <c r="S185" s="154"/>
      <c r="T185" s="154"/>
      <c r="U185" s="154"/>
      <c r="V185" s="154"/>
      <c r="W185" s="154"/>
      <c r="X185" s="154"/>
      <c r="Y185" s="154"/>
      <c r="Z185" s="154"/>
      <c r="AA185" s="154"/>
      <c r="AB185" s="154"/>
      <c r="AC185" s="154"/>
      <c r="AD185" s="154"/>
      <c r="AE185" s="154"/>
    </row>
    <row r="186" spans="1:31" ht="13.2" hidden="1" x14ac:dyDescent="0.25">
      <c r="A186" s="154"/>
      <c r="B186" s="157" t="str">
        <f>IF(ISBLANK('WK0 - Input data'!$D192),"",'WK0 - Input data'!$D192)</f>
        <v/>
      </c>
      <c r="C186" s="157"/>
      <c r="D186" s="154"/>
      <c r="E186" s="154"/>
      <c r="F186" s="154"/>
      <c r="G186" s="154"/>
      <c r="H186" s="154"/>
      <c r="I186" s="154"/>
      <c r="J186" s="154"/>
      <c r="K186" s="154"/>
      <c r="L186" s="154"/>
      <c r="M186" s="154"/>
      <c r="N186" s="154"/>
      <c r="O186" s="154"/>
      <c r="P186" s="154"/>
      <c r="Q186" s="154"/>
      <c r="R186" s="154"/>
      <c r="S186" s="154"/>
      <c r="T186" s="154"/>
      <c r="U186" s="154"/>
      <c r="V186" s="154"/>
      <c r="W186" s="154"/>
      <c r="X186" s="154"/>
      <c r="Y186" s="154"/>
      <c r="Z186" s="154"/>
      <c r="AA186" s="154"/>
      <c r="AB186" s="154"/>
      <c r="AC186" s="154"/>
      <c r="AD186" s="154"/>
      <c r="AE186" s="154"/>
    </row>
    <row r="187" spans="1:31" ht="13.2" hidden="1" x14ac:dyDescent="0.25">
      <c r="A187" s="154"/>
      <c r="B187" s="157" t="str">
        <f>IF(ISBLANK('WK0 - Input data'!$D193),"",'WK0 - Input data'!$D193)</f>
        <v/>
      </c>
      <c r="C187" s="157"/>
      <c r="D187" s="154"/>
      <c r="E187" s="154"/>
      <c r="F187" s="154"/>
      <c r="G187" s="154"/>
      <c r="H187" s="154"/>
      <c r="I187" s="154"/>
      <c r="J187" s="154"/>
      <c r="K187" s="154"/>
      <c r="L187" s="154"/>
      <c r="M187" s="154"/>
      <c r="N187" s="154"/>
      <c r="O187" s="154"/>
      <c r="P187" s="154"/>
      <c r="Q187" s="154"/>
      <c r="R187" s="154"/>
      <c r="S187" s="154"/>
      <c r="T187" s="154"/>
      <c r="U187" s="154"/>
      <c r="V187" s="154"/>
      <c r="W187" s="154"/>
      <c r="X187" s="154"/>
      <c r="Y187" s="154"/>
      <c r="Z187" s="154"/>
      <c r="AA187" s="154"/>
      <c r="AB187" s="154"/>
      <c r="AC187" s="154"/>
      <c r="AD187" s="154"/>
      <c r="AE187" s="154"/>
    </row>
    <row r="188" spans="1:31" ht="13.2" hidden="1" x14ac:dyDescent="0.25">
      <c r="A188" s="154"/>
      <c r="B188" s="157" t="str">
        <f>IF(ISBLANK('WK0 - Input data'!$D194),"",'WK0 - Input data'!$D194)</f>
        <v/>
      </c>
      <c r="C188" s="157"/>
      <c r="D188" s="154"/>
      <c r="E188" s="154"/>
      <c r="F188" s="154"/>
      <c r="G188" s="154"/>
      <c r="H188" s="154"/>
      <c r="I188" s="154"/>
      <c r="J188" s="154"/>
      <c r="K188" s="154"/>
      <c r="L188" s="154"/>
      <c r="M188" s="154"/>
      <c r="N188" s="154"/>
      <c r="O188" s="154"/>
      <c r="P188" s="154"/>
      <c r="Q188" s="154"/>
      <c r="R188" s="154"/>
      <c r="S188" s="154"/>
      <c r="T188" s="154"/>
      <c r="U188" s="154"/>
      <c r="V188" s="154"/>
      <c r="W188" s="154"/>
      <c r="X188" s="154"/>
      <c r="Y188" s="154"/>
      <c r="Z188" s="154"/>
      <c r="AA188" s="154"/>
      <c r="AB188" s="154"/>
      <c r="AC188" s="154"/>
      <c r="AD188" s="154"/>
      <c r="AE188" s="154"/>
    </row>
    <row r="189" spans="1:31" ht="13.2" hidden="1" x14ac:dyDescent="0.25">
      <c r="A189" s="154"/>
      <c r="B189" s="157" t="str">
        <f>IF(ISBLANK('WK0 - Input data'!$D195),"",'WK0 - Input data'!$D195)</f>
        <v/>
      </c>
      <c r="C189" s="157"/>
      <c r="D189" s="154"/>
      <c r="E189" s="154"/>
      <c r="F189" s="154"/>
      <c r="G189" s="154"/>
      <c r="H189" s="154"/>
      <c r="I189" s="154"/>
      <c r="J189" s="154"/>
      <c r="K189" s="154"/>
      <c r="L189" s="154"/>
      <c r="M189" s="154"/>
      <c r="N189" s="154"/>
      <c r="O189" s="154"/>
      <c r="P189" s="154"/>
      <c r="Q189" s="154"/>
      <c r="R189" s="154"/>
      <c r="S189" s="154"/>
      <c r="T189" s="154"/>
      <c r="U189" s="154"/>
      <c r="V189" s="154"/>
      <c r="W189" s="154"/>
      <c r="X189" s="154"/>
      <c r="Y189" s="154"/>
      <c r="Z189" s="154"/>
      <c r="AA189" s="154"/>
      <c r="AB189" s="154"/>
      <c r="AC189" s="154"/>
      <c r="AD189" s="154"/>
      <c r="AE189" s="154"/>
    </row>
    <row r="190" spans="1:31" ht="13.2" hidden="1" x14ac:dyDescent="0.25">
      <c r="A190" s="154"/>
      <c r="B190" s="157" t="str">
        <f>IF(ISBLANK('WK0 - Input data'!$D196),"",'WK0 - Input data'!$D196)</f>
        <v/>
      </c>
      <c r="C190" s="157"/>
      <c r="D190" s="154"/>
      <c r="E190" s="154"/>
      <c r="F190" s="154"/>
      <c r="G190" s="154"/>
      <c r="H190" s="154"/>
      <c r="I190" s="154"/>
      <c r="J190" s="154"/>
      <c r="K190" s="154"/>
      <c r="L190" s="154"/>
      <c r="M190" s="154"/>
      <c r="N190" s="154"/>
      <c r="O190" s="154"/>
      <c r="P190" s="154"/>
      <c r="Q190" s="154"/>
      <c r="R190" s="154"/>
      <c r="S190" s="154"/>
      <c r="T190" s="154"/>
      <c r="U190" s="154"/>
      <c r="V190" s="154"/>
      <c r="W190" s="154"/>
      <c r="X190" s="154"/>
      <c r="Y190" s="154"/>
      <c r="Z190" s="154"/>
      <c r="AA190" s="154"/>
      <c r="AB190" s="154"/>
      <c r="AC190" s="154"/>
      <c r="AD190" s="154"/>
      <c r="AE190" s="154"/>
    </row>
    <row r="191" spans="1:31" ht="13.2" hidden="1" x14ac:dyDescent="0.25">
      <c r="A191" s="154"/>
      <c r="B191" s="157" t="str">
        <f>IF(ISBLANK('WK0 - Input data'!$D197),"",'WK0 - Input data'!$D197)</f>
        <v/>
      </c>
      <c r="C191" s="157"/>
      <c r="D191" s="154"/>
      <c r="E191" s="154"/>
      <c r="F191" s="154"/>
      <c r="G191" s="154"/>
      <c r="H191" s="154"/>
      <c r="I191" s="154"/>
      <c r="J191" s="154"/>
      <c r="K191" s="154"/>
      <c r="L191" s="154"/>
      <c r="M191" s="154"/>
      <c r="N191" s="154"/>
      <c r="O191" s="154"/>
      <c r="P191" s="154"/>
      <c r="Q191" s="154"/>
      <c r="R191" s="154"/>
      <c r="S191" s="154"/>
      <c r="T191" s="154"/>
      <c r="U191" s="154"/>
      <c r="V191" s="154"/>
      <c r="W191" s="154"/>
      <c r="X191" s="154"/>
      <c r="Y191" s="154"/>
      <c r="Z191" s="154"/>
      <c r="AA191" s="154"/>
      <c r="AB191" s="154"/>
      <c r="AC191" s="154"/>
      <c r="AD191" s="154"/>
      <c r="AE191" s="154"/>
    </row>
    <row r="192" spans="1:31" ht="13.2" hidden="1" x14ac:dyDescent="0.25">
      <c r="A192" s="154"/>
      <c r="B192" s="157" t="str">
        <f>IF(ISBLANK('WK0 - Input data'!$D198),"",'WK0 - Input data'!$D198)</f>
        <v/>
      </c>
      <c r="C192" s="157"/>
      <c r="D192" s="154"/>
      <c r="E192" s="154"/>
      <c r="F192" s="154"/>
      <c r="G192" s="154"/>
      <c r="H192" s="154"/>
      <c r="I192" s="154"/>
      <c r="J192" s="154"/>
      <c r="K192" s="154"/>
      <c r="L192" s="154"/>
      <c r="M192" s="154"/>
      <c r="N192" s="154"/>
      <c r="O192" s="154"/>
      <c r="P192" s="154"/>
      <c r="Q192" s="154"/>
      <c r="R192" s="154"/>
      <c r="S192" s="154"/>
      <c r="T192" s="154"/>
      <c r="U192" s="154"/>
      <c r="V192" s="154"/>
      <c r="W192" s="154"/>
      <c r="X192" s="154"/>
      <c r="Y192" s="154"/>
      <c r="Z192" s="154"/>
      <c r="AA192" s="154"/>
      <c r="AB192" s="154"/>
      <c r="AC192" s="154"/>
      <c r="AD192" s="154"/>
      <c r="AE192" s="154"/>
    </row>
    <row r="193" spans="1:31" ht="13.2" hidden="1" x14ac:dyDescent="0.25">
      <c r="A193" s="154"/>
      <c r="B193" s="157" t="str">
        <f>IF(ISBLANK('WK0 - Input data'!$D199),"",'WK0 - Input data'!$D199)</f>
        <v/>
      </c>
      <c r="C193" s="157"/>
      <c r="D193" s="154"/>
      <c r="E193" s="154"/>
      <c r="F193" s="154"/>
      <c r="G193" s="154"/>
      <c r="H193" s="154"/>
      <c r="I193" s="154"/>
      <c r="J193" s="154"/>
      <c r="K193" s="154"/>
      <c r="L193" s="154"/>
      <c r="M193" s="154"/>
      <c r="N193" s="154"/>
      <c r="O193" s="154"/>
      <c r="P193" s="154"/>
      <c r="Q193" s="154"/>
      <c r="R193" s="154"/>
      <c r="S193" s="154"/>
      <c r="T193" s="154"/>
      <c r="U193" s="154"/>
      <c r="V193" s="154"/>
      <c r="W193" s="154"/>
      <c r="X193" s="154"/>
      <c r="Y193" s="154"/>
      <c r="Z193" s="154"/>
      <c r="AA193" s="154"/>
      <c r="AB193" s="154"/>
      <c r="AC193" s="154"/>
      <c r="AD193" s="154"/>
      <c r="AE193" s="154"/>
    </row>
    <row r="194" spans="1:31" ht="13.2" hidden="1" x14ac:dyDescent="0.25">
      <c r="A194" s="154"/>
      <c r="B194" s="157" t="str">
        <f>IF(ISBLANK('WK0 - Input data'!$D200),"",'WK0 - Input data'!$D200)</f>
        <v/>
      </c>
      <c r="C194" s="157"/>
      <c r="D194" s="154"/>
      <c r="E194" s="154"/>
      <c r="F194" s="154"/>
      <c r="G194" s="154"/>
      <c r="H194" s="154"/>
      <c r="I194" s="154"/>
      <c r="J194" s="154"/>
      <c r="K194" s="154"/>
      <c r="L194" s="154"/>
      <c r="M194" s="154"/>
      <c r="N194" s="154"/>
      <c r="O194" s="154"/>
      <c r="P194" s="154"/>
      <c r="Q194" s="154"/>
      <c r="R194" s="154"/>
      <c r="S194" s="154"/>
      <c r="T194" s="154"/>
      <c r="U194" s="154"/>
      <c r="V194" s="154"/>
      <c r="W194" s="154"/>
      <c r="X194" s="154"/>
      <c r="Y194" s="154"/>
      <c r="Z194" s="154"/>
      <c r="AA194" s="154"/>
      <c r="AB194" s="154"/>
      <c r="AC194" s="154"/>
      <c r="AD194" s="154"/>
      <c r="AE194" s="154"/>
    </row>
    <row r="195" spans="1:31" ht="13.2" hidden="1" x14ac:dyDescent="0.25">
      <c r="A195" s="154"/>
      <c r="B195" s="157" t="str">
        <f>IF(ISBLANK('WK0 - Input data'!$D201),"",'WK0 - Input data'!$D201)</f>
        <v/>
      </c>
      <c r="C195" s="157"/>
      <c r="D195" s="154"/>
      <c r="E195" s="154"/>
      <c r="F195" s="154"/>
      <c r="G195" s="154"/>
      <c r="H195" s="154"/>
      <c r="I195" s="154"/>
      <c r="J195" s="154"/>
      <c r="K195" s="154"/>
      <c r="L195" s="154"/>
      <c r="M195" s="154"/>
      <c r="N195" s="154"/>
      <c r="O195" s="154"/>
      <c r="P195" s="154"/>
      <c r="Q195" s="154"/>
      <c r="R195" s="154"/>
      <c r="S195" s="154"/>
      <c r="T195" s="154"/>
      <c r="U195" s="154"/>
      <c r="V195" s="154"/>
      <c r="W195" s="154"/>
      <c r="X195" s="154"/>
      <c r="Y195" s="154"/>
      <c r="Z195" s="154"/>
      <c r="AA195" s="154"/>
      <c r="AB195" s="154"/>
      <c r="AC195" s="154"/>
      <c r="AD195" s="154"/>
      <c r="AE195" s="154"/>
    </row>
    <row r="196" spans="1:31" ht="13.2" hidden="1" x14ac:dyDescent="0.25">
      <c r="A196" s="154"/>
      <c r="B196" s="157" t="str">
        <f>IF(ISBLANK('WK0 - Input data'!$D202),"",'WK0 - Input data'!$D202)</f>
        <v/>
      </c>
      <c r="C196" s="157"/>
      <c r="D196" s="154"/>
      <c r="E196" s="154"/>
      <c r="F196" s="154"/>
      <c r="G196" s="154"/>
      <c r="H196" s="154"/>
      <c r="I196" s="154"/>
      <c r="J196" s="154"/>
      <c r="K196" s="154"/>
      <c r="L196" s="154"/>
      <c r="M196" s="154"/>
      <c r="N196" s="154"/>
      <c r="O196" s="154"/>
      <c r="P196" s="154"/>
      <c r="Q196" s="154"/>
      <c r="R196" s="154"/>
      <c r="S196" s="154"/>
      <c r="T196" s="154"/>
      <c r="U196" s="154"/>
      <c r="V196" s="154"/>
      <c r="W196" s="154"/>
      <c r="X196" s="154"/>
      <c r="Y196" s="154"/>
      <c r="Z196" s="154"/>
      <c r="AA196" s="154"/>
      <c r="AB196" s="154"/>
      <c r="AC196" s="154"/>
      <c r="AD196" s="154"/>
      <c r="AE196" s="154"/>
    </row>
    <row r="197" spans="1:31" ht="13.2" hidden="1" x14ac:dyDescent="0.25">
      <c r="A197" s="154"/>
      <c r="B197" s="157" t="str">
        <f>IF(ISBLANK('WK0 - Input data'!$D203),"",'WK0 - Input data'!$D203)</f>
        <v/>
      </c>
      <c r="C197" s="157"/>
      <c r="D197" s="154"/>
      <c r="E197" s="154"/>
      <c r="F197" s="154"/>
      <c r="G197" s="154"/>
      <c r="H197" s="154"/>
      <c r="I197" s="154"/>
      <c r="J197" s="154"/>
      <c r="K197" s="154"/>
      <c r="L197" s="154"/>
      <c r="M197" s="154"/>
      <c r="N197" s="154"/>
      <c r="O197" s="154"/>
      <c r="P197" s="154"/>
      <c r="Q197" s="154"/>
      <c r="R197" s="154"/>
      <c r="S197" s="154"/>
      <c r="T197" s="154"/>
      <c r="U197" s="154"/>
      <c r="V197" s="154"/>
      <c r="W197" s="154"/>
      <c r="X197" s="154"/>
      <c r="Y197" s="154"/>
      <c r="Z197" s="154"/>
      <c r="AA197" s="154"/>
      <c r="AB197" s="154"/>
      <c r="AC197" s="154"/>
      <c r="AD197" s="154"/>
      <c r="AE197" s="154"/>
    </row>
    <row r="198" spans="1:31" ht="13.2" hidden="1" x14ac:dyDescent="0.25">
      <c r="A198" s="154"/>
      <c r="B198" s="157" t="str">
        <f>IF(ISBLANK('WK0 - Input data'!$D204),"",'WK0 - Input data'!$D204)</f>
        <v/>
      </c>
      <c r="C198" s="157"/>
      <c r="D198" s="154"/>
      <c r="E198" s="154"/>
      <c r="F198" s="154"/>
      <c r="G198" s="154"/>
      <c r="H198" s="154"/>
      <c r="I198" s="154"/>
      <c r="J198" s="154"/>
      <c r="K198" s="154"/>
      <c r="L198" s="154"/>
      <c r="M198" s="154"/>
      <c r="N198" s="154"/>
      <c r="O198" s="154"/>
      <c r="P198" s="154"/>
      <c r="Q198" s="154"/>
      <c r="R198" s="154"/>
      <c r="S198" s="154"/>
      <c r="T198" s="154"/>
      <c r="U198" s="154"/>
      <c r="V198" s="154"/>
      <c r="W198" s="154"/>
      <c r="X198" s="154"/>
      <c r="Y198" s="154"/>
      <c r="Z198" s="154"/>
      <c r="AA198" s="154"/>
      <c r="AB198" s="154"/>
      <c r="AC198" s="154"/>
      <c r="AD198" s="154"/>
      <c r="AE198" s="154"/>
    </row>
    <row r="199" spans="1:31" ht="13.2" hidden="1" x14ac:dyDescent="0.25">
      <c r="A199" s="154"/>
      <c r="B199" s="157" t="str">
        <f>IF(ISBLANK('WK0 - Input data'!$D205),"",'WK0 - Input data'!$D205)</f>
        <v/>
      </c>
      <c r="C199" s="157"/>
      <c r="D199" s="154"/>
      <c r="E199" s="154"/>
      <c r="F199" s="154"/>
      <c r="G199" s="154"/>
      <c r="H199" s="154"/>
      <c r="I199" s="154"/>
      <c r="J199" s="154"/>
      <c r="K199" s="154"/>
      <c r="L199" s="154"/>
      <c r="M199" s="154"/>
      <c r="N199" s="154"/>
      <c r="O199" s="154"/>
      <c r="P199" s="154"/>
      <c r="Q199" s="154"/>
      <c r="R199" s="154"/>
      <c r="S199" s="154"/>
      <c r="T199" s="154"/>
      <c r="U199" s="154"/>
      <c r="V199" s="154"/>
      <c r="W199" s="154"/>
      <c r="X199" s="154"/>
      <c r="Y199" s="154"/>
      <c r="Z199" s="154"/>
      <c r="AA199" s="154"/>
      <c r="AB199" s="154"/>
      <c r="AC199" s="154"/>
      <c r="AD199" s="154"/>
      <c r="AE199" s="154"/>
    </row>
    <row r="200" spans="1:31" ht="13.2" hidden="1" x14ac:dyDescent="0.25">
      <c r="A200" s="154"/>
      <c r="B200" s="157" t="str">
        <f>IF(ISBLANK('WK0 - Input data'!$D206),"",'WK0 - Input data'!$D206)</f>
        <v/>
      </c>
      <c r="C200" s="157"/>
      <c r="D200" s="154"/>
      <c r="E200" s="154"/>
      <c r="F200" s="154"/>
      <c r="G200" s="154"/>
      <c r="H200" s="154"/>
      <c r="I200" s="154"/>
      <c r="J200" s="154"/>
      <c r="K200" s="154"/>
      <c r="L200" s="154"/>
      <c r="M200" s="154"/>
      <c r="N200" s="154"/>
      <c r="O200" s="154"/>
      <c r="P200" s="154"/>
      <c r="Q200" s="154"/>
      <c r="R200" s="154"/>
      <c r="S200" s="154"/>
      <c r="T200" s="154"/>
      <c r="U200" s="154"/>
      <c r="V200" s="154"/>
      <c r="W200" s="154"/>
      <c r="X200" s="154"/>
      <c r="Y200" s="154"/>
      <c r="Z200" s="154"/>
      <c r="AA200" s="154"/>
      <c r="AB200" s="154"/>
      <c r="AC200" s="154"/>
      <c r="AD200" s="154"/>
      <c r="AE200" s="154"/>
    </row>
    <row r="201" spans="1:31" ht="13.2" hidden="1" x14ac:dyDescent="0.25">
      <c r="A201" s="154"/>
      <c r="B201" s="157" t="str">
        <f>IF(ISBLANK('WK0 - Input data'!$D207),"",'WK0 - Input data'!$D207)</f>
        <v/>
      </c>
      <c r="C201" s="157"/>
      <c r="D201" s="154"/>
      <c r="E201" s="154"/>
      <c r="F201" s="154"/>
      <c r="G201" s="154"/>
      <c r="H201" s="154"/>
      <c r="I201" s="154"/>
      <c r="J201" s="154"/>
      <c r="K201" s="154"/>
      <c r="L201" s="154"/>
      <c r="M201" s="154"/>
      <c r="N201" s="154"/>
      <c r="O201" s="154"/>
      <c r="P201" s="154"/>
      <c r="Q201" s="154"/>
      <c r="R201" s="154"/>
      <c r="S201" s="154"/>
      <c r="T201" s="154"/>
      <c r="U201" s="154"/>
      <c r="V201" s="154"/>
      <c r="W201" s="154"/>
      <c r="X201" s="154"/>
      <c r="Y201" s="154"/>
      <c r="Z201" s="154"/>
      <c r="AA201" s="154"/>
      <c r="AB201" s="154"/>
      <c r="AC201" s="154"/>
      <c r="AD201" s="154"/>
      <c r="AE201" s="154"/>
    </row>
    <row r="202" spans="1:31" ht="13.2" hidden="1" x14ac:dyDescent="0.25">
      <c r="A202" s="154"/>
      <c r="B202" s="157" t="str">
        <f>IF(ISBLANK('WK0 - Input data'!$D208),"",'WK0 - Input data'!$D208)</f>
        <v/>
      </c>
      <c r="C202" s="157"/>
      <c r="D202" s="154"/>
      <c r="E202" s="154"/>
      <c r="F202" s="154"/>
      <c r="G202" s="154"/>
      <c r="H202" s="154"/>
      <c r="I202" s="154"/>
      <c r="J202" s="154"/>
      <c r="K202" s="154"/>
      <c r="L202" s="154"/>
      <c r="M202" s="154"/>
      <c r="N202" s="154"/>
      <c r="O202" s="154"/>
      <c r="P202" s="154"/>
      <c r="Q202" s="154"/>
      <c r="R202" s="154"/>
      <c r="S202" s="154"/>
      <c r="T202" s="154"/>
      <c r="U202" s="154"/>
      <c r="V202" s="154"/>
      <c r="W202" s="154"/>
      <c r="X202" s="154"/>
      <c r="Y202" s="154"/>
      <c r="Z202" s="154"/>
      <c r="AA202" s="154"/>
      <c r="AB202" s="154"/>
      <c r="AC202" s="154"/>
      <c r="AD202" s="154"/>
      <c r="AE202" s="154"/>
    </row>
    <row r="203" spans="1:31" ht="13.2" hidden="1" x14ac:dyDescent="0.25">
      <c r="A203" s="154"/>
      <c r="B203" s="157" t="str">
        <f>IF(ISBLANK('WK0 - Input data'!$D209),"",'WK0 - Input data'!$D209)</f>
        <v/>
      </c>
      <c r="C203" s="157"/>
      <c r="D203" s="154"/>
      <c r="E203" s="154"/>
      <c r="F203" s="154"/>
      <c r="G203" s="154"/>
      <c r="H203" s="154"/>
      <c r="I203" s="154"/>
      <c r="J203" s="154"/>
      <c r="K203" s="154"/>
      <c r="L203" s="154"/>
      <c r="M203" s="154"/>
      <c r="N203" s="154"/>
      <c r="O203" s="154"/>
      <c r="P203" s="154"/>
      <c r="Q203" s="154"/>
      <c r="R203" s="154"/>
      <c r="S203" s="154"/>
      <c r="T203" s="154"/>
      <c r="U203" s="154"/>
      <c r="V203" s="154"/>
      <c r="W203" s="154"/>
      <c r="X203" s="154"/>
      <c r="Y203" s="154"/>
      <c r="Z203" s="154"/>
      <c r="AA203" s="154"/>
      <c r="AB203" s="154"/>
      <c r="AC203" s="154"/>
      <c r="AD203" s="154"/>
      <c r="AE203" s="154"/>
    </row>
    <row r="204" spans="1:31" ht="13.2" hidden="1" x14ac:dyDescent="0.25">
      <c r="A204" s="154"/>
      <c r="B204" s="157" t="str">
        <f>IF(ISBLANK('WK0 - Input data'!$D210),"",'WK0 - Input data'!$D210)</f>
        <v/>
      </c>
      <c r="C204" s="157"/>
      <c r="D204" s="154"/>
      <c r="E204" s="154"/>
      <c r="F204" s="154"/>
      <c r="G204" s="154"/>
      <c r="H204" s="154"/>
      <c r="I204" s="154"/>
      <c r="J204" s="154"/>
      <c r="K204" s="154"/>
      <c r="L204" s="154"/>
      <c r="M204" s="154"/>
      <c r="N204" s="154"/>
      <c r="O204" s="154"/>
      <c r="P204" s="154"/>
      <c r="Q204" s="154"/>
      <c r="R204" s="154"/>
      <c r="S204" s="154"/>
      <c r="T204" s="154"/>
      <c r="U204" s="154"/>
      <c r="V204" s="154"/>
      <c r="W204" s="154"/>
      <c r="X204" s="154"/>
      <c r="Y204" s="154"/>
      <c r="Z204" s="154"/>
      <c r="AA204" s="154"/>
      <c r="AB204" s="154"/>
      <c r="AC204" s="154"/>
      <c r="AD204" s="154"/>
      <c r="AE204" s="154"/>
    </row>
    <row r="205" spans="1:31" ht="13.2" hidden="1" x14ac:dyDescent="0.25">
      <c r="A205" s="154"/>
      <c r="B205" s="157" t="str">
        <f>IF(ISBLANK('WK0 - Input data'!$D211),"",'WK0 - Input data'!$D211)</f>
        <v/>
      </c>
      <c r="C205" s="157"/>
      <c r="D205" s="154"/>
      <c r="E205" s="154"/>
      <c r="F205" s="154"/>
      <c r="G205" s="154"/>
      <c r="H205" s="154"/>
      <c r="I205" s="154"/>
      <c r="J205" s="154"/>
      <c r="K205" s="154"/>
      <c r="L205" s="154"/>
      <c r="M205" s="154"/>
      <c r="N205" s="154"/>
      <c r="O205" s="154"/>
      <c r="P205" s="154"/>
      <c r="Q205" s="154"/>
      <c r="R205" s="154"/>
      <c r="S205" s="154"/>
      <c r="T205" s="154"/>
      <c r="U205" s="154"/>
      <c r="V205" s="154"/>
      <c r="W205" s="154"/>
      <c r="X205" s="154"/>
      <c r="Y205" s="154"/>
      <c r="Z205" s="154"/>
      <c r="AA205" s="154"/>
      <c r="AB205" s="154"/>
      <c r="AC205" s="154"/>
      <c r="AD205" s="154"/>
      <c r="AE205" s="154"/>
    </row>
    <row r="206" spans="1:31" ht="13.2" hidden="1" x14ac:dyDescent="0.25">
      <c r="A206" s="154"/>
      <c r="B206" s="157" t="str">
        <f>IF(ISBLANK('WK0 - Input data'!$D212),"",'WK0 - Input data'!$D212)</f>
        <v/>
      </c>
      <c r="C206" s="157"/>
      <c r="D206" s="154"/>
      <c r="E206" s="154"/>
      <c r="F206" s="154"/>
      <c r="G206" s="154"/>
      <c r="H206" s="154"/>
      <c r="I206" s="154"/>
      <c r="J206" s="154"/>
      <c r="K206" s="154"/>
      <c r="L206" s="154"/>
      <c r="M206" s="154"/>
      <c r="N206" s="154"/>
      <c r="O206" s="154"/>
      <c r="P206" s="154"/>
      <c r="Q206" s="154"/>
      <c r="R206" s="154"/>
      <c r="S206" s="154"/>
      <c r="T206" s="154"/>
      <c r="U206" s="154"/>
      <c r="V206" s="154"/>
      <c r="W206" s="154"/>
      <c r="X206" s="154"/>
      <c r="Y206" s="154"/>
      <c r="Z206" s="154"/>
      <c r="AA206" s="154"/>
      <c r="AB206" s="154"/>
      <c r="AC206" s="154"/>
      <c r="AD206" s="154"/>
      <c r="AE206" s="154"/>
    </row>
    <row r="207" spans="1:31" ht="13.2" hidden="1" x14ac:dyDescent="0.25">
      <c r="A207" s="154"/>
      <c r="B207" s="157" t="str">
        <f>IF(ISBLANK('WK0 - Input data'!$D213),"",'WK0 - Input data'!$D213)</f>
        <v/>
      </c>
      <c r="C207" s="157"/>
      <c r="D207" s="154"/>
      <c r="E207" s="154"/>
      <c r="F207" s="154"/>
      <c r="G207" s="154"/>
      <c r="H207" s="154"/>
      <c r="I207" s="154"/>
      <c r="J207" s="154"/>
      <c r="K207" s="154"/>
      <c r="L207" s="154"/>
      <c r="M207" s="154"/>
      <c r="N207" s="154"/>
      <c r="O207" s="154"/>
      <c r="P207" s="154"/>
      <c r="Q207" s="154"/>
      <c r="R207" s="154"/>
      <c r="S207" s="154"/>
      <c r="T207" s="154"/>
      <c r="U207" s="154"/>
      <c r="V207" s="154"/>
      <c r="W207" s="154"/>
      <c r="X207" s="154"/>
      <c r="Y207" s="154"/>
      <c r="Z207" s="154"/>
      <c r="AA207" s="154"/>
      <c r="AB207" s="154"/>
      <c r="AC207" s="154"/>
      <c r="AD207" s="154"/>
      <c r="AE207" s="154"/>
    </row>
    <row r="208" spans="1:31" ht="13.2" hidden="1" x14ac:dyDescent="0.25">
      <c r="A208" s="154"/>
      <c r="B208" s="157" t="str">
        <f>IF(ISBLANK('WK0 - Input data'!$D214),"",'WK0 - Input data'!$D214)</f>
        <v/>
      </c>
      <c r="C208" s="157"/>
      <c r="D208" s="154"/>
      <c r="E208" s="154"/>
      <c r="F208" s="154"/>
      <c r="G208" s="154"/>
      <c r="H208" s="154"/>
      <c r="I208" s="154"/>
      <c r="J208" s="154"/>
      <c r="K208" s="154"/>
      <c r="L208" s="154"/>
      <c r="M208" s="154"/>
      <c r="N208" s="154"/>
      <c r="O208" s="154"/>
      <c r="P208" s="154"/>
      <c r="Q208" s="154"/>
      <c r="R208" s="154"/>
      <c r="S208" s="154"/>
      <c r="T208" s="154"/>
      <c r="U208" s="154"/>
      <c r="V208" s="154"/>
      <c r="W208" s="154"/>
      <c r="X208" s="154"/>
      <c r="Y208" s="154"/>
      <c r="Z208" s="154"/>
      <c r="AA208" s="154"/>
      <c r="AB208" s="154"/>
      <c r="AC208" s="154"/>
      <c r="AD208" s="154"/>
      <c r="AE208" s="154"/>
    </row>
    <row r="209" spans="1:31" ht="13.2" hidden="1" x14ac:dyDescent="0.25">
      <c r="A209" s="154"/>
      <c r="B209" s="157" t="str">
        <f>IF(ISBLANK('WK0 - Input data'!$D215),"",'WK0 - Input data'!$D215)</f>
        <v/>
      </c>
      <c r="C209" s="157"/>
      <c r="D209" s="154"/>
      <c r="E209" s="154"/>
      <c r="F209" s="154"/>
      <c r="G209" s="154"/>
      <c r="H209" s="154"/>
      <c r="I209" s="154"/>
      <c r="J209" s="154"/>
      <c r="K209" s="154"/>
      <c r="L209" s="154"/>
      <c r="M209" s="154"/>
      <c r="N209" s="154"/>
      <c r="O209" s="154"/>
      <c r="P209" s="154"/>
      <c r="Q209" s="154"/>
      <c r="R209" s="154"/>
      <c r="S209" s="154"/>
      <c r="T209" s="154"/>
      <c r="U209" s="154"/>
      <c r="V209" s="154"/>
      <c r="W209" s="154"/>
      <c r="X209" s="154"/>
      <c r="Y209" s="154"/>
      <c r="Z209" s="154"/>
      <c r="AA209" s="154"/>
      <c r="AB209" s="154"/>
      <c r="AC209" s="154"/>
      <c r="AD209" s="154"/>
      <c r="AE209" s="154"/>
    </row>
    <row r="210" spans="1:31" hidden="1" x14ac:dyDescent="0.2">
      <c r="A210" s="154"/>
      <c r="B210" s="154"/>
      <c r="C210" s="154"/>
      <c r="D210" s="154"/>
      <c r="E210" s="154"/>
      <c r="F210" s="154"/>
      <c r="G210" s="154"/>
      <c r="H210" s="154"/>
      <c r="I210" s="154"/>
      <c r="J210" s="154"/>
      <c r="K210" s="154"/>
      <c r="L210" s="154"/>
      <c r="M210" s="154"/>
      <c r="N210" s="154"/>
      <c r="O210" s="154"/>
      <c r="P210" s="154"/>
      <c r="Q210" s="154"/>
      <c r="R210" s="154"/>
      <c r="S210" s="154"/>
      <c r="T210" s="154"/>
      <c r="U210" s="154"/>
      <c r="V210" s="154"/>
      <c r="W210" s="154"/>
      <c r="X210" s="154"/>
      <c r="Y210" s="154"/>
      <c r="Z210" s="154"/>
      <c r="AA210" s="154"/>
      <c r="AB210" s="154"/>
      <c r="AC210" s="154"/>
      <c r="AD210" s="154"/>
      <c r="AE210" s="154"/>
    </row>
    <row r="211" spans="1:31" hidden="1" x14ac:dyDescent="0.2">
      <c r="A211" s="154"/>
      <c r="B211" s="154"/>
      <c r="C211" s="154"/>
      <c r="D211" s="154"/>
      <c r="E211" s="154"/>
      <c r="F211" s="154"/>
      <c r="G211" s="154"/>
      <c r="H211" s="154"/>
      <c r="I211" s="154"/>
      <c r="J211" s="154"/>
      <c r="K211" s="154"/>
      <c r="L211" s="154"/>
      <c r="M211" s="154"/>
      <c r="N211" s="154"/>
      <c r="O211" s="154"/>
      <c r="P211" s="154"/>
      <c r="Q211" s="154"/>
      <c r="R211" s="154"/>
      <c r="S211" s="154"/>
      <c r="T211" s="154"/>
      <c r="U211" s="154"/>
      <c r="V211" s="154"/>
      <c r="W211" s="154"/>
      <c r="X211" s="154"/>
      <c r="Y211" s="154"/>
      <c r="Z211" s="154"/>
      <c r="AA211" s="154"/>
      <c r="AB211" s="154"/>
      <c r="AC211" s="154"/>
      <c r="AD211" s="154"/>
      <c r="AE211" s="154"/>
    </row>
    <row r="212" spans="1:31" hidden="1" x14ac:dyDescent="0.2">
      <c r="A212" s="154"/>
      <c r="B212" s="154"/>
      <c r="C212" s="154"/>
      <c r="D212" s="154"/>
      <c r="E212" s="154"/>
      <c r="F212" s="154"/>
      <c r="G212" s="154"/>
      <c r="H212" s="154"/>
      <c r="I212" s="154"/>
      <c r="J212" s="154"/>
      <c r="K212" s="154"/>
      <c r="L212" s="154"/>
      <c r="M212" s="154"/>
      <c r="N212" s="154"/>
      <c r="O212" s="154"/>
      <c r="P212" s="154"/>
      <c r="Q212" s="154"/>
      <c r="R212" s="154"/>
      <c r="S212" s="154"/>
      <c r="T212" s="154"/>
      <c r="U212" s="154"/>
      <c r="V212" s="154"/>
      <c r="W212" s="154"/>
      <c r="X212" s="154"/>
      <c r="Y212" s="154"/>
      <c r="Z212" s="154"/>
      <c r="AA212" s="154"/>
      <c r="AB212" s="154"/>
      <c r="AC212" s="154"/>
      <c r="AD212" s="154"/>
      <c r="AE212" s="154"/>
    </row>
    <row r="213" spans="1:31" hidden="1" x14ac:dyDescent="0.2">
      <c r="A213" s="154"/>
      <c r="B213" s="154"/>
      <c r="C213" s="154"/>
      <c r="D213" s="154"/>
      <c r="E213" s="154"/>
      <c r="F213" s="154"/>
      <c r="G213" s="154"/>
      <c r="H213" s="154"/>
      <c r="I213" s="154"/>
      <c r="J213" s="154"/>
      <c r="K213" s="154"/>
      <c r="L213" s="154"/>
      <c r="M213" s="154"/>
      <c r="N213" s="154"/>
      <c r="O213" s="154"/>
      <c r="P213" s="154"/>
      <c r="Q213" s="154"/>
      <c r="R213" s="154"/>
      <c r="S213" s="154"/>
      <c r="T213" s="154"/>
      <c r="U213" s="154"/>
      <c r="V213" s="154"/>
      <c r="W213" s="154"/>
      <c r="X213" s="154"/>
      <c r="Y213" s="154"/>
      <c r="Z213" s="154"/>
      <c r="AA213" s="154"/>
      <c r="AB213" s="154"/>
      <c r="AC213" s="154"/>
      <c r="AD213" s="154"/>
      <c r="AE213" s="154"/>
    </row>
    <row r="214" spans="1:31" hidden="1" x14ac:dyDescent="0.2">
      <c r="A214" s="154"/>
      <c r="B214" s="154"/>
      <c r="C214" s="154"/>
      <c r="D214" s="154"/>
      <c r="E214" s="154"/>
      <c r="F214" s="154"/>
      <c r="G214" s="154"/>
      <c r="H214" s="154"/>
      <c r="I214" s="154"/>
      <c r="J214" s="154"/>
      <c r="K214" s="154"/>
      <c r="L214" s="154"/>
      <c r="M214" s="154"/>
      <c r="N214" s="154"/>
      <c r="O214" s="154"/>
      <c r="P214" s="154"/>
      <c r="Q214" s="154"/>
      <c r="R214" s="154"/>
      <c r="S214" s="154"/>
      <c r="T214" s="154"/>
      <c r="U214" s="154"/>
      <c r="V214" s="154"/>
      <c r="W214" s="154"/>
      <c r="X214" s="154"/>
      <c r="Y214" s="154"/>
      <c r="Z214" s="154"/>
      <c r="AA214" s="154"/>
      <c r="AB214" s="154"/>
      <c r="AC214" s="154"/>
      <c r="AD214" s="154"/>
      <c r="AE214" s="154"/>
    </row>
    <row r="215" spans="1:31" hidden="1" x14ac:dyDescent="0.2">
      <c r="A215" s="154"/>
      <c r="B215" s="154"/>
      <c r="C215" s="154"/>
      <c r="D215" s="154"/>
      <c r="E215" s="154"/>
      <c r="F215" s="154"/>
      <c r="G215" s="154"/>
      <c r="H215" s="154"/>
      <c r="I215" s="154"/>
      <c r="J215" s="154"/>
      <c r="K215" s="154"/>
      <c r="L215" s="154"/>
      <c r="M215" s="154"/>
      <c r="N215" s="154"/>
      <c r="O215" s="154"/>
      <c r="P215" s="154"/>
      <c r="Q215" s="154"/>
      <c r="R215" s="154"/>
      <c r="S215" s="154"/>
      <c r="T215" s="154"/>
      <c r="U215" s="154"/>
      <c r="V215" s="154"/>
      <c r="W215" s="154"/>
      <c r="X215" s="154"/>
      <c r="Y215" s="154"/>
      <c r="Z215" s="154"/>
      <c r="AA215" s="154"/>
      <c r="AB215" s="154"/>
      <c r="AC215" s="154"/>
      <c r="AD215" s="154"/>
      <c r="AE215" s="154"/>
    </row>
    <row r="216" spans="1:31" hidden="1" x14ac:dyDescent="0.2">
      <c r="A216" s="154"/>
      <c r="B216" s="154"/>
      <c r="C216" s="154"/>
      <c r="D216" s="154"/>
      <c r="E216" s="154"/>
      <c r="F216" s="154"/>
      <c r="G216" s="154"/>
      <c r="H216" s="154"/>
      <c r="I216" s="154"/>
      <c r="J216" s="154"/>
      <c r="K216" s="154"/>
      <c r="L216" s="154"/>
      <c r="M216" s="154"/>
      <c r="N216" s="154"/>
      <c r="O216" s="154"/>
      <c r="P216" s="154"/>
      <c r="Q216" s="154"/>
      <c r="R216" s="154"/>
      <c r="S216" s="154"/>
      <c r="T216" s="154"/>
      <c r="U216" s="154"/>
      <c r="V216" s="154"/>
      <c r="W216" s="154"/>
      <c r="X216" s="154"/>
      <c r="Y216" s="154"/>
      <c r="Z216" s="154"/>
      <c r="AA216" s="154"/>
      <c r="AB216" s="154"/>
      <c r="AC216" s="154"/>
      <c r="AD216" s="154"/>
      <c r="AE216" s="154"/>
    </row>
    <row r="217" spans="1:31" hidden="1" x14ac:dyDescent="0.2">
      <c r="A217" s="154"/>
      <c r="B217" s="154"/>
      <c r="C217" s="154"/>
      <c r="D217" s="154"/>
      <c r="E217" s="154"/>
      <c r="F217" s="154"/>
      <c r="G217" s="154"/>
      <c r="H217" s="154"/>
      <c r="I217" s="154"/>
      <c r="J217" s="154"/>
      <c r="K217" s="154"/>
      <c r="L217" s="154"/>
      <c r="M217" s="154"/>
      <c r="N217" s="154"/>
      <c r="O217" s="154"/>
      <c r="P217" s="154"/>
      <c r="Q217" s="154"/>
      <c r="R217" s="154"/>
      <c r="S217" s="154"/>
      <c r="T217" s="154"/>
      <c r="U217" s="154"/>
      <c r="V217" s="154"/>
      <c r="W217" s="154"/>
      <c r="X217" s="154"/>
      <c r="Y217" s="154"/>
      <c r="Z217" s="154"/>
      <c r="AA217" s="154"/>
      <c r="AB217" s="154"/>
      <c r="AC217" s="154"/>
      <c r="AD217" s="154"/>
      <c r="AE217" s="154"/>
    </row>
    <row r="218" spans="1:31" hidden="1" x14ac:dyDescent="0.2">
      <c r="A218" s="154"/>
      <c r="B218" s="154"/>
      <c r="C218" s="154"/>
      <c r="D218" s="154"/>
      <c r="E218" s="154"/>
      <c r="F218" s="154"/>
      <c r="G218" s="154"/>
      <c r="H218" s="154"/>
      <c r="I218" s="154"/>
      <c r="J218" s="154"/>
      <c r="K218" s="154"/>
      <c r="L218" s="154"/>
      <c r="M218" s="154"/>
      <c r="N218" s="154"/>
      <c r="O218" s="154"/>
      <c r="P218" s="154"/>
      <c r="Q218" s="154"/>
      <c r="R218" s="154"/>
      <c r="S218" s="154"/>
      <c r="T218" s="154"/>
      <c r="U218" s="154"/>
      <c r="V218" s="154"/>
      <c r="W218" s="154"/>
      <c r="X218" s="154"/>
      <c r="Y218" s="154"/>
      <c r="Z218" s="154"/>
      <c r="AA218" s="154"/>
      <c r="AB218" s="154"/>
      <c r="AC218" s="154"/>
      <c r="AD218" s="154"/>
      <c r="AE218" s="154"/>
    </row>
    <row r="219" spans="1:31" hidden="1" x14ac:dyDescent="0.2">
      <c r="A219" s="154"/>
      <c r="B219" s="154"/>
      <c r="C219" s="154"/>
      <c r="D219" s="154"/>
      <c r="E219" s="154"/>
      <c r="F219" s="154"/>
      <c r="G219" s="154"/>
      <c r="H219" s="154"/>
      <c r="I219" s="154"/>
      <c r="J219" s="154"/>
      <c r="K219" s="154"/>
      <c r="L219" s="154"/>
      <c r="M219" s="154"/>
      <c r="N219" s="154"/>
      <c r="O219" s="154"/>
      <c r="P219" s="154"/>
      <c r="Q219" s="154"/>
      <c r="R219" s="154"/>
      <c r="S219" s="154"/>
      <c r="T219" s="154"/>
      <c r="U219" s="154"/>
      <c r="V219" s="154"/>
      <c r="W219" s="154"/>
      <c r="X219" s="154"/>
      <c r="Y219" s="154"/>
      <c r="Z219" s="154"/>
      <c r="AA219" s="154"/>
      <c r="AB219" s="154"/>
      <c r="AC219" s="154"/>
      <c r="AD219" s="154"/>
      <c r="AE219" s="154"/>
    </row>
    <row r="220" spans="1:31" hidden="1" x14ac:dyDescent="0.2">
      <c r="A220" s="154"/>
      <c r="B220" s="154"/>
      <c r="C220" s="154"/>
      <c r="D220" s="154"/>
      <c r="E220" s="154"/>
      <c r="F220" s="154"/>
      <c r="G220" s="154"/>
      <c r="H220" s="154"/>
      <c r="I220" s="154"/>
      <c r="J220" s="154"/>
      <c r="K220" s="154"/>
      <c r="L220" s="154"/>
      <c r="M220" s="154"/>
      <c r="N220" s="154"/>
      <c r="O220" s="154"/>
      <c r="P220" s="154"/>
      <c r="Q220" s="154"/>
      <c r="R220" s="154"/>
      <c r="S220" s="154"/>
      <c r="T220" s="154"/>
      <c r="U220" s="154"/>
      <c r="V220" s="154"/>
      <c r="W220" s="154"/>
      <c r="X220" s="154"/>
      <c r="Y220" s="154"/>
      <c r="Z220" s="154"/>
      <c r="AA220" s="154"/>
      <c r="AB220" s="154"/>
      <c r="AC220" s="154"/>
      <c r="AD220" s="154"/>
      <c r="AE220" s="154"/>
    </row>
    <row r="221" spans="1:31" hidden="1" x14ac:dyDescent="0.2">
      <c r="A221" s="154"/>
      <c r="B221" s="154"/>
      <c r="C221" s="154"/>
      <c r="D221" s="154"/>
      <c r="E221" s="154"/>
      <c r="F221" s="154"/>
      <c r="G221" s="154"/>
      <c r="H221" s="154"/>
      <c r="I221" s="154"/>
      <c r="J221" s="154"/>
      <c r="K221" s="154"/>
      <c r="L221" s="154"/>
      <c r="M221" s="154"/>
      <c r="N221" s="154"/>
      <c r="O221" s="154"/>
      <c r="P221" s="154"/>
      <c r="Q221" s="154"/>
      <c r="R221" s="154"/>
      <c r="S221" s="154"/>
      <c r="T221" s="154"/>
      <c r="U221" s="154"/>
      <c r="V221" s="154"/>
      <c r="W221" s="154"/>
      <c r="X221" s="154"/>
      <c r="Y221" s="154"/>
      <c r="Z221" s="154"/>
      <c r="AA221" s="154"/>
      <c r="AB221" s="154"/>
      <c r="AC221" s="154"/>
      <c r="AD221" s="154"/>
      <c r="AE221" s="154"/>
    </row>
    <row r="222" spans="1:31" hidden="1" x14ac:dyDescent="0.2">
      <c r="A222" s="154"/>
      <c r="B222" s="154"/>
      <c r="C222" s="154"/>
      <c r="D222" s="154"/>
      <c r="E222" s="154"/>
      <c r="F222" s="154"/>
      <c r="G222" s="154"/>
      <c r="H222" s="154"/>
      <c r="I222" s="154"/>
      <c r="J222" s="154"/>
      <c r="K222" s="154"/>
      <c r="L222" s="154"/>
      <c r="M222" s="154"/>
      <c r="N222" s="154"/>
      <c r="O222" s="154"/>
      <c r="P222" s="154"/>
      <c r="Q222" s="154"/>
      <c r="R222" s="154"/>
      <c r="S222" s="154"/>
      <c r="T222" s="154"/>
      <c r="U222" s="154"/>
      <c r="V222" s="154"/>
      <c r="W222" s="154"/>
      <c r="X222" s="154"/>
      <c r="Y222" s="154"/>
      <c r="Z222" s="154"/>
      <c r="AA222" s="154"/>
      <c r="AB222" s="154"/>
      <c r="AC222" s="154"/>
      <c r="AD222" s="154"/>
      <c r="AE222" s="154"/>
    </row>
    <row r="223" spans="1:31" hidden="1" x14ac:dyDescent="0.2">
      <c r="A223" s="154"/>
      <c r="B223" s="154"/>
      <c r="C223" s="154"/>
      <c r="D223" s="154"/>
      <c r="E223" s="154"/>
      <c r="F223" s="154"/>
      <c r="G223" s="154"/>
      <c r="H223" s="154"/>
      <c r="I223" s="154"/>
      <c r="J223" s="154"/>
      <c r="K223" s="154"/>
      <c r="L223" s="154"/>
      <c r="M223" s="154"/>
      <c r="N223" s="154"/>
      <c r="O223" s="154"/>
      <c r="P223" s="154"/>
      <c r="Q223" s="154"/>
      <c r="R223" s="154"/>
      <c r="S223" s="154"/>
      <c r="T223" s="154"/>
      <c r="U223" s="154"/>
      <c r="V223" s="154"/>
      <c r="W223" s="154"/>
      <c r="X223" s="154"/>
      <c r="Y223" s="154"/>
      <c r="Z223" s="154"/>
      <c r="AA223" s="154"/>
      <c r="AB223" s="154"/>
      <c r="AC223" s="154"/>
      <c r="AD223" s="154"/>
      <c r="AE223" s="154"/>
    </row>
    <row r="224" spans="1:31" hidden="1" x14ac:dyDescent="0.2">
      <c r="A224" s="154"/>
      <c r="B224" s="154"/>
      <c r="C224" s="154"/>
      <c r="D224" s="154"/>
      <c r="E224" s="154"/>
      <c r="F224" s="154"/>
      <c r="G224" s="154"/>
      <c r="H224" s="154"/>
      <c r="I224" s="154"/>
      <c r="J224" s="154"/>
      <c r="K224" s="154"/>
      <c r="L224" s="154"/>
      <c r="M224" s="154"/>
      <c r="N224" s="154"/>
      <c r="O224" s="154"/>
      <c r="P224" s="154"/>
      <c r="Q224" s="154"/>
      <c r="R224" s="154"/>
      <c r="S224" s="154"/>
      <c r="T224" s="154"/>
      <c r="U224" s="154"/>
      <c r="V224" s="154"/>
      <c r="W224" s="154"/>
      <c r="X224" s="154"/>
      <c r="Y224" s="154"/>
      <c r="Z224" s="154"/>
      <c r="AA224" s="154"/>
      <c r="AB224" s="154"/>
      <c r="AC224" s="154"/>
      <c r="AD224" s="154"/>
      <c r="AE224" s="154"/>
    </row>
    <row r="225" spans="1:31" hidden="1" x14ac:dyDescent="0.2">
      <c r="A225" s="154"/>
      <c r="B225" s="154"/>
      <c r="C225" s="154"/>
      <c r="D225" s="154"/>
      <c r="E225" s="154"/>
      <c r="F225" s="154"/>
      <c r="G225" s="154"/>
      <c r="H225" s="154"/>
      <c r="I225" s="154"/>
      <c r="J225" s="154"/>
      <c r="K225" s="154"/>
      <c r="L225" s="154"/>
      <c r="M225" s="154"/>
      <c r="N225" s="154"/>
      <c r="O225" s="154"/>
      <c r="P225" s="154"/>
      <c r="Q225" s="154"/>
      <c r="R225" s="154"/>
      <c r="S225" s="154"/>
      <c r="T225" s="154"/>
      <c r="U225" s="154"/>
      <c r="V225" s="154"/>
      <c r="W225" s="154"/>
      <c r="X225" s="154"/>
      <c r="Y225" s="154"/>
      <c r="Z225" s="154"/>
      <c r="AA225" s="154"/>
      <c r="AB225" s="154"/>
      <c r="AC225" s="154"/>
      <c r="AD225" s="154"/>
      <c r="AE225" s="154"/>
    </row>
    <row r="226" spans="1:31" hidden="1" x14ac:dyDescent="0.2">
      <c r="A226" s="154"/>
      <c r="B226" s="154"/>
      <c r="C226" s="154"/>
      <c r="D226" s="154"/>
      <c r="E226" s="154"/>
      <c r="F226" s="154"/>
      <c r="G226" s="154"/>
      <c r="H226" s="154"/>
      <c r="I226" s="154"/>
      <c r="J226" s="154"/>
      <c r="K226" s="154"/>
      <c r="L226" s="154"/>
      <c r="M226" s="154"/>
      <c r="N226" s="154"/>
      <c r="O226" s="154"/>
      <c r="P226" s="154"/>
      <c r="Q226" s="154"/>
      <c r="R226" s="154"/>
      <c r="S226" s="154"/>
      <c r="T226" s="154"/>
      <c r="U226" s="154"/>
      <c r="V226" s="154"/>
      <c r="W226" s="154"/>
      <c r="X226" s="154"/>
      <c r="Y226" s="154"/>
      <c r="Z226" s="154"/>
      <c r="AA226" s="154"/>
      <c r="AB226" s="154"/>
      <c r="AC226" s="154"/>
      <c r="AD226" s="154"/>
      <c r="AE226" s="154"/>
    </row>
    <row r="227" spans="1:31" x14ac:dyDescent="0.2">
      <c r="A227" s="154"/>
      <c r="B227" s="154"/>
      <c r="C227" s="154"/>
      <c r="D227" s="154"/>
      <c r="E227" s="154"/>
      <c r="F227" s="154"/>
      <c r="G227" s="154"/>
      <c r="H227" s="154"/>
      <c r="I227" s="154"/>
      <c r="J227" s="154"/>
      <c r="K227" s="154"/>
      <c r="L227" s="154"/>
      <c r="M227" s="154"/>
      <c r="N227" s="154"/>
      <c r="O227" s="154"/>
      <c r="P227" s="154"/>
      <c r="Q227" s="154"/>
      <c r="R227" s="154"/>
      <c r="S227" s="154"/>
      <c r="T227" s="154"/>
      <c r="U227" s="154"/>
      <c r="V227" s="154"/>
      <c r="W227" s="154"/>
      <c r="X227" s="154"/>
      <c r="Y227" s="154"/>
      <c r="Z227" s="154"/>
      <c r="AA227" s="154"/>
      <c r="AB227" s="154"/>
      <c r="AC227" s="154"/>
      <c r="AD227" s="154"/>
      <c r="AE227" s="154"/>
    </row>
    <row r="228" spans="1:31" x14ac:dyDescent="0.2">
      <c r="A228" s="154"/>
      <c r="B228" s="154"/>
      <c r="C228" s="154"/>
      <c r="D228" s="154"/>
      <c r="E228" s="154"/>
      <c r="F228" s="154"/>
      <c r="G228" s="154"/>
      <c r="H228" s="154"/>
      <c r="I228" s="154"/>
      <c r="J228" s="154"/>
      <c r="K228" s="154"/>
      <c r="L228" s="154"/>
      <c r="M228" s="154"/>
      <c r="N228" s="154"/>
      <c r="O228" s="154"/>
      <c r="P228" s="154"/>
      <c r="Q228" s="154"/>
      <c r="R228" s="154"/>
      <c r="S228" s="154"/>
      <c r="T228" s="154"/>
      <c r="U228" s="154"/>
      <c r="V228" s="154"/>
      <c r="W228" s="154"/>
      <c r="X228" s="154"/>
      <c r="Y228" s="154"/>
      <c r="Z228" s="154"/>
      <c r="AA228" s="154"/>
      <c r="AB228" s="154"/>
      <c r="AC228" s="154"/>
      <c r="AD228" s="154"/>
      <c r="AE228" s="154"/>
    </row>
    <row r="229" spans="1:31" x14ac:dyDescent="0.2">
      <c r="A229" s="154"/>
      <c r="B229" s="154"/>
      <c r="C229" s="154"/>
      <c r="D229" s="154"/>
      <c r="E229" s="154"/>
      <c r="F229" s="154"/>
      <c r="G229" s="154"/>
      <c r="H229" s="154"/>
      <c r="I229" s="154"/>
      <c r="J229" s="154"/>
      <c r="K229" s="154"/>
      <c r="L229" s="154"/>
      <c r="M229" s="154"/>
      <c r="N229" s="154"/>
      <c r="O229" s="154"/>
      <c r="P229" s="154"/>
      <c r="Q229" s="154"/>
      <c r="R229" s="154"/>
      <c r="S229" s="154"/>
      <c r="T229" s="154"/>
      <c r="U229" s="154"/>
      <c r="V229" s="154"/>
      <c r="W229" s="154"/>
      <c r="X229" s="154"/>
      <c r="Y229" s="154"/>
      <c r="Z229" s="154"/>
      <c r="AA229" s="154"/>
      <c r="AB229" s="154"/>
      <c r="AC229" s="154"/>
      <c r="AD229" s="154"/>
      <c r="AE229" s="154"/>
    </row>
    <row r="230" spans="1:31" x14ac:dyDescent="0.2">
      <c r="A230" s="154"/>
      <c r="B230" s="154"/>
      <c r="C230" s="154"/>
      <c r="D230" s="154"/>
      <c r="E230" s="154"/>
      <c r="F230" s="154"/>
      <c r="G230" s="154"/>
      <c r="H230" s="154"/>
      <c r="I230" s="154"/>
      <c r="J230" s="154"/>
      <c r="K230" s="154"/>
      <c r="L230" s="154"/>
      <c r="M230" s="154"/>
      <c r="N230" s="154"/>
      <c r="O230" s="154"/>
      <c r="P230" s="154"/>
      <c r="Q230" s="154"/>
      <c r="R230" s="154"/>
      <c r="S230" s="154"/>
      <c r="T230" s="154"/>
      <c r="U230" s="154"/>
      <c r="V230" s="154"/>
      <c r="W230" s="154"/>
      <c r="X230" s="154"/>
      <c r="Y230" s="154"/>
      <c r="Z230" s="154"/>
      <c r="AA230" s="154"/>
      <c r="AB230" s="154"/>
      <c r="AC230" s="154"/>
      <c r="AD230" s="154"/>
      <c r="AE230" s="154"/>
    </row>
    <row r="231" spans="1:31" x14ac:dyDescent="0.2">
      <c r="A231" s="154"/>
      <c r="B231" s="154"/>
      <c r="C231" s="154"/>
      <c r="D231" s="154"/>
      <c r="E231" s="154"/>
      <c r="F231" s="154"/>
      <c r="G231" s="154"/>
      <c r="H231" s="154"/>
      <c r="I231" s="154"/>
      <c r="J231" s="154"/>
      <c r="K231" s="154"/>
      <c r="L231" s="154"/>
      <c r="M231" s="154"/>
      <c r="N231" s="154"/>
      <c r="O231" s="154"/>
      <c r="P231" s="154"/>
      <c r="Q231" s="154"/>
      <c r="R231" s="154"/>
      <c r="S231" s="154"/>
      <c r="T231" s="154"/>
      <c r="U231" s="154"/>
      <c r="V231" s="154"/>
      <c r="W231" s="154"/>
      <c r="X231" s="154"/>
      <c r="Y231" s="154"/>
      <c r="Z231" s="154"/>
      <c r="AA231" s="154"/>
      <c r="AB231" s="154"/>
      <c r="AC231" s="154"/>
      <c r="AD231" s="154"/>
      <c r="AE231" s="154"/>
    </row>
    <row r="232" spans="1:31" x14ac:dyDescent="0.2">
      <c r="A232" s="154"/>
      <c r="B232" s="154"/>
      <c r="C232" s="154"/>
      <c r="D232" s="154"/>
      <c r="E232" s="154"/>
      <c r="F232" s="154"/>
      <c r="G232" s="154"/>
      <c r="H232" s="154"/>
      <c r="I232" s="154"/>
      <c r="J232" s="154"/>
      <c r="K232" s="154"/>
      <c r="L232" s="154"/>
      <c r="M232" s="154"/>
      <c r="N232" s="154"/>
      <c r="O232" s="154"/>
      <c r="P232" s="154"/>
      <c r="Q232" s="154"/>
      <c r="R232" s="154"/>
      <c r="S232" s="154"/>
      <c r="T232" s="154"/>
      <c r="U232" s="154"/>
      <c r="V232" s="154"/>
      <c r="W232" s="154"/>
      <c r="X232" s="154"/>
      <c r="Y232" s="154"/>
      <c r="Z232" s="154"/>
      <c r="AA232" s="154"/>
      <c r="AB232" s="154"/>
      <c r="AC232" s="154"/>
      <c r="AD232" s="154"/>
      <c r="AE232" s="154"/>
    </row>
    <row r="233" spans="1:31" x14ac:dyDescent="0.2">
      <c r="A233" s="154"/>
      <c r="B233" s="154"/>
      <c r="C233" s="154"/>
      <c r="D233" s="154"/>
      <c r="E233" s="154"/>
      <c r="F233" s="154"/>
      <c r="G233" s="154"/>
      <c r="H233" s="154"/>
      <c r="I233" s="154"/>
      <c r="J233" s="154"/>
      <c r="K233" s="154"/>
      <c r="L233" s="154"/>
      <c r="M233" s="154"/>
      <c r="N233" s="154"/>
      <c r="O233" s="154"/>
      <c r="P233" s="154"/>
      <c r="Q233" s="154"/>
      <c r="R233" s="154"/>
      <c r="S233" s="154"/>
      <c r="T233" s="154"/>
      <c r="U233" s="154"/>
      <c r="V233" s="154"/>
      <c r="W233" s="154"/>
      <c r="X233" s="154"/>
      <c r="Y233" s="154"/>
      <c r="Z233" s="154"/>
      <c r="AA233" s="154"/>
      <c r="AB233" s="154"/>
      <c r="AC233" s="154"/>
      <c r="AD233" s="154"/>
      <c r="AE233" s="154"/>
    </row>
    <row r="234" spans="1:31" x14ac:dyDescent="0.2">
      <c r="A234" s="154"/>
      <c r="B234" s="154"/>
      <c r="C234" s="154"/>
      <c r="D234" s="154"/>
      <c r="E234" s="154"/>
      <c r="F234" s="154"/>
      <c r="G234" s="154"/>
      <c r="H234" s="154"/>
      <c r="I234" s="154"/>
      <c r="J234" s="154"/>
      <c r="K234" s="154"/>
      <c r="L234" s="154"/>
      <c r="M234" s="154"/>
      <c r="N234" s="154"/>
      <c r="O234" s="154"/>
      <c r="P234" s="154"/>
      <c r="Q234" s="154"/>
      <c r="R234" s="154"/>
      <c r="S234" s="154"/>
      <c r="T234" s="154"/>
      <c r="U234" s="154"/>
      <c r="V234" s="154"/>
      <c r="W234" s="154"/>
      <c r="X234" s="154"/>
      <c r="Y234" s="154"/>
      <c r="Z234" s="154"/>
      <c r="AA234" s="154"/>
      <c r="AB234" s="154"/>
      <c r="AC234" s="154"/>
      <c r="AD234" s="154"/>
      <c r="AE234" s="154"/>
    </row>
    <row r="235" spans="1:31" x14ac:dyDescent="0.2">
      <c r="A235" s="154"/>
      <c r="B235" s="154"/>
      <c r="C235" s="154"/>
      <c r="D235" s="154"/>
      <c r="E235" s="154"/>
      <c r="F235" s="154"/>
      <c r="G235" s="154"/>
      <c r="H235" s="154"/>
      <c r="I235" s="154"/>
      <c r="J235" s="154"/>
      <c r="K235" s="154"/>
      <c r="L235" s="154"/>
      <c r="M235" s="154"/>
      <c r="N235" s="154"/>
      <c r="O235" s="154"/>
      <c r="P235" s="154"/>
      <c r="Q235" s="154"/>
      <c r="R235" s="154"/>
      <c r="S235" s="154"/>
      <c r="T235" s="154"/>
      <c r="U235" s="154"/>
      <c r="V235" s="154"/>
      <c r="W235" s="154"/>
      <c r="X235" s="154"/>
      <c r="Y235" s="154"/>
      <c r="Z235" s="154"/>
      <c r="AA235" s="154"/>
      <c r="AB235" s="154"/>
      <c r="AC235" s="154"/>
      <c r="AD235" s="154"/>
      <c r="AE235" s="154"/>
    </row>
    <row r="236" spans="1:31" x14ac:dyDescent="0.2">
      <c r="A236" s="154"/>
      <c r="B236" s="154"/>
      <c r="C236" s="154"/>
      <c r="D236" s="154"/>
      <c r="E236" s="154"/>
      <c r="F236" s="154"/>
      <c r="G236" s="154"/>
      <c r="H236" s="154"/>
      <c r="I236" s="154"/>
      <c r="J236" s="154"/>
      <c r="K236" s="154"/>
      <c r="L236" s="154"/>
      <c r="M236" s="154"/>
      <c r="N236" s="154"/>
      <c r="O236" s="154"/>
      <c r="P236" s="154"/>
      <c r="Q236" s="154"/>
      <c r="R236" s="154"/>
      <c r="S236" s="154"/>
      <c r="T236" s="154"/>
      <c r="U236" s="154"/>
      <c r="V236" s="154"/>
      <c r="W236" s="154"/>
      <c r="X236" s="154"/>
      <c r="Y236" s="154"/>
      <c r="Z236" s="154"/>
      <c r="AA236" s="154"/>
      <c r="AB236" s="154"/>
      <c r="AC236" s="154"/>
      <c r="AD236" s="154"/>
      <c r="AE236" s="154"/>
    </row>
    <row r="237" spans="1:31" x14ac:dyDescent="0.2">
      <c r="A237" s="154"/>
      <c r="B237" s="154"/>
      <c r="C237" s="154"/>
      <c r="D237" s="154"/>
      <c r="E237" s="154"/>
      <c r="F237" s="154"/>
      <c r="G237" s="154"/>
      <c r="H237" s="154"/>
      <c r="I237" s="154"/>
      <c r="J237" s="154"/>
      <c r="K237" s="154"/>
      <c r="L237" s="154"/>
      <c r="M237" s="154"/>
      <c r="N237" s="154"/>
      <c r="O237" s="154"/>
      <c r="P237" s="154"/>
      <c r="Q237" s="154"/>
      <c r="R237" s="154"/>
      <c r="S237" s="154"/>
      <c r="T237" s="154"/>
      <c r="U237" s="154"/>
      <c r="V237" s="154"/>
      <c r="W237" s="154"/>
      <c r="X237" s="154"/>
      <c r="Y237" s="154"/>
      <c r="Z237" s="154"/>
      <c r="AA237" s="154"/>
      <c r="AB237" s="154"/>
      <c r="AC237" s="154"/>
      <c r="AD237" s="154"/>
      <c r="AE237" s="154"/>
    </row>
    <row r="238" spans="1:31" x14ac:dyDescent="0.2">
      <c r="A238" s="154"/>
      <c r="B238" s="154"/>
      <c r="C238" s="154"/>
      <c r="D238" s="154"/>
      <c r="E238" s="154"/>
      <c r="F238" s="154"/>
      <c r="G238" s="154"/>
      <c r="H238" s="154"/>
      <c r="I238" s="154"/>
      <c r="J238" s="154"/>
      <c r="K238" s="154"/>
      <c r="L238" s="154"/>
      <c r="M238" s="154"/>
      <c r="N238" s="154"/>
      <c r="O238" s="154"/>
      <c r="P238" s="154"/>
      <c r="Q238" s="154"/>
      <c r="R238" s="154"/>
      <c r="S238" s="154"/>
      <c r="T238" s="154"/>
      <c r="U238" s="154"/>
      <c r="V238" s="154"/>
      <c r="W238" s="154"/>
      <c r="X238" s="154"/>
      <c r="Y238" s="154"/>
      <c r="Z238" s="154"/>
      <c r="AA238" s="154"/>
      <c r="AB238" s="154"/>
      <c r="AC238" s="154"/>
      <c r="AD238" s="154"/>
      <c r="AE238" s="154"/>
    </row>
    <row r="239" spans="1:31" x14ac:dyDescent="0.2">
      <c r="A239" s="154"/>
      <c r="B239" s="154"/>
      <c r="C239" s="154"/>
      <c r="D239" s="154"/>
      <c r="E239" s="154"/>
      <c r="F239" s="154"/>
      <c r="G239" s="154"/>
      <c r="H239" s="154"/>
      <c r="I239" s="154"/>
      <c r="J239" s="154"/>
      <c r="K239" s="154"/>
      <c r="L239" s="154"/>
      <c r="M239" s="154"/>
      <c r="N239" s="154"/>
      <c r="O239" s="154"/>
      <c r="P239" s="154"/>
      <c r="Q239" s="154"/>
      <c r="R239" s="154"/>
      <c r="S239" s="154"/>
      <c r="T239" s="154"/>
      <c r="U239" s="154"/>
      <c r="V239" s="154"/>
      <c r="W239" s="154"/>
      <c r="X239" s="154"/>
      <c r="Y239" s="154"/>
      <c r="Z239" s="154"/>
      <c r="AA239" s="154"/>
      <c r="AB239" s="154"/>
      <c r="AC239" s="154"/>
      <c r="AD239" s="154"/>
      <c r="AE239" s="154"/>
    </row>
    <row r="240" spans="1:31" x14ac:dyDescent="0.2">
      <c r="A240" s="154"/>
      <c r="B240" s="154"/>
      <c r="C240" s="154"/>
      <c r="D240" s="154"/>
      <c r="E240" s="154"/>
      <c r="F240" s="154"/>
      <c r="G240" s="154"/>
      <c r="H240" s="154"/>
      <c r="I240" s="154"/>
      <c r="J240" s="154"/>
      <c r="K240" s="154"/>
      <c r="L240" s="154"/>
      <c r="M240" s="154"/>
      <c r="N240" s="154"/>
      <c r="O240" s="154"/>
      <c r="P240" s="154"/>
      <c r="Q240" s="154"/>
      <c r="R240" s="154"/>
      <c r="S240" s="154"/>
      <c r="T240" s="154"/>
      <c r="U240" s="154"/>
      <c r="V240" s="154"/>
      <c r="W240" s="154"/>
      <c r="X240" s="154"/>
      <c r="Y240" s="154"/>
      <c r="Z240" s="154"/>
      <c r="AA240" s="154"/>
      <c r="AB240" s="154"/>
      <c r="AC240" s="154"/>
      <c r="AD240" s="154"/>
      <c r="AE240" s="154"/>
    </row>
    <row r="241" spans="1:31" x14ac:dyDescent="0.2">
      <c r="A241" s="154"/>
      <c r="B241" s="154"/>
      <c r="C241" s="154"/>
      <c r="D241" s="154"/>
      <c r="E241" s="154"/>
      <c r="F241" s="154"/>
      <c r="G241" s="154"/>
      <c r="H241" s="154"/>
      <c r="I241" s="154"/>
      <c r="J241" s="154"/>
      <c r="K241" s="154"/>
      <c r="L241" s="154"/>
      <c r="M241" s="154"/>
      <c r="N241" s="154"/>
      <c r="O241" s="154"/>
      <c r="P241" s="154"/>
      <c r="Q241" s="154"/>
      <c r="R241" s="154"/>
      <c r="S241" s="154"/>
      <c r="T241" s="154"/>
      <c r="U241" s="154"/>
      <c r="V241" s="154"/>
      <c r="W241" s="154"/>
      <c r="X241" s="154"/>
      <c r="Y241" s="154"/>
      <c r="Z241" s="154"/>
      <c r="AA241" s="154"/>
      <c r="AB241" s="154"/>
      <c r="AC241" s="154"/>
      <c r="AD241" s="154"/>
      <c r="AE241" s="154"/>
    </row>
    <row r="242" spans="1:31" x14ac:dyDescent="0.2">
      <c r="A242" s="154"/>
      <c r="B242" s="154"/>
      <c r="C242" s="154"/>
      <c r="D242" s="154"/>
      <c r="E242" s="154"/>
      <c r="F242" s="154"/>
      <c r="G242" s="154"/>
      <c r="H242" s="154"/>
      <c r="I242" s="154"/>
      <c r="J242" s="154"/>
      <c r="K242" s="154"/>
      <c r="L242" s="154"/>
      <c r="M242" s="154"/>
      <c r="N242" s="154"/>
      <c r="O242" s="154"/>
      <c r="P242" s="154"/>
      <c r="Q242" s="154"/>
      <c r="R242" s="154"/>
      <c r="S242" s="154"/>
      <c r="T242" s="154"/>
      <c r="U242" s="154"/>
      <c r="V242" s="154"/>
      <c r="W242" s="154"/>
      <c r="X242" s="154"/>
      <c r="Y242" s="154"/>
      <c r="Z242" s="154"/>
      <c r="AA242" s="154"/>
      <c r="AB242" s="154"/>
      <c r="AC242" s="154"/>
      <c r="AD242" s="154"/>
      <c r="AE242" s="154"/>
    </row>
    <row r="243" spans="1:31" x14ac:dyDescent="0.2">
      <c r="A243" s="154"/>
      <c r="B243" s="154"/>
      <c r="C243" s="154"/>
      <c r="D243" s="154"/>
      <c r="E243" s="154"/>
      <c r="F243" s="154"/>
      <c r="G243" s="154"/>
      <c r="H243" s="154"/>
      <c r="I243" s="154"/>
      <c r="J243" s="154"/>
      <c r="K243" s="154"/>
      <c r="L243" s="154"/>
      <c r="M243" s="154"/>
      <c r="N243" s="154"/>
      <c r="O243" s="154"/>
      <c r="P243" s="154"/>
      <c r="Q243" s="154"/>
      <c r="R243" s="154"/>
      <c r="S243" s="154"/>
      <c r="T243" s="154"/>
      <c r="U243" s="154"/>
      <c r="V243" s="154"/>
      <c r="W243" s="154"/>
      <c r="X243" s="154"/>
      <c r="Y243" s="154"/>
      <c r="Z243" s="154"/>
      <c r="AA243" s="154"/>
      <c r="AB243" s="154"/>
      <c r="AC243" s="154"/>
      <c r="AD243" s="154"/>
      <c r="AE243" s="154"/>
    </row>
    <row r="244" spans="1:31" x14ac:dyDescent="0.2">
      <c r="A244" s="154"/>
      <c r="B244" s="154"/>
      <c r="C244" s="154"/>
      <c r="D244" s="154"/>
      <c r="E244" s="154"/>
      <c r="F244" s="154"/>
      <c r="G244" s="154"/>
      <c r="H244" s="154"/>
      <c r="I244" s="154"/>
      <c r="J244" s="154"/>
      <c r="K244" s="154"/>
      <c r="L244" s="154"/>
      <c r="M244" s="154"/>
      <c r="N244" s="154"/>
      <c r="O244" s="154"/>
      <c r="P244" s="154"/>
      <c r="Q244" s="154"/>
      <c r="R244" s="154"/>
      <c r="S244" s="154"/>
      <c r="T244" s="154"/>
      <c r="U244" s="154"/>
      <c r="V244" s="154"/>
      <c r="W244" s="154"/>
      <c r="X244" s="154"/>
      <c r="Y244" s="154"/>
      <c r="Z244" s="154"/>
      <c r="AA244" s="154"/>
      <c r="AB244" s="154"/>
      <c r="AC244" s="154"/>
      <c r="AD244" s="154"/>
      <c r="AE244" s="154"/>
    </row>
    <row r="245" spans="1:31" x14ac:dyDescent="0.2">
      <c r="A245" s="154"/>
      <c r="B245" s="154"/>
      <c r="C245" s="154"/>
      <c r="D245" s="154"/>
      <c r="E245" s="154"/>
      <c r="F245" s="154"/>
      <c r="G245" s="154"/>
      <c r="H245" s="154"/>
      <c r="I245" s="154"/>
      <c r="J245" s="154"/>
      <c r="K245" s="154"/>
      <c r="L245" s="154"/>
      <c r="M245" s="154"/>
      <c r="N245" s="154"/>
      <c r="O245" s="154"/>
      <c r="P245" s="154"/>
      <c r="Q245" s="154"/>
      <c r="R245" s="154"/>
      <c r="S245" s="154"/>
      <c r="T245" s="154"/>
      <c r="U245" s="154"/>
      <c r="V245" s="154"/>
      <c r="W245" s="154"/>
      <c r="X245" s="154"/>
      <c r="Y245" s="154"/>
      <c r="Z245" s="154"/>
      <c r="AA245" s="154"/>
      <c r="AB245" s="154"/>
      <c r="AC245" s="154"/>
      <c r="AD245" s="154"/>
      <c r="AE245" s="154"/>
    </row>
    <row r="246" spans="1:31" x14ac:dyDescent="0.2">
      <c r="A246" s="154"/>
      <c r="B246" s="154"/>
      <c r="C246" s="154"/>
      <c r="D246" s="154"/>
      <c r="E246" s="154"/>
      <c r="F246" s="154"/>
      <c r="G246" s="154"/>
      <c r="H246" s="154"/>
      <c r="I246" s="154"/>
      <c r="J246" s="154"/>
      <c r="K246" s="154"/>
      <c r="L246" s="154"/>
      <c r="M246" s="154"/>
      <c r="N246" s="154"/>
      <c r="O246" s="154"/>
      <c r="P246" s="154"/>
      <c r="Q246" s="154"/>
      <c r="R246" s="154"/>
      <c r="S246" s="154"/>
      <c r="T246" s="154"/>
      <c r="U246" s="154"/>
      <c r="V246" s="154"/>
      <c r="W246" s="154"/>
      <c r="X246" s="154"/>
      <c r="Y246" s="154"/>
      <c r="Z246" s="154"/>
      <c r="AA246" s="154"/>
      <c r="AB246" s="154"/>
      <c r="AC246" s="154"/>
      <c r="AD246" s="154"/>
      <c r="AE246" s="154"/>
    </row>
  </sheetData>
  <sheetProtection algorithmName="SHA-512" hashValue="c3CgdQXAfPWVCkcvG9zvN5hcRID1ZGGgUHCUatgUUOMyRo89qwOHtlKUk9EzNZS1Kaks9k8gTNz1d/2t56lBhw==" saltValue="IZSCldDITWbXQREkUaI9Lg==" spinCount="100000" sheet="1" objects="1" scenarios="1" formatColumns="0" formatRows="0"/>
  <dataValidations count="2">
    <dataValidation type="decimal" operator="greaterThanOrEqual" allowBlank="1" showInputMessage="1" showErrorMessage="1" errorTitle="Minimum Amounts" error="Enter the proposed minimum amount for each category or sub-category." sqref="L43:L49 I43:I49 D43:D49 D25:D37">
      <formula1>0</formula1>
    </dataValidation>
    <dataValidation type="decimal" operator="greaterThan" allowBlank="1" showInputMessage="1" showErrorMessage="1" errorTitle="Minimum Amounts" error="Enter the proposed minimum amount for each category or sub-category." sqref="M43:M49 H43:H49 J43:J49 E43:E49 E25:E37 H25:J37 L25:M37">
      <formula1>0</formula1>
    </dataValidation>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'WK0 - Input data'!$C$58:$C$193</xm:f>
          </x14:formula1>
          <xm:sqref>D10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25"/>
  <sheetViews>
    <sheetView workbookViewId="0">
      <selection activeCell="C60" sqref="C60"/>
    </sheetView>
  </sheetViews>
  <sheetFormatPr defaultColWidth="8.75" defaultRowHeight="11.4" x14ac:dyDescent="0.2"/>
  <cols>
    <col min="1" max="1" width="8.75" style="131"/>
    <col min="2" max="2" width="4.25" style="131" customWidth="1"/>
    <col min="3" max="3" width="22.25" style="131" customWidth="1"/>
    <col min="4" max="4" width="20.25" style="131" customWidth="1"/>
    <col min="5" max="5" width="12.75" style="131" customWidth="1"/>
    <col min="6" max="6" width="10" style="131" customWidth="1"/>
    <col min="7" max="7" width="10.625" style="131" customWidth="1"/>
    <col min="8" max="8" width="10.375" style="131" customWidth="1"/>
    <col min="9" max="9" width="10.75" style="131" customWidth="1"/>
    <col min="10" max="10" width="12.625" style="131" customWidth="1"/>
    <col min="11" max="11" width="12.375" style="131" customWidth="1"/>
    <col min="12" max="12" width="11.25" style="131" customWidth="1"/>
    <col min="13" max="13" width="8.75" style="131"/>
    <col min="14" max="14" width="3.25" style="131" customWidth="1"/>
    <col min="15" max="16384" width="8.75" style="131"/>
  </cols>
  <sheetData>
    <row r="1" spans="1:26" ht="12" thickBot="1" x14ac:dyDescent="0.25">
      <c r="A1" s="158"/>
      <c r="B1" s="158"/>
      <c r="C1" s="158"/>
      <c r="D1" s="158"/>
      <c r="E1" s="158"/>
      <c r="F1" s="158"/>
      <c r="G1" s="158"/>
      <c r="H1" s="158"/>
      <c r="I1" s="158"/>
      <c r="J1" s="158"/>
      <c r="K1" s="158"/>
      <c r="L1" s="158"/>
      <c r="M1" s="158"/>
      <c r="N1" s="158"/>
      <c r="O1" s="158"/>
      <c r="P1" s="158"/>
      <c r="Q1" s="158"/>
      <c r="R1" s="158"/>
      <c r="S1" s="158"/>
      <c r="T1" s="158"/>
      <c r="U1" s="158"/>
      <c r="V1" s="158"/>
      <c r="W1" s="158"/>
      <c r="X1" s="158"/>
      <c r="Y1" s="158"/>
      <c r="Z1" s="158"/>
    </row>
    <row r="2" spans="1:26" x14ac:dyDescent="0.2">
      <c r="A2" s="158"/>
      <c r="B2" s="244"/>
      <c r="C2" s="245"/>
      <c r="D2" s="245"/>
      <c r="E2" s="245"/>
      <c r="F2" s="245"/>
      <c r="G2" s="245"/>
      <c r="H2" s="245"/>
      <c r="I2" s="245"/>
      <c r="J2" s="245"/>
      <c r="K2" s="245"/>
      <c r="L2" s="245"/>
      <c r="M2" s="246"/>
      <c r="N2" s="158"/>
      <c r="O2" s="158"/>
      <c r="P2" s="158"/>
      <c r="Q2" s="158"/>
      <c r="R2" s="158"/>
      <c r="S2" s="158"/>
      <c r="T2" s="158"/>
      <c r="U2" s="158"/>
      <c r="V2" s="158"/>
      <c r="W2" s="158"/>
      <c r="X2" s="158"/>
      <c r="Y2" s="158"/>
      <c r="Z2" s="158"/>
    </row>
    <row r="3" spans="1:26" ht="12" x14ac:dyDescent="0.2">
      <c r="A3" s="158"/>
      <c r="B3" s="247"/>
      <c r="C3" s="188">
        <f>IF(ISBLANK('Wk1'!D10),'Wk1'!D11,'Wk1'!D10)</f>
        <v>0</v>
      </c>
      <c r="D3" s="171"/>
      <c r="E3" s="172"/>
      <c r="F3" s="172"/>
      <c r="G3" s="172"/>
      <c r="H3" s="172"/>
      <c r="I3" s="172"/>
      <c r="J3" s="172"/>
      <c r="K3" s="172"/>
      <c r="L3" s="172"/>
      <c r="M3" s="248"/>
      <c r="N3" s="158"/>
      <c r="O3" s="158"/>
      <c r="P3" s="158"/>
      <c r="Q3" s="158"/>
      <c r="R3" s="158"/>
      <c r="S3" s="158"/>
      <c r="T3" s="158"/>
      <c r="U3" s="158"/>
      <c r="V3" s="158"/>
      <c r="W3" s="158"/>
      <c r="X3" s="158"/>
      <c r="Y3" s="158"/>
      <c r="Z3" s="158"/>
    </row>
    <row r="4" spans="1:26" x14ac:dyDescent="0.2">
      <c r="A4" s="158"/>
      <c r="B4" s="247"/>
      <c r="C4" s="172"/>
      <c r="D4" s="172"/>
      <c r="E4" s="172"/>
      <c r="F4" s="172"/>
      <c r="G4" s="172"/>
      <c r="H4" s="172"/>
      <c r="I4" s="172"/>
      <c r="J4" s="172"/>
      <c r="K4" s="172"/>
      <c r="L4" s="172"/>
      <c r="M4" s="248"/>
      <c r="N4" s="158"/>
      <c r="O4" s="158"/>
      <c r="P4" s="158"/>
      <c r="Q4" s="158"/>
      <c r="R4" s="158"/>
      <c r="S4" s="158"/>
      <c r="T4" s="158"/>
      <c r="U4" s="158"/>
      <c r="V4" s="158"/>
      <c r="W4" s="158"/>
      <c r="X4" s="158"/>
      <c r="Y4" s="158"/>
      <c r="Z4" s="158"/>
    </row>
    <row r="5" spans="1:26" ht="15.6" x14ac:dyDescent="0.3">
      <c r="A5" s="158"/>
      <c r="B5" s="247"/>
      <c r="C5" s="172"/>
      <c r="D5" s="172"/>
      <c r="E5" s="172"/>
      <c r="F5" s="174" t="s">
        <v>324</v>
      </c>
      <c r="G5" s="172"/>
      <c r="H5" s="172"/>
      <c r="I5" s="172"/>
      <c r="J5" s="172"/>
      <c r="K5" s="172"/>
      <c r="L5" s="172"/>
      <c r="M5" s="248"/>
      <c r="N5" s="158"/>
      <c r="O5" s="158"/>
      <c r="P5" s="158"/>
      <c r="Q5" s="158"/>
      <c r="R5" s="158"/>
      <c r="S5" s="158"/>
      <c r="T5" s="158"/>
      <c r="U5" s="158"/>
      <c r="V5" s="158"/>
      <c r="W5" s="158"/>
      <c r="X5" s="158"/>
      <c r="Y5" s="158"/>
      <c r="Z5" s="158"/>
    </row>
    <row r="6" spans="1:26" x14ac:dyDescent="0.2">
      <c r="A6" s="158"/>
      <c r="B6" s="247"/>
      <c r="C6" s="172"/>
      <c r="D6" s="172"/>
      <c r="E6" s="172"/>
      <c r="F6" s="172"/>
      <c r="G6" s="172"/>
      <c r="H6" s="172"/>
      <c r="I6" s="172"/>
      <c r="J6" s="172"/>
      <c r="K6" s="172"/>
      <c r="L6" s="172"/>
      <c r="M6" s="248"/>
      <c r="N6" s="158"/>
      <c r="O6" s="158"/>
      <c r="P6" s="158"/>
      <c r="Q6" s="158"/>
      <c r="R6" s="158"/>
      <c r="S6" s="158"/>
      <c r="T6" s="158"/>
      <c r="U6" s="158"/>
      <c r="V6" s="158"/>
      <c r="W6" s="158"/>
      <c r="X6" s="158"/>
      <c r="Y6" s="158"/>
      <c r="Z6" s="158"/>
    </row>
    <row r="7" spans="1:26" x14ac:dyDescent="0.2">
      <c r="A7" s="158"/>
      <c r="B7" s="247"/>
      <c r="C7" s="172"/>
      <c r="D7" s="172"/>
      <c r="E7" s="172"/>
      <c r="F7" s="172"/>
      <c r="G7" s="172"/>
      <c r="H7" s="172"/>
      <c r="I7" s="172"/>
      <c r="J7" s="172"/>
      <c r="K7" s="172"/>
      <c r="L7" s="172"/>
      <c r="M7" s="248"/>
      <c r="N7" s="158"/>
      <c r="O7" s="158"/>
      <c r="P7" s="158"/>
      <c r="Q7" s="158"/>
      <c r="R7" s="158"/>
      <c r="S7" s="158"/>
      <c r="T7" s="158"/>
      <c r="U7" s="158"/>
      <c r="V7" s="158"/>
      <c r="W7" s="158"/>
      <c r="X7" s="158"/>
      <c r="Y7" s="158"/>
      <c r="Z7" s="158"/>
    </row>
    <row r="8" spans="1:26" x14ac:dyDescent="0.2">
      <c r="A8" s="158"/>
      <c r="B8" s="247"/>
      <c r="C8" s="172" t="str">
        <f>"    The aim of this sheet is to show the difference between minimum rates and their increase in "&amp;'WK0 - Input data'!$H$55</f>
        <v xml:space="preserve">    The aim of this sheet is to show the difference between minimum rates and their increase in </v>
      </c>
      <c r="D8" s="172"/>
      <c r="E8" s="172"/>
      <c r="F8" s="172"/>
      <c r="G8" s="172"/>
      <c r="H8" s="172"/>
      <c r="I8" s="172"/>
      <c r="J8" s="172"/>
      <c r="K8" s="172"/>
      <c r="L8" s="172"/>
      <c r="M8" s="248"/>
      <c r="N8" s="158"/>
      <c r="O8" s="158"/>
      <c r="P8" s="158"/>
      <c r="Q8" s="158"/>
      <c r="R8" s="158"/>
      <c r="S8" s="158"/>
      <c r="T8" s="158"/>
      <c r="U8" s="158"/>
      <c r="V8" s="158"/>
      <c r="W8" s="158"/>
      <c r="X8" s="158"/>
      <c r="Y8" s="158"/>
      <c r="Z8" s="158"/>
    </row>
    <row r="9" spans="1:26" x14ac:dyDescent="0.2">
      <c r="A9" s="158"/>
      <c r="B9" s="247"/>
      <c r="C9" s="172" t="s">
        <v>325</v>
      </c>
      <c r="D9" s="172"/>
      <c r="E9" s="172"/>
      <c r="F9" s="172"/>
      <c r="G9" s="172"/>
      <c r="H9" s="172"/>
      <c r="I9" s="172"/>
      <c r="J9" s="172"/>
      <c r="K9" s="172"/>
      <c r="L9" s="172"/>
      <c r="M9" s="248"/>
      <c r="N9" s="158"/>
      <c r="O9" s="158"/>
      <c r="P9" s="158"/>
      <c r="Q9" s="158"/>
      <c r="R9" s="158"/>
      <c r="S9" s="158"/>
      <c r="T9" s="158"/>
      <c r="U9" s="158"/>
      <c r="V9" s="158"/>
      <c r="W9" s="158"/>
      <c r="X9" s="158"/>
      <c r="Y9" s="158"/>
      <c r="Z9" s="158"/>
    </row>
    <row r="10" spans="1:26" x14ac:dyDescent="0.2">
      <c r="A10" s="158"/>
      <c r="B10" s="247"/>
      <c r="C10" s="172"/>
      <c r="D10" s="172"/>
      <c r="E10" s="172"/>
      <c r="F10" s="172"/>
      <c r="G10" s="172"/>
      <c r="H10" s="172"/>
      <c r="I10" s="172"/>
      <c r="J10" s="172"/>
      <c r="K10" s="172"/>
      <c r="L10" s="172"/>
      <c r="M10" s="248"/>
      <c r="N10" s="158"/>
      <c r="O10" s="158"/>
      <c r="P10" s="158"/>
      <c r="Q10" s="158"/>
      <c r="R10" s="158"/>
      <c r="S10" s="158"/>
      <c r="T10" s="158"/>
      <c r="U10" s="158"/>
      <c r="V10" s="158"/>
      <c r="W10" s="158"/>
      <c r="X10" s="158"/>
      <c r="Y10" s="158"/>
      <c r="Z10" s="158"/>
    </row>
    <row r="11" spans="1:26" ht="12" x14ac:dyDescent="0.25">
      <c r="A11" s="158"/>
      <c r="B11" s="247"/>
      <c r="C11" s="249"/>
      <c r="D11" s="250"/>
      <c r="E11" s="250"/>
      <c r="F11" s="173" t="s">
        <v>225</v>
      </c>
      <c r="G11" s="250"/>
      <c r="H11" s="250"/>
      <c r="I11" s="250"/>
      <c r="J11" s="250"/>
      <c r="K11" s="172"/>
      <c r="L11" s="172"/>
      <c r="M11" s="248"/>
      <c r="N11" s="158"/>
      <c r="O11" s="158"/>
      <c r="P11" s="158"/>
      <c r="Q11" s="158"/>
      <c r="R11" s="158"/>
      <c r="S11" s="158"/>
      <c r="T11" s="158"/>
      <c r="U11" s="158"/>
      <c r="V11" s="158"/>
      <c r="W11" s="158"/>
      <c r="X11" s="158"/>
      <c r="Y11" s="158"/>
      <c r="Z11" s="158"/>
    </row>
    <row r="12" spans="1:26" ht="15.6" x14ac:dyDescent="0.3">
      <c r="A12" s="158"/>
      <c r="B12" s="247"/>
      <c r="C12" s="255"/>
      <c r="D12" s="159"/>
      <c r="E12" s="159"/>
      <c r="F12" s="159"/>
      <c r="G12" s="159"/>
      <c r="H12" s="159"/>
      <c r="I12" s="159"/>
      <c r="J12" s="159"/>
      <c r="K12" s="159"/>
      <c r="L12" s="159"/>
      <c r="M12" s="251"/>
      <c r="N12" s="158"/>
      <c r="O12" s="158"/>
      <c r="P12" s="158"/>
      <c r="Q12" s="158"/>
      <c r="R12" s="158"/>
      <c r="S12" s="158"/>
      <c r="T12" s="158"/>
      <c r="U12" s="158"/>
      <c r="V12" s="158"/>
      <c r="W12" s="158"/>
      <c r="X12" s="158"/>
      <c r="Y12" s="158"/>
      <c r="Z12" s="158"/>
    </row>
    <row r="13" spans="1:26" ht="48" x14ac:dyDescent="0.25">
      <c r="A13" s="158"/>
      <c r="B13" s="247"/>
      <c r="C13" s="256" t="s">
        <v>326</v>
      </c>
      <c r="D13" s="257" t="s">
        <v>327</v>
      </c>
      <c r="E13" s="257" t="s">
        <v>328</v>
      </c>
      <c r="F13" s="192" t="s">
        <v>329</v>
      </c>
      <c r="G13" s="192" t="s">
        <v>330</v>
      </c>
      <c r="H13" s="192" t="s">
        <v>329</v>
      </c>
      <c r="I13" s="194" t="s">
        <v>330</v>
      </c>
      <c r="J13" s="192" t="s">
        <v>331</v>
      </c>
      <c r="K13" s="192" t="s">
        <v>331</v>
      </c>
      <c r="L13" s="192" t="s">
        <v>332</v>
      </c>
      <c r="M13" s="251"/>
      <c r="N13" s="158"/>
      <c r="O13" s="158"/>
      <c r="P13" s="158"/>
      <c r="Q13" s="158"/>
      <c r="R13" s="158"/>
      <c r="S13" s="158"/>
      <c r="T13" s="158"/>
      <c r="U13" s="158"/>
      <c r="V13" s="158"/>
      <c r="W13" s="158"/>
      <c r="X13" s="158"/>
      <c r="Y13" s="158"/>
      <c r="Z13" s="158"/>
    </row>
    <row r="14" spans="1:26" ht="12" x14ac:dyDescent="0.25">
      <c r="A14" s="158"/>
      <c r="B14" s="247"/>
      <c r="C14" s="258"/>
      <c r="D14" s="196" t="str">
        <f>'WK0 - Input data'!$G$50</f>
        <v>2018-19</v>
      </c>
      <c r="E14" s="197"/>
      <c r="F14" s="198" t="str">
        <f>'WK0 - Input data'!$G$50</f>
        <v>2018-19</v>
      </c>
      <c r="G14" s="198" t="str">
        <f>'WK0 - Input data'!$G$50</f>
        <v>2018-19</v>
      </c>
      <c r="H14" s="198" t="str">
        <f>'WK0 - Input data'!$H$50</f>
        <v>2019-20</v>
      </c>
      <c r="I14" s="199" t="str">
        <f>'WK0 - Input data'!$H$50</f>
        <v>2019-20</v>
      </c>
      <c r="J14" s="198" t="str">
        <f>'WK0 - Input data'!$G$50</f>
        <v>2018-19</v>
      </c>
      <c r="K14" s="198" t="str">
        <f>'WK0 - Input data'!$H$50</f>
        <v>2019-20</v>
      </c>
      <c r="L14" s="198" t="str">
        <f>'WK0 - Input data'!$H$50</f>
        <v>2019-20</v>
      </c>
      <c r="M14" s="251"/>
      <c r="N14" s="158"/>
      <c r="O14" s="158"/>
      <c r="P14" s="158"/>
      <c r="Q14" s="158"/>
      <c r="R14" s="158"/>
      <c r="S14" s="158"/>
      <c r="T14" s="158"/>
      <c r="U14" s="158"/>
      <c r="V14" s="158"/>
      <c r="W14" s="158"/>
      <c r="X14" s="158"/>
      <c r="Y14" s="158"/>
      <c r="Z14" s="158"/>
    </row>
    <row r="15" spans="1:26" x14ac:dyDescent="0.2">
      <c r="A15" s="158"/>
      <c r="B15" s="247"/>
      <c r="C15" s="259" t="s">
        <v>333</v>
      </c>
      <c r="D15" s="161"/>
      <c r="E15" s="167">
        <v>50000</v>
      </c>
      <c r="F15" s="162"/>
      <c r="G15" s="162"/>
      <c r="H15" s="162"/>
      <c r="I15" s="163"/>
      <c r="J15" s="266" t="str">
        <f t="shared" ref="J15:J28" si="0">IF(G15-F15=0,".",G15-F15)</f>
        <v>.</v>
      </c>
      <c r="K15" s="266" t="str">
        <f t="shared" ref="K15:K28" si="1">IF(I15-H15=0,".",I15-H15)</f>
        <v>.</v>
      </c>
      <c r="L15" s="267" t="str">
        <f t="shared" ref="L15:L28" si="2">IF(H15=0,".",I15/H15)</f>
        <v>.</v>
      </c>
      <c r="M15" s="251"/>
      <c r="N15" s="158"/>
      <c r="O15" s="158"/>
      <c r="P15" s="158"/>
      <c r="Q15" s="158"/>
      <c r="R15" s="158"/>
      <c r="S15" s="158"/>
      <c r="T15" s="158"/>
      <c r="U15" s="158"/>
      <c r="V15" s="158"/>
      <c r="W15" s="158"/>
      <c r="X15" s="158"/>
      <c r="Y15" s="158"/>
      <c r="Z15" s="158"/>
    </row>
    <row r="16" spans="1:26" x14ac:dyDescent="0.2">
      <c r="A16" s="158"/>
      <c r="B16" s="247"/>
      <c r="C16" s="260" t="s">
        <v>334</v>
      </c>
      <c r="D16" s="164"/>
      <c r="E16" s="168">
        <v>150000</v>
      </c>
      <c r="F16" s="165"/>
      <c r="G16" s="165"/>
      <c r="H16" s="165"/>
      <c r="I16" s="166"/>
      <c r="J16" s="268" t="str">
        <f t="shared" si="0"/>
        <v>.</v>
      </c>
      <c r="K16" s="268" t="str">
        <f t="shared" si="1"/>
        <v>.</v>
      </c>
      <c r="L16" s="269" t="str">
        <f t="shared" si="2"/>
        <v>.</v>
      </c>
      <c r="M16" s="251"/>
      <c r="N16" s="158"/>
      <c r="O16" s="158"/>
      <c r="P16" s="158"/>
      <c r="Q16" s="158"/>
      <c r="R16" s="158"/>
      <c r="S16" s="158"/>
      <c r="T16" s="158"/>
      <c r="U16" s="158"/>
      <c r="V16" s="158"/>
      <c r="W16" s="158"/>
      <c r="X16" s="158"/>
      <c r="Y16" s="158"/>
      <c r="Z16" s="158"/>
    </row>
    <row r="17" spans="1:26" x14ac:dyDescent="0.2">
      <c r="A17" s="158"/>
      <c r="B17" s="247"/>
      <c r="C17" s="260" t="s">
        <v>335</v>
      </c>
      <c r="D17" s="164"/>
      <c r="E17" s="168">
        <v>250000</v>
      </c>
      <c r="F17" s="165"/>
      <c r="G17" s="165"/>
      <c r="H17" s="165"/>
      <c r="I17" s="166"/>
      <c r="J17" s="268" t="str">
        <f t="shared" si="0"/>
        <v>.</v>
      </c>
      <c r="K17" s="268" t="str">
        <f t="shared" si="1"/>
        <v>.</v>
      </c>
      <c r="L17" s="269" t="str">
        <f t="shared" si="2"/>
        <v>.</v>
      </c>
      <c r="M17" s="251"/>
      <c r="N17" s="158"/>
      <c r="O17" s="158"/>
      <c r="P17" s="158"/>
      <c r="Q17" s="158"/>
      <c r="R17" s="158"/>
      <c r="S17" s="158"/>
      <c r="T17" s="158"/>
      <c r="U17" s="158"/>
      <c r="V17" s="158"/>
      <c r="W17" s="158"/>
      <c r="X17" s="158"/>
      <c r="Y17" s="158"/>
      <c r="Z17" s="158"/>
    </row>
    <row r="18" spans="1:26" x14ac:dyDescent="0.2">
      <c r="A18" s="158"/>
      <c r="B18" s="247"/>
      <c r="C18" s="260" t="s">
        <v>336</v>
      </c>
      <c r="D18" s="164"/>
      <c r="E18" s="168">
        <v>350000</v>
      </c>
      <c r="F18" s="165"/>
      <c r="G18" s="165"/>
      <c r="H18" s="165"/>
      <c r="I18" s="166"/>
      <c r="J18" s="268" t="str">
        <f t="shared" si="0"/>
        <v>.</v>
      </c>
      <c r="K18" s="268" t="str">
        <f t="shared" si="1"/>
        <v>.</v>
      </c>
      <c r="L18" s="269" t="str">
        <f t="shared" si="2"/>
        <v>.</v>
      </c>
      <c r="M18" s="251"/>
      <c r="N18" s="158"/>
      <c r="O18" s="158"/>
      <c r="P18" s="158"/>
      <c r="Q18" s="158"/>
      <c r="R18" s="158"/>
      <c r="S18" s="158"/>
      <c r="T18" s="158"/>
      <c r="U18" s="158"/>
      <c r="V18" s="158"/>
      <c r="W18" s="158"/>
      <c r="X18" s="158"/>
      <c r="Y18" s="158"/>
      <c r="Z18" s="158"/>
    </row>
    <row r="19" spans="1:26" x14ac:dyDescent="0.2">
      <c r="A19" s="158"/>
      <c r="B19" s="247"/>
      <c r="C19" s="260" t="s">
        <v>337</v>
      </c>
      <c r="D19" s="164"/>
      <c r="E19" s="168">
        <v>450000</v>
      </c>
      <c r="F19" s="165"/>
      <c r="G19" s="165"/>
      <c r="H19" s="165"/>
      <c r="I19" s="166"/>
      <c r="J19" s="268" t="str">
        <f t="shared" si="0"/>
        <v>.</v>
      </c>
      <c r="K19" s="268" t="str">
        <f t="shared" si="1"/>
        <v>.</v>
      </c>
      <c r="L19" s="269" t="str">
        <f t="shared" si="2"/>
        <v>.</v>
      </c>
      <c r="M19" s="251"/>
      <c r="N19" s="158"/>
      <c r="O19" s="158"/>
      <c r="P19" s="158"/>
      <c r="Q19" s="158"/>
      <c r="R19" s="158"/>
      <c r="S19" s="158"/>
      <c r="T19" s="158"/>
      <c r="U19" s="158"/>
      <c r="V19" s="158"/>
      <c r="W19" s="158"/>
      <c r="X19" s="158"/>
      <c r="Y19" s="158"/>
      <c r="Z19" s="158"/>
    </row>
    <row r="20" spans="1:26" x14ac:dyDescent="0.2">
      <c r="A20" s="158"/>
      <c r="B20" s="247"/>
      <c r="C20" s="260" t="s">
        <v>338</v>
      </c>
      <c r="D20" s="164"/>
      <c r="E20" s="168">
        <v>550000</v>
      </c>
      <c r="F20" s="165"/>
      <c r="G20" s="165"/>
      <c r="H20" s="165"/>
      <c r="I20" s="166"/>
      <c r="J20" s="268" t="str">
        <f t="shared" si="0"/>
        <v>.</v>
      </c>
      <c r="K20" s="268" t="str">
        <f t="shared" si="1"/>
        <v>.</v>
      </c>
      <c r="L20" s="269" t="str">
        <f t="shared" si="2"/>
        <v>.</v>
      </c>
      <c r="M20" s="251"/>
      <c r="N20" s="158"/>
      <c r="O20" s="158"/>
      <c r="P20" s="158"/>
      <c r="Q20" s="158"/>
      <c r="R20" s="158"/>
      <c r="S20" s="158"/>
      <c r="T20" s="158"/>
      <c r="U20" s="158"/>
      <c r="V20" s="158"/>
      <c r="W20" s="158"/>
      <c r="X20" s="158"/>
      <c r="Y20" s="158"/>
      <c r="Z20" s="158"/>
    </row>
    <row r="21" spans="1:26" x14ac:dyDescent="0.2">
      <c r="A21" s="158"/>
      <c r="B21" s="247"/>
      <c r="C21" s="260" t="s">
        <v>339</v>
      </c>
      <c r="D21" s="164"/>
      <c r="E21" s="168">
        <v>650000</v>
      </c>
      <c r="F21" s="165"/>
      <c r="G21" s="165"/>
      <c r="H21" s="165"/>
      <c r="I21" s="166"/>
      <c r="J21" s="268" t="str">
        <f t="shared" si="0"/>
        <v>.</v>
      </c>
      <c r="K21" s="268" t="str">
        <f t="shared" si="1"/>
        <v>.</v>
      </c>
      <c r="L21" s="269" t="str">
        <f t="shared" si="2"/>
        <v>.</v>
      </c>
      <c r="M21" s="251"/>
      <c r="N21" s="158"/>
      <c r="O21" s="158"/>
      <c r="P21" s="158"/>
      <c r="Q21" s="158"/>
      <c r="R21" s="158"/>
      <c r="S21" s="158"/>
      <c r="T21" s="158"/>
      <c r="U21" s="158"/>
      <c r="V21" s="158"/>
      <c r="W21" s="158"/>
      <c r="X21" s="158"/>
      <c r="Y21" s="158"/>
      <c r="Z21" s="158"/>
    </row>
    <row r="22" spans="1:26" x14ac:dyDescent="0.2">
      <c r="A22" s="158"/>
      <c r="B22" s="247"/>
      <c r="C22" s="260" t="s">
        <v>340</v>
      </c>
      <c r="D22" s="164"/>
      <c r="E22" s="168">
        <v>750000</v>
      </c>
      <c r="F22" s="165"/>
      <c r="G22" s="165"/>
      <c r="H22" s="165"/>
      <c r="I22" s="166"/>
      <c r="J22" s="268" t="str">
        <f t="shared" si="0"/>
        <v>.</v>
      </c>
      <c r="K22" s="268" t="str">
        <f t="shared" si="1"/>
        <v>.</v>
      </c>
      <c r="L22" s="269" t="str">
        <f t="shared" si="2"/>
        <v>.</v>
      </c>
      <c r="M22" s="251"/>
      <c r="N22" s="158"/>
      <c r="O22" s="158"/>
      <c r="P22" s="158"/>
      <c r="Q22" s="158"/>
      <c r="R22" s="158"/>
      <c r="S22" s="158"/>
      <c r="T22" s="158"/>
      <c r="U22" s="158"/>
      <c r="V22" s="158"/>
      <c r="W22" s="158"/>
      <c r="X22" s="158"/>
      <c r="Y22" s="158"/>
      <c r="Z22" s="158"/>
    </row>
    <row r="23" spans="1:26" x14ac:dyDescent="0.2">
      <c r="A23" s="158"/>
      <c r="B23" s="247"/>
      <c r="C23" s="260" t="s">
        <v>341</v>
      </c>
      <c r="D23" s="164"/>
      <c r="E23" s="168">
        <v>850000</v>
      </c>
      <c r="F23" s="165"/>
      <c r="G23" s="165"/>
      <c r="H23" s="165"/>
      <c r="I23" s="166"/>
      <c r="J23" s="268" t="str">
        <f t="shared" si="0"/>
        <v>.</v>
      </c>
      <c r="K23" s="268" t="str">
        <f t="shared" si="1"/>
        <v>.</v>
      </c>
      <c r="L23" s="269" t="str">
        <f t="shared" si="2"/>
        <v>.</v>
      </c>
      <c r="M23" s="251"/>
      <c r="N23" s="158"/>
      <c r="O23" s="158"/>
      <c r="P23" s="158"/>
      <c r="Q23" s="158"/>
      <c r="R23" s="158"/>
      <c r="S23" s="158"/>
      <c r="T23" s="158"/>
      <c r="U23" s="158"/>
      <c r="V23" s="158"/>
      <c r="W23" s="158"/>
      <c r="X23" s="158"/>
      <c r="Y23" s="158"/>
      <c r="Z23" s="158"/>
    </row>
    <row r="24" spans="1:26" x14ac:dyDescent="0.2">
      <c r="A24" s="158"/>
      <c r="B24" s="247"/>
      <c r="C24" s="260" t="s">
        <v>342</v>
      </c>
      <c r="D24" s="164"/>
      <c r="E24" s="168">
        <v>950000</v>
      </c>
      <c r="F24" s="165"/>
      <c r="G24" s="165"/>
      <c r="H24" s="165"/>
      <c r="I24" s="166"/>
      <c r="J24" s="268" t="str">
        <f t="shared" si="0"/>
        <v>.</v>
      </c>
      <c r="K24" s="268" t="str">
        <f t="shared" si="1"/>
        <v>.</v>
      </c>
      <c r="L24" s="269" t="str">
        <f t="shared" si="2"/>
        <v>.</v>
      </c>
      <c r="M24" s="251"/>
      <c r="N24" s="158"/>
      <c r="O24" s="158"/>
      <c r="P24" s="158"/>
      <c r="Q24" s="158"/>
      <c r="R24" s="158"/>
      <c r="S24" s="158"/>
      <c r="T24" s="158"/>
      <c r="U24" s="158"/>
      <c r="V24" s="158"/>
      <c r="W24" s="158"/>
      <c r="X24" s="158"/>
      <c r="Y24" s="158"/>
      <c r="Z24" s="158"/>
    </row>
    <row r="25" spans="1:26" x14ac:dyDescent="0.2">
      <c r="A25" s="158"/>
      <c r="B25" s="247"/>
      <c r="C25" s="260" t="s">
        <v>343</v>
      </c>
      <c r="D25" s="164"/>
      <c r="E25" s="168">
        <v>1250000</v>
      </c>
      <c r="F25" s="165"/>
      <c r="G25" s="165"/>
      <c r="H25" s="165"/>
      <c r="I25" s="166"/>
      <c r="J25" s="268" t="str">
        <f t="shared" si="0"/>
        <v>.</v>
      </c>
      <c r="K25" s="268" t="str">
        <f t="shared" si="1"/>
        <v>.</v>
      </c>
      <c r="L25" s="269" t="str">
        <f t="shared" si="2"/>
        <v>.</v>
      </c>
      <c r="M25" s="251"/>
      <c r="N25" s="158"/>
      <c r="O25" s="158"/>
      <c r="P25" s="158"/>
      <c r="Q25" s="158"/>
      <c r="R25" s="158"/>
      <c r="S25" s="158"/>
      <c r="T25" s="158"/>
      <c r="U25" s="158"/>
      <c r="V25" s="158"/>
      <c r="W25" s="158"/>
      <c r="X25" s="158"/>
      <c r="Y25" s="158"/>
      <c r="Z25" s="158"/>
    </row>
    <row r="26" spans="1:26" x14ac:dyDescent="0.2">
      <c r="A26" s="158"/>
      <c r="B26" s="247"/>
      <c r="C26" s="260" t="s">
        <v>344</v>
      </c>
      <c r="D26" s="164"/>
      <c r="E26" s="168">
        <v>1750000</v>
      </c>
      <c r="F26" s="165"/>
      <c r="G26" s="165"/>
      <c r="H26" s="165"/>
      <c r="I26" s="166"/>
      <c r="J26" s="268" t="str">
        <f t="shared" si="0"/>
        <v>.</v>
      </c>
      <c r="K26" s="268" t="str">
        <f t="shared" si="1"/>
        <v>.</v>
      </c>
      <c r="L26" s="269" t="str">
        <f t="shared" si="2"/>
        <v>.</v>
      </c>
      <c r="M26" s="251"/>
      <c r="N26" s="158"/>
      <c r="O26" s="158"/>
      <c r="P26" s="158"/>
      <c r="Q26" s="158"/>
      <c r="R26" s="158"/>
      <c r="S26" s="158"/>
      <c r="T26" s="158"/>
      <c r="U26" s="158"/>
      <c r="V26" s="158"/>
      <c r="W26" s="158"/>
      <c r="X26" s="158"/>
      <c r="Y26" s="158"/>
      <c r="Z26" s="158"/>
    </row>
    <row r="27" spans="1:26" x14ac:dyDescent="0.2">
      <c r="A27" s="158"/>
      <c r="B27" s="247"/>
      <c r="C27" s="260" t="s">
        <v>345</v>
      </c>
      <c r="D27" s="164"/>
      <c r="E27" s="168">
        <v>2500000</v>
      </c>
      <c r="F27" s="165"/>
      <c r="G27" s="165"/>
      <c r="H27" s="165"/>
      <c r="I27" s="166"/>
      <c r="J27" s="268" t="str">
        <f t="shared" si="0"/>
        <v>.</v>
      </c>
      <c r="K27" s="268" t="str">
        <f t="shared" si="1"/>
        <v>.</v>
      </c>
      <c r="L27" s="269" t="str">
        <f t="shared" si="2"/>
        <v>.</v>
      </c>
      <c r="M27" s="251"/>
      <c r="N27" s="158"/>
      <c r="O27" s="158"/>
      <c r="P27" s="158"/>
      <c r="Q27" s="158"/>
      <c r="R27" s="158"/>
      <c r="S27" s="158"/>
      <c r="T27" s="158"/>
      <c r="U27" s="158"/>
      <c r="V27" s="158"/>
      <c r="W27" s="158"/>
      <c r="X27" s="158"/>
      <c r="Y27" s="158"/>
      <c r="Z27" s="158"/>
    </row>
    <row r="28" spans="1:26" x14ac:dyDescent="0.2">
      <c r="A28" s="158"/>
      <c r="B28" s="247"/>
      <c r="C28" s="261" t="s">
        <v>346</v>
      </c>
      <c r="D28" s="262"/>
      <c r="E28" s="263">
        <v>3000000</v>
      </c>
      <c r="F28" s="264"/>
      <c r="G28" s="264"/>
      <c r="H28" s="264"/>
      <c r="I28" s="265"/>
      <c r="J28" s="270" t="str">
        <f t="shared" si="0"/>
        <v>.</v>
      </c>
      <c r="K28" s="270" t="str">
        <f t="shared" si="1"/>
        <v>.</v>
      </c>
      <c r="L28" s="271" t="str">
        <f t="shared" si="2"/>
        <v>.</v>
      </c>
      <c r="M28" s="251"/>
      <c r="N28" s="158"/>
      <c r="O28" s="158"/>
      <c r="P28" s="158"/>
      <c r="Q28" s="158"/>
      <c r="R28" s="158"/>
      <c r="S28" s="158"/>
      <c r="T28" s="158"/>
      <c r="U28" s="158"/>
      <c r="V28" s="158"/>
      <c r="W28" s="158"/>
      <c r="X28" s="158"/>
      <c r="Y28" s="158"/>
      <c r="Z28" s="158"/>
    </row>
    <row r="29" spans="1:26" ht="12" thickBot="1" x14ac:dyDescent="0.25">
      <c r="A29" s="158"/>
      <c r="B29" s="252"/>
      <c r="C29" s="253"/>
      <c r="D29" s="253"/>
      <c r="E29" s="253"/>
      <c r="F29" s="253"/>
      <c r="G29" s="253"/>
      <c r="H29" s="253"/>
      <c r="I29" s="253"/>
      <c r="J29" s="253"/>
      <c r="K29" s="253"/>
      <c r="L29" s="253"/>
      <c r="M29" s="254"/>
      <c r="N29" s="158"/>
      <c r="O29" s="158"/>
      <c r="P29" s="158"/>
      <c r="Q29" s="158"/>
      <c r="R29" s="158"/>
      <c r="S29" s="158"/>
      <c r="T29" s="158"/>
      <c r="U29" s="158"/>
      <c r="V29" s="158"/>
      <c r="W29" s="158"/>
      <c r="X29" s="158"/>
      <c r="Y29" s="158"/>
      <c r="Z29" s="158"/>
    </row>
    <row r="30" spans="1:26" ht="13.2" hidden="1" x14ac:dyDescent="0.25">
      <c r="A30" s="158"/>
      <c r="B30" s="159"/>
      <c r="C30" s="129"/>
      <c r="D30" s="129"/>
      <c r="E30" s="159"/>
      <c r="F30" s="159"/>
      <c r="G30" s="159"/>
      <c r="H30" s="159"/>
      <c r="I30" s="158"/>
      <c r="J30" s="158"/>
      <c r="K30" s="158"/>
      <c r="L30" s="158"/>
      <c r="M30" s="158"/>
      <c r="N30" s="158"/>
      <c r="O30" s="158"/>
      <c r="P30" s="158"/>
      <c r="Q30" s="158"/>
      <c r="R30" s="158"/>
      <c r="S30" s="158"/>
      <c r="T30" s="158"/>
      <c r="U30" s="158"/>
      <c r="V30" s="158"/>
      <c r="W30" s="158"/>
      <c r="X30" s="158"/>
      <c r="Y30" s="158"/>
      <c r="Z30" s="158"/>
    </row>
    <row r="31" spans="1:26" ht="13.2" hidden="1" x14ac:dyDescent="0.25">
      <c r="A31" s="158"/>
      <c r="B31" s="159"/>
      <c r="C31" s="129" t="s">
        <v>347</v>
      </c>
      <c r="D31" s="129"/>
      <c r="E31" s="159"/>
      <c r="F31" s="159"/>
      <c r="G31" s="159"/>
      <c r="H31" s="159"/>
      <c r="I31" s="158"/>
      <c r="J31" s="158"/>
      <c r="K31" s="158"/>
      <c r="L31" s="158"/>
      <c r="M31" s="158"/>
      <c r="N31" s="158"/>
      <c r="O31" s="158"/>
      <c r="P31" s="158"/>
      <c r="Q31" s="158"/>
      <c r="R31" s="158"/>
      <c r="S31" s="158"/>
      <c r="T31" s="158"/>
      <c r="U31" s="158"/>
      <c r="V31" s="158"/>
      <c r="W31" s="158"/>
      <c r="X31" s="158"/>
      <c r="Y31" s="158"/>
      <c r="Z31" s="158"/>
    </row>
    <row r="32" spans="1:26" ht="13.2" hidden="1" x14ac:dyDescent="0.25">
      <c r="A32" s="158"/>
      <c r="B32" s="159"/>
      <c r="C32" s="129" t="s">
        <v>348</v>
      </c>
      <c r="D32" s="129"/>
      <c r="E32" s="159"/>
      <c r="F32" s="159"/>
      <c r="G32" s="159"/>
      <c r="H32" s="159"/>
      <c r="I32" s="158"/>
      <c r="J32" s="158"/>
      <c r="K32" s="158"/>
      <c r="L32" s="158"/>
      <c r="M32" s="158"/>
      <c r="N32" s="158"/>
      <c r="O32" s="158"/>
      <c r="P32" s="158"/>
      <c r="Q32" s="158"/>
      <c r="R32" s="158"/>
      <c r="S32" s="158"/>
      <c r="T32" s="158"/>
      <c r="U32" s="158"/>
      <c r="V32" s="158"/>
      <c r="W32" s="158"/>
      <c r="X32" s="158"/>
      <c r="Y32" s="158"/>
      <c r="Z32" s="158"/>
    </row>
    <row r="33" spans="1:26" ht="13.2" hidden="1" x14ac:dyDescent="0.25">
      <c r="A33" s="158"/>
      <c r="B33" s="159"/>
      <c r="C33" s="129" t="s">
        <v>349</v>
      </c>
      <c r="D33" s="129"/>
      <c r="E33" s="159"/>
      <c r="F33" s="159"/>
      <c r="G33" s="159"/>
      <c r="H33" s="159"/>
      <c r="I33" s="158"/>
      <c r="J33" s="158"/>
      <c r="K33" s="158"/>
      <c r="L33" s="158"/>
      <c r="M33" s="158"/>
      <c r="N33" s="158"/>
      <c r="O33" s="158"/>
      <c r="P33" s="158"/>
      <c r="Q33" s="158"/>
      <c r="R33" s="158"/>
      <c r="S33" s="158"/>
      <c r="T33" s="158"/>
      <c r="U33" s="158"/>
      <c r="V33" s="158"/>
      <c r="W33" s="158"/>
      <c r="X33" s="158"/>
      <c r="Y33" s="158"/>
      <c r="Z33" s="158"/>
    </row>
    <row r="34" spans="1:26" ht="13.2" hidden="1" x14ac:dyDescent="0.25">
      <c r="A34" s="158"/>
      <c r="B34" s="159"/>
      <c r="C34" s="129" t="s">
        <v>350</v>
      </c>
      <c r="D34" s="129"/>
      <c r="E34" s="159"/>
      <c r="F34" s="159"/>
      <c r="G34" s="159"/>
      <c r="H34" s="159"/>
      <c r="I34" s="158"/>
      <c r="J34" s="158"/>
      <c r="K34" s="158"/>
      <c r="L34" s="158"/>
      <c r="M34" s="158"/>
      <c r="N34" s="158"/>
      <c r="O34" s="158"/>
      <c r="P34" s="158"/>
      <c r="Q34" s="158"/>
      <c r="R34" s="158"/>
      <c r="S34" s="158"/>
      <c r="T34" s="158"/>
      <c r="U34" s="158"/>
      <c r="V34" s="158"/>
      <c r="W34" s="158"/>
      <c r="X34" s="158"/>
      <c r="Y34" s="158"/>
      <c r="Z34" s="158"/>
    </row>
    <row r="35" spans="1:26" hidden="1" x14ac:dyDescent="0.2">
      <c r="A35" s="158"/>
      <c r="B35" s="159"/>
      <c r="C35" s="159"/>
      <c r="D35" s="159"/>
      <c r="E35" s="159"/>
      <c r="F35" s="159"/>
      <c r="G35" s="159"/>
      <c r="H35" s="159"/>
      <c r="I35" s="158"/>
      <c r="J35" s="158"/>
      <c r="K35" s="158"/>
      <c r="L35" s="158"/>
      <c r="M35" s="158"/>
      <c r="N35" s="158"/>
      <c r="O35" s="158"/>
      <c r="P35" s="158"/>
      <c r="Q35" s="158"/>
      <c r="R35" s="158"/>
      <c r="S35" s="158"/>
      <c r="T35" s="158"/>
      <c r="U35" s="158"/>
      <c r="V35" s="158"/>
      <c r="W35" s="158"/>
      <c r="X35" s="158"/>
      <c r="Y35" s="158"/>
      <c r="Z35" s="158"/>
    </row>
    <row r="36" spans="1:26" x14ac:dyDescent="0.2">
      <c r="A36" s="158"/>
      <c r="B36" s="158"/>
      <c r="C36" s="158"/>
      <c r="D36" s="158"/>
      <c r="E36" s="158"/>
      <c r="F36" s="158"/>
      <c r="G36" s="158"/>
      <c r="H36" s="158"/>
      <c r="I36" s="158"/>
      <c r="J36" s="158"/>
      <c r="K36" s="158"/>
      <c r="L36" s="158"/>
      <c r="M36" s="158"/>
      <c r="N36" s="158"/>
      <c r="O36" s="158"/>
      <c r="P36" s="158"/>
      <c r="Q36" s="158"/>
      <c r="R36" s="158"/>
      <c r="S36" s="158"/>
      <c r="T36" s="158"/>
      <c r="U36" s="158"/>
      <c r="V36" s="158"/>
      <c r="W36" s="158"/>
      <c r="X36" s="158"/>
      <c r="Y36" s="158"/>
      <c r="Z36" s="158"/>
    </row>
    <row r="37" spans="1:26" x14ac:dyDescent="0.2">
      <c r="A37" s="158"/>
      <c r="B37" s="158"/>
      <c r="C37" s="158"/>
      <c r="D37" s="158"/>
      <c r="E37" s="158"/>
      <c r="F37" s="158"/>
      <c r="G37" s="158"/>
      <c r="H37" s="158"/>
      <c r="I37" s="158"/>
      <c r="J37" s="158"/>
      <c r="K37" s="158"/>
      <c r="L37" s="158"/>
      <c r="M37" s="158"/>
      <c r="N37" s="158"/>
      <c r="O37" s="158"/>
      <c r="P37" s="158"/>
      <c r="Q37" s="158"/>
      <c r="R37" s="158"/>
      <c r="S37" s="158"/>
      <c r="T37" s="158"/>
      <c r="U37" s="158"/>
      <c r="V37" s="158"/>
      <c r="W37" s="158"/>
      <c r="X37" s="158"/>
      <c r="Y37" s="158"/>
      <c r="Z37" s="158"/>
    </row>
    <row r="38" spans="1:26" x14ac:dyDescent="0.2">
      <c r="A38" s="158"/>
      <c r="B38" s="158"/>
      <c r="C38" s="158"/>
      <c r="D38" s="160"/>
      <c r="E38" s="158"/>
      <c r="F38" s="158"/>
      <c r="G38" s="158"/>
      <c r="H38" s="158"/>
      <c r="I38" s="158"/>
      <c r="J38" s="158"/>
      <c r="K38" s="158"/>
      <c r="L38" s="158"/>
      <c r="M38" s="158"/>
      <c r="N38" s="158"/>
      <c r="O38" s="158"/>
      <c r="P38" s="158"/>
      <c r="Q38" s="158"/>
      <c r="R38" s="158"/>
      <c r="S38" s="158"/>
      <c r="T38" s="158"/>
      <c r="U38" s="158"/>
      <c r="V38" s="158"/>
      <c r="W38" s="158"/>
      <c r="X38" s="158"/>
      <c r="Y38" s="158"/>
      <c r="Z38" s="158"/>
    </row>
    <row r="39" spans="1:26" x14ac:dyDescent="0.2">
      <c r="A39" s="158"/>
      <c r="B39" s="158"/>
      <c r="C39" s="158"/>
      <c r="D39" s="158"/>
      <c r="E39" s="158"/>
      <c r="F39" s="158"/>
      <c r="G39" s="158"/>
      <c r="H39" s="158"/>
      <c r="I39" s="158"/>
      <c r="J39" s="158"/>
      <c r="K39" s="158"/>
      <c r="L39" s="158"/>
      <c r="M39" s="158"/>
      <c r="N39" s="158"/>
      <c r="O39" s="158"/>
      <c r="P39" s="158"/>
      <c r="Q39" s="158"/>
      <c r="R39" s="158"/>
      <c r="S39" s="158"/>
      <c r="T39" s="158"/>
      <c r="U39" s="158"/>
      <c r="V39" s="158"/>
      <c r="W39" s="158"/>
      <c r="X39" s="158"/>
      <c r="Y39" s="158"/>
      <c r="Z39" s="158"/>
    </row>
    <row r="40" spans="1:26" x14ac:dyDescent="0.2">
      <c r="A40" s="158"/>
      <c r="B40" s="158"/>
      <c r="C40" s="158"/>
      <c r="D40" s="158"/>
      <c r="E40" s="158"/>
      <c r="F40" s="158"/>
      <c r="G40" s="158"/>
      <c r="H40" s="158"/>
      <c r="I40" s="158"/>
      <c r="J40" s="158"/>
      <c r="K40" s="158"/>
      <c r="L40" s="158"/>
      <c r="M40" s="158"/>
      <c r="N40" s="158"/>
      <c r="O40" s="158"/>
      <c r="P40" s="158"/>
      <c r="Q40" s="158"/>
      <c r="R40" s="158"/>
      <c r="S40" s="158"/>
      <c r="T40" s="158"/>
      <c r="U40" s="158"/>
      <c r="V40" s="158"/>
      <c r="W40" s="158"/>
      <c r="X40" s="158"/>
      <c r="Y40" s="158"/>
      <c r="Z40" s="158"/>
    </row>
    <row r="41" spans="1:26" x14ac:dyDescent="0.2">
      <c r="A41" s="158"/>
      <c r="B41" s="158"/>
      <c r="C41" s="158"/>
      <c r="D41" s="158"/>
      <c r="E41" s="158"/>
      <c r="F41" s="158"/>
      <c r="G41" s="158"/>
      <c r="H41" s="158"/>
      <c r="I41" s="158"/>
      <c r="J41" s="158"/>
      <c r="K41" s="158"/>
      <c r="L41" s="158"/>
      <c r="M41" s="158"/>
      <c r="N41" s="158"/>
      <c r="O41" s="158"/>
      <c r="P41" s="158"/>
      <c r="Q41" s="158"/>
      <c r="R41" s="158"/>
      <c r="S41" s="158"/>
      <c r="T41" s="158"/>
      <c r="U41" s="158"/>
      <c r="V41" s="158"/>
      <c r="W41" s="158"/>
      <c r="X41" s="158"/>
      <c r="Y41" s="158"/>
      <c r="Z41" s="158"/>
    </row>
    <row r="42" spans="1:26" x14ac:dyDescent="0.2">
      <c r="A42" s="158"/>
      <c r="B42" s="158"/>
      <c r="C42" s="158"/>
      <c r="D42" s="158"/>
      <c r="E42" s="158"/>
      <c r="F42" s="158"/>
      <c r="G42" s="158"/>
      <c r="H42" s="158"/>
      <c r="I42" s="158"/>
      <c r="J42" s="158"/>
      <c r="K42" s="158"/>
      <c r="L42" s="158"/>
      <c r="M42" s="158"/>
      <c r="N42" s="158"/>
      <c r="O42" s="158"/>
      <c r="P42" s="158"/>
      <c r="Q42" s="158"/>
      <c r="R42" s="158"/>
      <c r="S42" s="158"/>
      <c r="T42" s="158"/>
      <c r="U42" s="158"/>
      <c r="V42" s="158"/>
      <c r="W42" s="158"/>
      <c r="X42" s="158"/>
      <c r="Y42" s="158"/>
      <c r="Z42" s="158"/>
    </row>
    <row r="43" spans="1:26" x14ac:dyDescent="0.2">
      <c r="A43" s="158"/>
      <c r="B43" s="158"/>
      <c r="C43" s="158"/>
      <c r="D43" s="158"/>
      <c r="E43" s="158"/>
      <c r="F43" s="158"/>
      <c r="G43" s="158"/>
      <c r="H43" s="158"/>
      <c r="I43" s="158"/>
      <c r="J43" s="158"/>
      <c r="K43" s="158"/>
      <c r="L43" s="158"/>
      <c r="M43" s="158"/>
      <c r="N43" s="158"/>
      <c r="O43" s="158"/>
      <c r="P43" s="158"/>
      <c r="Q43" s="158"/>
      <c r="R43" s="158"/>
      <c r="S43" s="158"/>
      <c r="T43" s="158"/>
      <c r="U43" s="158"/>
      <c r="V43" s="158"/>
      <c r="W43" s="158"/>
      <c r="X43" s="158"/>
      <c r="Y43" s="158"/>
      <c r="Z43" s="158"/>
    </row>
    <row r="44" spans="1:26" x14ac:dyDescent="0.2">
      <c r="A44" s="158"/>
      <c r="B44" s="158"/>
      <c r="C44" s="158"/>
      <c r="D44" s="158"/>
      <c r="E44" s="158"/>
      <c r="F44" s="158"/>
      <c r="G44" s="158"/>
      <c r="H44" s="158"/>
      <c r="I44" s="158"/>
      <c r="J44" s="158"/>
      <c r="K44" s="158"/>
      <c r="L44" s="158"/>
      <c r="M44" s="158"/>
      <c r="N44" s="158"/>
      <c r="O44" s="158"/>
      <c r="P44" s="158"/>
      <c r="Q44" s="158"/>
      <c r="R44" s="158"/>
      <c r="S44" s="158"/>
      <c r="T44" s="158"/>
      <c r="U44" s="158"/>
      <c r="V44" s="158"/>
      <c r="W44" s="158"/>
      <c r="X44" s="158"/>
      <c r="Y44" s="158"/>
      <c r="Z44" s="158"/>
    </row>
    <row r="45" spans="1:26" x14ac:dyDescent="0.2">
      <c r="A45" s="158"/>
      <c r="B45" s="158"/>
      <c r="C45" s="158"/>
      <c r="D45" s="158"/>
      <c r="E45" s="158"/>
      <c r="F45" s="158"/>
      <c r="G45" s="158"/>
      <c r="H45" s="158"/>
      <c r="I45" s="158"/>
      <c r="J45" s="158"/>
      <c r="K45" s="158"/>
      <c r="L45" s="158"/>
      <c r="M45" s="158"/>
      <c r="N45" s="158"/>
      <c r="O45" s="158"/>
      <c r="P45" s="158"/>
      <c r="Q45" s="158"/>
      <c r="R45" s="158"/>
      <c r="S45" s="158"/>
      <c r="T45" s="158"/>
      <c r="U45" s="158"/>
      <c r="V45" s="158"/>
      <c r="W45" s="158"/>
      <c r="X45" s="158"/>
      <c r="Y45" s="158"/>
      <c r="Z45" s="158"/>
    </row>
    <row r="46" spans="1:26" x14ac:dyDescent="0.2">
      <c r="A46" s="158"/>
      <c r="B46" s="158"/>
      <c r="C46" s="158"/>
      <c r="D46" s="158"/>
      <c r="E46" s="158"/>
      <c r="F46" s="158"/>
      <c r="G46" s="158"/>
      <c r="H46" s="158"/>
      <c r="I46" s="158"/>
      <c r="J46" s="158"/>
      <c r="K46" s="158"/>
      <c r="L46" s="158"/>
      <c r="M46" s="158"/>
      <c r="N46" s="158"/>
      <c r="O46" s="158"/>
      <c r="P46" s="158"/>
      <c r="Q46" s="158"/>
      <c r="R46" s="158"/>
      <c r="S46" s="158"/>
      <c r="T46" s="158"/>
      <c r="U46" s="158"/>
      <c r="V46" s="158"/>
      <c r="W46" s="158"/>
      <c r="X46" s="158"/>
      <c r="Y46" s="158"/>
      <c r="Z46" s="158"/>
    </row>
    <row r="47" spans="1:26" x14ac:dyDescent="0.2">
      <c r="A47" s="158"/>
      <c r="B47" s="158"/>
      <c r="C47" s="158"/>
      <c r="D47" s="158"/>
      <c r="E47" s="158"/>
      <c r="F47" s="158"/>
      <c r="G47" s="158"/>
      <c r="H47" s="158"/>
      <c r="I47" s="158"/>
      <c r="J47" s="158"/>
      <c r="K47" s="158"/>
      <c r="L47" s="158"/>
      <c r="M47" s="158"/>
      <c r="N47" s="158"/>
      <c r="O47" s="158"/>
      <c r="P47" s="158"/>
      <c r="Q47" s="158"/>
      <c r="R47" s="158"/>
      <c r="S47" s="158"/>
      <c r="T47" s="158"/>
      <c r="U47" s="158"/>
      <c r="V47" s="158"/>
      <c r="W47" s="158"/>
      <c r="X47" s="158"/>
      <c r="Y47" s="158"/>
      <c r="Z47" s="158"/>
    </row>
    <row r="48" spans="1:26" x14ac:dyDescent="0.2">
      <c r="A48" s="158"/>
      <c r="B48" s="158"/>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row>
    <row r="49" spans="1:26" x14ac:dyDescent="0.2">
      <c r="A49" s="158"/>
      <c r="B49" s="158"/>
      <c r="C49" s="158"/>
      <c r="D49" s="158"/>
      <c r="E49" s="158"/>
      <c r="F49" s="158"/>
      <c r="G49" s="158"/>
      <c r="H49" s="158"/>
      <c r="I49" s="158"/>
      <c r="J49" s="158"/>
      <c r="K49" s="158"/>
      <c r="L49" s="158"/>
      <c r="M49" s="158"/>
      <c r="N49" s="158"/>
      <c r="O49" s="158"/>
      <c r="P49" s="158"/>
      <c r="Q49" s="158"/>
      <c r="R49" s="158"/>
      <c r="S49" s="158"/>
      <c r="T49" s="158"/>
      <c r="U49" s="158"/>
      <c r="V49" s="158"/>
      <c r="W49" s="158"/>
      <c r="X49" s="158"/>
      <c r="Y49" s="158"/>
      <c r="Z49" s="158"/>
    </row>
    <row r="50" spans="1:26" x14ac:dyDescent="0.2">
      <c r="A50" s="158"/>
      <c r="B50" s="158"/>
      <c r="C50" s="158"/>
      <c r="D50" s="158"/>
      <c r="E50" s="158"/>
      <c r="F50" s="158"/>
      <c r="G50" s="158"/>
      <c r="H50" s="158"/>
      <c r="I50" s="158"/>
      <c r="J50" s="158"/>
      <c r="K50" s="158"/>
      <c r="L50" s="158"/>
      <c r="M50" s="158"/>
      <c r="N50" s="158"/>
      <c r="O50" s="158"/>
      <c r="P50" s="158"/>
      <c r="Q50" s="158"/>
      <c r="R50" s="158"/>
      <c r="S50" s="158"/>
      <c r="T50" s="158"/>
      <c r="U50" s="158"/>
      <c r="V50" s="158"/>
      <c r="W50" s="158"/>
      <c r="X50" s="158"/>
      <c r="Y50" s="158"/>
      <c r="Z50" s="158"/>
    </row>
    <row r="51" spans="1:26" x14ac:dyDescent="0.2">
      <c r="A51" s="158"/>
      <c r="B51" s="158"/>
      <c r="C51" s="158"/>
      <c r="D51" s="158"/>
      <c r="E51" s="158"/>
      <c r="F51" s="158"/>
      <c r="G51" s="158"/>
      <c r="H51" s="158"/>
      <c r="I51" s="158"/>
      <c r="J51" s="158"/>
      <c r="K51" s="158"/>
      <c r="L51" s="158"/>
      <c r="M51" s="158"/>
      <c r="N51" s="158"/>
      <c r="O51" s="158"/>
      <c r="P51" s="158"/>
      <c r="Q51" s="158"/>
      <c r="R51" s="158"/>
      <c r="S51" s="158"/>
      <c r="T51" s="158"/>
      <c r="U51" s="158"/>
      <c r="V51" s="158"/>
      <c r="W51" s="158"/>
      <c r="X51" s="158"/>
      <c r="Y51" s="158"/>
      <c r="Z51" s="158"/>
    </row>
    <row r="52" spans="1:26" x14ac:dyDescent="0.2">
      <c r="A52" s="158"/>
      <c r="B52" s="158"/>
      <c r="C52" s="158"/>
      <c r="D52" s="158"/>
      <c r="E52" s="158"/>
      <c r="F52" s="158"/>
      <c r="G52" s="158"/>
      <c r="H52" s="158"/>
      <c r="I52" s="158"/>
      <c r="J52" s="158"/>
      <c r="K52" s="158"/>
      <c r="L52" s="158"/>
      <c r="M52" s="158"/>
      <c r="N52" s="158"/>
      <c r="O52" s="158"/>
      <c r="P52" s="158"/>
      <c r="Q52" s="158"/>
      <c r="R52" s="158"/>
      <c r="S52" s="158"/>
      <c r="T52" s="158"/>
      <c r="U52" s="158"/>
      <c r="V52" s="158"/>
      <c r="W52" s="158"/>
      <c r="X52" s="158"/>
      <c r="Y52" s="158"/>
      <c r="Z52" s="158"/>
    </row>
    <row r="53" spans="1:26" x14ac:dyDescent="0.2">
      <c r="A53" s="158"/>
      <c r="B53" s="158"/>
      <c r="C53" s="158"/>
      <c r="D53" s="158"/>
      <c r="E53" s="158"/>
      <c r="F53" s="158"/>
      <c r="G53" s="158"/>
      <c r="H53" s="158"/>
      <c r="I53" s="158"/>
      <c r="J53" s="158"/>
      <c r="K53" s="158"/>
      <c r="L53" s="158"/>
      <c r="M53" s="158"/>
      <c r="N53" s="158"/>
      <c r="O53" s="158"/>
      <c r="P53" s="158"/>
      <c r="Q53" s="158"/>
      <c r="R53" s="158"/>
      <c r="S53" s="158"/>
      <c r="T53" s="158"/>
      <c r="U53" s="158"/>
      <c r="V53" s="158"/>
      <c r="W53" s="158"/>
      <c r="X53" s="158"/>
      <c r="Y53" s="158"/>
      <c r="Z53" s="158"/>
    </row>
    <row r="54" spans="1:26" x14ac:dyDescent="0.2">
      <c r="A54" s="158"/>
      <c r="B54" s="158"/>
      <c r="C54" s="158"/>
      <c r="D54" s="158"/>
      <c r="E54" s="158"/>
      <c r="F54" s="158"/>
      <c r="G54" s="158"/>
      <c r="H54" s="158"/>
      <c r="I54" s="158"/>
      <c r="J54" s="158"/>
      <c r="K54" s="158"/>
      <c r="L54" s="158"/>
      <c r="M54" s="158"/>
      <c r="N54" s="158"/>
      <c r="O54" s="158"/>
      <c r="P54" s="158"/>
      <c r="Q54" s="158"/>
      <c r="R54" s="158"/>
      <c r="S54" s="158"/>
      <c r="T54" s="158"/>
      <c r="U54" s="158"/>
      <c r="V54" s="158"/>
      <c r="W54" s="158"/>
      <c r="X54" s="158"/>
      <c r="Y54" s="158"/>
      <c r="Z54" s="158"/>
    </row>
    <row r="55" spans="1:26" x14ac:dyDescent="0.2">
      <c r="A55" s="158"/>
      <c r="B55" s="158"/>
      <c r="C55" s="158"/>
      <c r="D55" s="158"/>
      <c r="E55" s="158"/>
      <c r="F55" s="158"/>
      <c r="G55" s="158"/>
      <c r="H55" s="158"/>
      <c r="I55" s="158"/>
      <c r="J55" s="158"/>
      <c r="K55" s="158"/>
      <c r="L55" s="158"/>
      <c r="M55" s="158"/>
      <c r="N55" s="158"/>
      <c r="O55" s="158"/>
      <c r="P55" s="158"/>
      <c r="Q55" s="158"/>
      <c r="R55" s="158"/>
      <c r="S55" s="158"/>
      <c r="T55" s="158"/>
      <c r="U55" s="158"/>
      <c r="V55" s="158"/>
      <c r="W55" s="158"/>
      <c r="X55" s="158"/>
      <c r="Y55" s="158"/>
      <c r="Z55" s="158"/>
    </row>
    <row r="56" spans="1:26" x14ac:dyDescent="0.2">
      <c r="A56" s="158"/>
      <c r="B56" s="158"/>
      <c r="C56" s="158"/>
      <c r="D56" s="158"/>
      <c r="E56" s="158"/>
      <c r="F56" s="158"/>
      <c r="G56" s="158"/>
      <c r="H56" s="158"/>
      <c r="I56" s="158"/>
      <c r="J56" s="158"/>
      <c r="K56" s="158"/>
      <c r="L56" s="158"/>
      <c r="M56" s="158"/>
      <c r="N56" s="158"/>
      <c r="O56" s="158"/>
      <c r="P56" s="158"/>
      <c r="Q56" s="158"/>
      <c r="R56" s="158"/>
      <c r="S56" s="158"/>
      <c r="T56" s="158"/>
      <c r="U56" s="158"/>
      <c r="V56" s="158"/>
      <c r="W56" s="158"/>
      <c r="X56" s="158"/>
      <c r="Y56" s="158"/>
      <c r="Z56" s="158"/>
    </row>
    <row r="57" spans="1:26" x14ac:dyDescent="0.2">
      <c r="A57" s="158"/>
      <c r="B57" s="158"/>
      <c r="C57" s="158"/>
      <c r="D57" s="158"/>
      <c r="E57" s="158"/>
      <c r="F57" s="158"/>
      <c r="G57" s="158"/>
      <c r="H57" s="158"/>
      <c r="I57" s="158"/>
      <c r="J57" s="158"/>
      <c r="K57" s="158"/>
      <c r="L57" s="158"/>
      <c r="M57" s="158"/>
      <c r="N57" s="158"/>
      <c r="O57" s="158"/>
      <c r="P57" s="158"/>
      <c r="Q57" s="158"/>
      <c r="R57" s="158"/>
      <c r="S57" s="158"/>
      <c r="T57" s="158"/>
      <c r="U57" s="158"/>
      <c r="V57" s="158"/>
      <c r="W57" s="158"/>
      <c r="X57" s="158"/>
      <c r="Y57" s="158"/>
      <c r="Z57" s="158"/>
    </row>
    <row r="58" spans="1:26" x14ac:dyDescent="0.2">
      <c r="A58" s="158"/>
      <c r="B58" s="158"/>
      <c r="C58" s="158"/>
      <c r="D58" s="158"/>
      <c r="E58" s="158"/>
      <c r="F58" s="158"/>
      <c r="G58" s="158"/>
      <c r="H58" s="158"/>
      <c r="I58" s="158"/>
      <c r="J58" s="158"/>
      <c r="K58" s="158"/>
      <c r="L58" s="158"/>
      <c r="M58" s="158"/>
      <c r="N58" s="158"/>
      <c r="O58" s="158"/>
      <c r="P58" s="158"/>
      <c r="Q58" s="158"/>
      <c r="R58" s="158"/>
      <c r="S58" s="158"/>
      <c r="T58" s="158"/>
      <c r="U58" s="158"/>
      <c r="V58" s="158"/>
      <c r="W58" s="158"/>
      <c r="X58" s="158"/>
      <c r="Y58" s="158"/>
      <c r="Z58" s="158"/>
    </row>
    <row r="59" spans="1:26" x14ac:dyDescent="0.2">
      <c r="A59" s="158"/>
      <c r="B59" s="158"/>
      <c r="C59" s="158"/>
      <c r="D59" s="158"/>
      <c r="E59" s="158"/>
      <c r="F59" s="158"/>
      <c r="G59" s="158"/>
      <c r="H59" s="158"/>
      <c r="I59" s="158"/>
      <c r="J59" s="158"/>
      <c r="K59" s="158"/>
      <c r="L59" s="158"/>
      <c r="M59" s="158"/>
      <c r="N59" s="158"/>
      <c r="O59" s="158"/>
      <c r="P59" s="158"/>
      <c r="Q59" s="158"/>
      <c r="R59" s="158"/>
      <c r="S59" s="158"/>
      <c r="T59" s="158"/>
      <c r="U59" s="158"/>
      <c r="V59" s="158"/>
      <c r="W59" s="158"/>
      <c r="X59" s="158"/>
      <c r="Y59" s="158"/>
      <c r="Z59" s="158"/>
    </row>
    <row r="60" spans="1:26" x14ac:dyDescent="0.2">
      <c r="A60" s="158"/>
      <c r="B60" s="158"/>
      <c r="C60" s="158"/>
      <c r="D60" s="158"/>
      <c r="E60" s="158"/>
      <c r="F60" s="158"/>
      <c r="G60" s="158"/>
      <c r="H60" s="158"/>
      <c r="I60" s="158"/>
      <c r="J60" s="158"/>
      <c r="K60" s="158"/>
      <c r="L60" s="158"/>
      <c r="M60" s="158"/>
      <c r="N60" s="158"/>
      <c r="O60" s="158"/>
      <c r="P60" s="158"/>
      <c r="Q60" s="158"/>
      <c r="R60" s="158"/>
      <c r="S60" s="158"/>
      <c r="T60" s="158"/>
      <c r="U60" s="158"/>
      <c r="V60" s="158"/>
      <c r="W60" s="158"/>
      <c r="X60" s="158"/>
      <c r="Y60" s="158"/>
      <c r="Z60" s="158"/>
    </row>
    <row r="61" spans="1:26" x14ac:dyDescent="0.2">
      <c r="A61" s="158"/>
      <c r="B61" s="158"/>
      <c r="C61" s="158"/>
      <c r="D61" s="158"/>
      <c r="E61" s="158"/>
      <c r="F61" s="158"/>
      <c r="G61" s="158"/>
      <c r="H61" s="158"/>
      <c r="I61" s="158"/>
      <c r="J61" s="158"/>
      <c r="K61" s="158"/>
      <c r="L61" s="158"/>
      <c r="M61" s="158"/>
      <c r="N61" s="158"/>
      <c r="O61" s="158"/>
      <c r="P61" s="158"/>
      <c r="Q61" s="158"/>
      <c r="R61" s="158"/>
      <c r="S61" s="158"/>
      <c r="T61" s="158"/>
      <c r="U61" s="158"/>
      <c r="V61" s="158"/>
      <c r="W61" s="158"/>
      <c r="X61" s="158"/>
      <c r="Y61" s="158"/>
      <c r="Z61" s="158"/>
    </row>
    <row r="62" spans="1:26" x14ac:dyDescent="0.2">
      <c r="A62" s="158"/>
      <c r="B62" s="158"/>
      <c r="C62" s="158"/>
      <c r="D62" s="158"/>
      <c r="E62" s="158"/>
      <c r="F62" s="158"/>
      <c r="G62" s="158"/>
      <c r="H62" s="158"/>
      <c r="I62" s="158"/>
      <c r="J62" s="158"/>
      <c r="K62" s="158"/>
      <c r="L62" s="158"/>
      <c r="M62" s="158"/>
      <c r="N62" s="158"/>
      <c r="O62" s="158"/>
      <c r="P62" s="158"/>
      <c r="Q62" s="158"/>
      <c r="R62" s="158"/>
      <c r="S62" s="158"/>
      <c r="T62" s="158"/>
      <c r="U62" s="158"/>
      <c r="V62" s="158"/>
      <c r="W62" s="158"/>
      <c r="X62" s="158"/>
      <c r="Y62" s="158"/>
      <c r="Z62" s="158"/>
    </row>
    <row r="63" spans="1:26" x14ac:dyDescent="0.2">
      <c r="A63" s="158"/>
      <c r="B63" s="158"/>
      <c r="C63" s="158"/>
      <c r="D63" s="158"/>
      <c r="E63" s="158"/>
      <c r="F63" s="158"/>
      <c r="G63" s="158"/>
      <c r="H63" s="158"/>
      <c r="I63" s="158"/>
      <c r="J63" s="158"/>
      <c r="K63" s="158"/>
      <c r="L63" s="158"/>
      <c r="M63" s="158"/>
      <c r="N63" s="158"/>
      <c r="O63" s="158"/>
      <c r="P63" s="158"/>
      <c r="Q63" s="158"/>
      <c r="R63" s="158"/>
      <c r="S63" s="158"/>
      <c r="T63" s="158"/>
      <c r="U63" s="158"/>
      <c r="V63" s="158"/>
      <c r="W63" s="158"/>
      <c r="X63" s="158"/>
      <c r="Y63" s="158"/>
      <c r="Z63" s="158"/>
    </row>
    <row r="64" spans="1:26" x14ac:dyDescent="0.2">
      <c r="A64" s="158"/>
      <c r="B64" s="158"/>
      <c r="C64" s="158"/>
      <c r="D64" s="158"/>
      <c r="E64" s="158"/>
      <c r="F64" s="158"/>
      <c r="G64" s="158"/>
      <c r="H64" s="158"/>
      <c r="I64" s="158"/>
      <c r="J64" s="158"/>
      <c r="K64" s="158"/>
      <c r="L64" s="158"/>
      <c r="M64" s="158"/>
      <c r="N64" s="158"/>
      <c r="O64" s="158"/>
      <c r="P64" s="158"/>
      <c r="Q64" s="158"/>
      <c r="R64" s="158"/>
      <c r="S64" s="158"/>
      <c r="T64" s="158"/>
      <c r="U64" s="158"/>
      <c r="V64" s="158"/>
      <c r="W64" s="158"/>
      <c r="X64" s="158"/>
      <c r="Y64" s="158"/>
      <c r="Z64" s="158"/>
    </row>
    <row r="65" spans="1:26" x14ac:dyDescent="0.2">
      <c r="A65" s="158"/>
      <c r="B65" s="158"/>
      <c r="C65" s="158"/>
      <c r="D65" s="158"/>
      <c r="E65" s="158"/>
      <c r="F65" s="158"/>
      <c r="G65" s="158"/>
      <c r="H65" s="158"/>
      <c r="I65" s="158"/>
      <c r="J65" s="158"/>
      <c r="K65" s="158"/>
      <c r="L65" s="158"/>
      <c r="M65" s="158"/>
      <c r="N65" s="158"/>
      <c r="O65" s="158"/>
      <c r="P65" s="158"/>
      <c r="Q65" s="158"/>
      <c r="R65" s="158"/>
      <c r="S65" s="158"/>
      <c r="T65" s="158"/>
      <c r="U65" s="158"/>
      <c r="V65" s="158"/>
      <c r="W65" s="158"/>
      <c r="X65" s="158"/>
      <c r="Y65" s="158"/>
      <c r="Z65" s="158"/>
    </row>
    <row r="66" spans="1:26" x14ac:dyDescent="0.2">
      <c r="A66" s="158"/>
      <c r="B66" s="158"/>
      <c r="C66" s="158"/>
      <c r="D66" s="158"/>
      <c r="E66" s="158"/>
      <c r="F66" s="158"/>
      <c r="G66" s="158"/>
      <c r="H66" s="158"/>
      <c r="I66" s="158"/>
      <c r="J66" s="158"/>
      <c r="K66" s="158"/>
      <c r="L66" s="158"/>
      <c r="M66" s="158"/>
      <c r="N66" s="158"/>
      <c r="O66" s="158"/>
      <c r="P66" s="158"/>
      <c r="Q66" s="158"/>
      <c r="R66" s="158"/>
      <c r="S66" s="158"/>
      <c r="T66" s="158"/>
      <c r="U66" s="158"/>
      <c r="V66" s="158"/>
      <c r="W66" s="158"/>
      <c r="X66" s="158"/>
      <c r="Y66" s="158"/>
      <c r="Z66" s="158"/>
    </row>
    <row r="67" spans="1:26" x14ac:dyDescent="0.2">
      <c r="A67" s="158"/>
      <c r="B67" s="158"/>
      <c r="C67" s="158"/>
      <c r="D67" s="158"/>
      <c r="E67" s="158"/>
      <c r="F67" s="158"/>
      <c r="G67" s="158"/>
      <c r="H67" s="158"/>
      <c r="I67" s="158"/>
      <c r="J67" s="158"/>
      <c r="K67" s="158"/>
      <c r="L67" s="158"/>
      <c r="M67" s="158"/>
      <c r="N67" s="158"/>
      <c r="O67" s="158"/>
      <c r="P67" s="158"/>
      <c r="Q67" s="158"/>
      <c r="R67" s="158"/>
      <c r="S67" s="158"/>
      <c r="T67" s="158"/>
      <c r="U67" s="158"/>
      <c r="V67" s="158"/>
      <c r="W67" s="158"/>
      <c r="X67" s="158"/>
      <c r="Y67" s="158"/>
      <c r="Z67" s="158"/>
    </row>
    <row r="68" spans="1:26" x14ac:dyDescent="0.2">
      <c r="A68" s="158"/>
      <c r="B68" s="158"/>
      <c r="C68" s="158"/>
      <c r="D68" s="158"/>
      <c r="E68" s="158"/>
      <c r="F68" s="158"/>
      <c r="G68" s="158"/>
      <c r="H68" s="158"/>
      <c r="I68" s="158"/>
      <c r="J68" s="158"/>
      <c r="K68" s="158"/>
      <c r="L68" s="158"/>
      <c r="M68" s="158"/>
      <c r="N68" s="158"/>
      <c r="O68" s="158"/>
      <c r="P68" s="158"/>
      <c r="Q68" s="158"/>
      <c r="R68" s="158"/>
      <c r="S68" s="158"/>
      <c r="T68" s="158"/>
      <c r="U68" s="158"/>
      <c r="V68" s="158"/>
      <c r="W68" s="158"/>
      <c r="X68" s="158"/>
      <c r="Y68" s="158"/>
      <c r="Z68" s="158"/>
    </row>
    <row r="69" spans="1:26" x14ac:dyDescent="0.2">
      <c r="A69" s="158"/>
      <c r="B69" s="158"/>
      <c r="C69" s="158"/>
      <c r="D69" s="158"/>
      <c r="E69" s="158"/>
      <c r="F69" s="158"/>
      <c r="G69" s="158"/>
      <c r="H69" s="158"/>
      <c r="I69" s="158"/>
      <c r="J69" s="158"/>
      <c r="K69" s="158"/>
      <c r="L69" s="158"/>
      <c r="M69" s="158"/>
      <c r="N69" s="158"/>
      <c r="O69" s="158"/>
      <c r="P69" s="158"/>
      <c r="Q69" s="158"/>
      <c r="R69" s="158"/>
      <c r="S69" s="158"/>
      <c r="T69" s="158"/>
      <c r="U69" s="158"/>
      <c r="V69" s="158"/>
      <c r="W69" s="158"/>
      <c r="X69" s="158"/>
      <c r="Y69" s="158"/>
      <c r="Z69" s="158"/>
    </row>
    <row r="70" spans="1:26" x14ac:dyDescent="0.2">
      <c r="A70" s="158"/>
      <c r="B70" s="158"/>
      <c r="C70" s="158"/>
      <c r="D70" s="158"/>
      <c r="E70" s="158"/>
      <c r="F70" s="158"/>
      <c r="G70" s="158"/>
      <c r="H70" s="158"/>
      <c r="I70" s="158"/>
      <c r="J70" s="158"/>
      <c r="K70" s="158"/>
      <c r="L70" s="158"/>
      <c r="M70" s="158"/>
      <c r="N70" s="158"/>
      <c r="O70" s="158"/>
      <c r="P70" s="158"/>
      <c r="Q70" s="158"/>
      <c r="R70" s="158"/>
      <c r="S70" s="158"/>
      <c r="T70" s="158"/>
      <c r="U70" s="158"/>
      <c r="V70" s="158"/>
      <c r="W70" s="158"/>
      <c r="X70" s="158"/>
      <c r="Y70" s="158"/>
      <c r="Z70" s="158"/>
    </row>
    <row r="71" spans="1:26" x14ac:dyDescent="0.2">
      <c r="A71" s="158"/>
      <c r="B71" s="158"/>
      <c r="C71" s="158"/>
      <c r="D71" s="158"/>
      <c r="E71" s="158"/>
      <c r="F71" s="158"/>
      <c r="G71" s="158"/>
      <c r="H71" s="158"/>
      <c r="I71" s="158"/>
      <c r="J71" s="158"/>
      <c r="K71" s="158"/>
      <c r="L71" s="158"/>
      <c r="M71" s="158"/>
      <c r="N71" s="158"/>
      <c r="O71" s="158"/>
      <c r="P71" s="158"/>
      <c r="Q71" s="158"/>
      <c r="R71" s="158"/>
      <c r="S71" s="158"/>
      <c r="T71" s="158"/>
      <c r="U71" s="158"/>
      <c r="V71" s="158"/>
      <c r="W71" s="158"/>
      <c r="X71" s="158"/>
      <c r="Y71" s="158"/>
      <c r="Z71" s="158"/>
    </row>
    <row r="72" spans="1:26" x14ac:dyDescent="0.2">
      <c r="A72" s="158"/>
      <c r="B72" s="158"/>
      <c r="C72" s="158"/>
      <c r="D72" s="158"/>
      <c r="E72" s="158"/>
      <c r="F72" s="158"/>
      <c r="G72" s="158"/>
      <c r="H72" s="158"/>
      <c r="I72" s="158"/>
      <c r="J72" s="158"/>
      <c r="K72" s="158"/>
      <c r="L72" s="158"/>
      <c r="M72" s="158"/>
      <c r="N72" s="158"/>
      <c r="O72" s="158"/>
      <c r="P72" s="158"/>
      <c r="Q72" s="158"/>
      <c r="R72" s="158"/>
      <c r="S72" s="158"/>
      <c r="T72" s="158"/>
      <c r="U72" s="158"/>
      <c r="V72" s="158"/>
      <c r="W72" s="158"/>
      <c r="X72" s="158"/>
      <c r="Y72" s="158"/>
      <c r="Z72" s="158"/>
    </row>
    <row r="73" spans="1:26" x14ac:dyDescent="0.2">
      <c r="A73" s="158"/>
      <c r="B73" s="158"/>
      <c r="C73" s="158"/>
      <c r="D73" s="158"/>
      <c r="E73" s="158"/>
      <c r="F73" s="158"/>
      <c r="G73" s="158"/>
      <c r="H73" s="158"/>
      <c r="I73" s="158"/>
      <c r="J73" s="158"/>
      <c r="K73" s="158"/>
      <c r="L73" s="158"/>
      <c r="M73" s="158"/>
      <c r="N73" s="158"/>
      <c r="O73" s="158"/>
      <c r="P73" s="158"/>
      <c r="Q73" s="158"/>
      <c r="R73" s="158"/>
      <c r="S73" s="158"/>
      <c r="T73" s="158"/>
      <c r="U73" s="158"/>
      <c r="V73" s="158"/>
      <c r="W73" s="158"/>
      <c r="X73" s="158"/>
      <c r="Y73" s="158"/>
      <c r="Z73" s="158"/>
    </row>
    <row r="74" spans="1:26" x14ac:dyDescent="0.2">
      <c r="A74" s="158"/>
      <c r="B74" s="158"/>
      <c r="C74" s="158"/>
      <c r="D74" s="158"/>
      <c r="E74" s="158"/>
      <c r="F74" s="158"/>
      <c r="G74" s="158"/>
      <c r="H74" s="158"/>
      <c r="I74" s="158"/>
      <c r="J74" s="158"/>
      <c r="K74" s="158"/>
      <c r="L74" s="158"/>
      <c r="M74" s="158"/>
      <c r="N74" s="158"/>
      <c r="O74" s="158"/>
      <c r="P74" s="158"/>
      <c r="Q74" s="158"/>
      <c r="R74" s="158"/>
      <c r="S74" s="158"/>
      <c r="T74" s="158"/>
      <c r="U74" s="158"/>
      <c r="V74" s="158"/>
      <c r="W74" s="158"/>
      <c r="X74" s="158"/>
      <c r="Y74" s="158"/>
      <c r="Z74" s="158"/>
    </row>
    <row r="75" spans="1:26" x14ac:dyDescent="0.2">
      <c r="A75" s="158"/>
      <c r="B75" s="158"/>
      <c r="C75" s="158"/>
      <c r="D75" s="158"/>
      <c r="E75" s="158"/>
      <c r="F75" s="158"/>
      <c r="G75" s="158"/>
      <c r="H75" s="158"/>
      <c r="I75" s="158"/>
      <c r="J75" s="158"/>
      <c r="K75" s="158"/>
      <c r="L75" s="158"/>
      <c r="M75" s="158"/>
      <c r="N75" s="158"/>
      <c r="O75" s="158"/>
      <c r="P75" s="158"/>
      <c r="Q75" s="158"/>
      <c r="R75" s="158"/>
      <c r="S75" s="158"/>
      <c r="T75" s="158"/>
      <c r="U75" s="158"/>
      <c r="V75" s="158"/>
      <c r="W75" s="158"/>
      <c r="X75" s="158"/>
      <c r="Y75" s="158"/>
      <c r="Z75" s="158"/>
    </row>
    <row r="76" spans="1:26" x14ac:dyDescent="0.2">
      <c r="A76" s="158"/>
      <c r="B76" s="158"/>
      <c r="C76" s="158"/>
      <c r="D76" s="158"/>
      <c r="E76" s="158"/>
      <c r="F76" s="158"/>
      <c r="G76" s="158"/>
      <c r="H76" s="158"/>
      <c r="I76" s="158"/>
      <c r="J76" s="158"/>
      <c r="K76" s="158"/>
      <c r="L76" s="158"/>
      <c r="M76" s="158"/>
      <c r="N76" s="158"/>
      <c r="O76" s="158"/>
      <c r="P76" s="158"/>
      <c r="Q76" s="158"/>
      <c r="R76" s="158"/>
      <c r="S76" s="158"/>
      <c r="T76" s="158"/>
      <c r="U76" s="158"/>
      <c r="V76" s="158"/>
      <c r="W76" s="158"/>
      <c r="X76" s="158"/>
      <c r="Y76" s="158"/>
      <c r="Z76" s="158"/>
    </row>
    <row r="77" spans="1:26" x14ac:dyDescent="0.2">
      <c r="A77" s="158"/>
      <c r="B77" s="158"/>
      <c r="C77" s="158"/>
      <c r="D77" s="158"/>
      <c r="E77" s="158"/>
      <c r="F77" s="158"/>
      <c r="G77" s="158"/>
      <c r="H77" s="158"/>
      <c r="I77" s="158"/>
      <c r="J77" s="158"/>
      <c r="K77" s="158"/>
      <c r="L77" s="158"/>
      <c r="M77" s="158"/>
      <c r="N77" s="158"/>
      <c r="O77" s="158"/>
      <c r="P77" s="158"/>
      <c r="Q77" s="158"/>
      <c r="R77" s="158"/>
      <c r="S77" s="158"/>
      <c r="T77" s="158"/>
      <c r="U77" s="158"/>
      <c r="V77" s="158"/>
      <c r="W77" s="158"/>
      <c r="X77" s="158"/>
      <c r="Y77" s="158"/>
      <c r="Z77" s="158"/>
    </row>
    <row r="78" spans="1:26" x14ac:dyDescent="0.2">
      <c r="A78" s="158"/>
      <c r="B78" s="158"/>
      <c r="C78" s="158"/>
      <c r="D78" s="158"/>
      <c r="E78" s="158"/>
      <c r="F78" s="158"/>
      <c r="G78" s="158"/>
      <c r="H78" s="158"/>
      <c r="I78" s="158"/>
      <c r="J78" s="158"/>
      <c r="K78" s="158"/>
      <c r="L78" s="158"/>
      <c r="M78" s="158"/>
      <c r="N78" s="158"/>
      <c r="O78" s="158"/>
      <c r="P78" s="158"/>
      <c r="Q78" s="158"/>
      <c r="R78" s="158"/>
      <c r="S78" s="158"/>
      <c r="T78" s="158"/>
      <c r="U78" s="158"/>
      <c r="V78" s="158"/>
      <c r="W78" s="158"/>
      <c r="X78" s="158"/>
      <c r="Y78" s="158"/>
      <c r="Z78" s="158"/>
    </row>
    <row r="79" spans="1:26" x14ac:dyDescent="0.2">
      <c r="A79" s="158"/>
      <c r="B79" s="158"/>
      <c r="C79" s="158"/>
      <c r="D79" s="158"/>
      <c r="E79" s="158"/>
      <c r="F79" s="158"/>
      <c r="G79" s="158"/>
      <c r="H79" s="158"/>
      <c r="I79" s="158"/>
      <c r="J79" s="158"/>
      <c r="K79" s="158"/>
      <c r="L79" s="158"/>
      <c r="M79" s="158"/>
      <c r="N79" s="158"/>
      <c r="O79" s="158"/>
      <c r="P79" s="158"/>
      <c r="Q79" s="158"/>
      <c r="R79" s="158"/>
      <c r="S79" s="158"/>
      <c r="T79" s="158"/>
      <c r="U79" s="158"/>
      <c r="V79" s="158"/>
      <c r="W79" s="158"/>
      <c r="X79" s="158"/>
      <c r="Y79" s="158"/>
      <c r="Z79" s="158"/>
    </row>
    <row r="80" spans="1:26" x14ac:dyDescent="0.2">
      <c r="A80" s="158"/>
      <c r="B80" s="158"/>
      <c r="C80" s="158"/>
      <c r="D80" s="158"/>
      <c r="E80" s="158"/>
      <c r="F80" s="158"/>
      <c r="G80" s="158"/>
      <c r="H80" s="158"/>
      <c r="I80" s="158"/>
      <c r="J80" s="158"/>
      <c r="K80" s="158"/>
      <c r="L80" s="158"/>
      <c r="M80" s="158"/>
      <c r="N80" s="158"/>
      <c r="O80" s="158"/>
      <c r="P80" s="158"/>
      <c r="Q80" s="158"/>
      <c r="R80" s="158"/>
      <c r="S80" s="158"/>
      <c r="T80" s="158"/>
      <c r="U80" s="158"/>
      <c r="V80" s="158"/>
      <c r="W80" s="158"/>
      <c r="X80" s="158"/>
      <c r="Y80" s="158"/>
      <c r="Z80" s="158"/>
    </row>
    <row r="81" spans="1:26" x14ac:dyDescent="0.2">
      <c r="A81" s="158"/>
      <c r="B81" s="158"/>
      <c r="C81" s="158"/>
      <c r="D81" s="158"/>
      <c r="E81" s="158"/>
      <c r="F81" s="158"/>
      <c r="G81" s="158"/>
      <c r="H81" s="158"/>
      <c r="I81" s="158"/>
      <c r="J81" s="158"/>
      <c r="K81" s="158"/>
      <c r="L81" s="158"/>
      <c r="M81" s="158"/>
      <c r="N81" s="158"/>
      <c r="O81" s="158"/>
      <c r="P81" s="158"/>
      <c r="Q81" s="158"/>
      <c r="R81" s="158"/>
      <c r="S81" s="158"/>
      <c r="T81" s="158"/>
      <c r="U81" s="158"/>
      <c r="V81" s="158"/>
      <c r="W81" s="158"/>
      <c r="X81" s="158"/>
      <c r="Y81" s="158"/>
      <c r="Z81" s="158"/>
    </row>
    <row r="82" spans="1:26" x14ac:dyDescent="0.2">
      <c r="A82" s="158"/>
      <c r="B82" s="158"/>
      <c r="C82" s="158"/>
      <c r="D82" s="158"/>
      <c r="E82" s="158"/>
      <c r="F82" s="158"/>
      <c r="G82" s="158"/>
      <c r="H82" s="158"/>
      <c r="I82" s="158"/>
      <c r="J82" s="158"/>
      <c r="K82" s="158"/>
      <c r="L82" s="158"/>
      <c r="M82" s="158"/>
      <c r="N82" s="158"/>
      <c r="O82" s="158"/>
      <c r="P82" s="158"/>
      <c r="Q82" s="158"/>
      <c r="R82" s="158"/>
      <c r="S82" s="158"/>
      <c r="T82" s="158"/>
      <c r="U82" s="158"/>
      <c r="V82" s="158"/>
      <c r="W82" s="158"/>
      <c r="X82" s="158"/>
      <c r="Y82" s="158"/>
      <c r="Z82" s="158"/>
    </row>
    <row r="83" spans="1:26" x14ac:dyDescent="0.2">
      <c r="A83" s="158"/>
      <c r="B83" s="158"/>
      <c r="C83" s="158"/>
      <c r="D83" s="158"/>
      <c r="E83" s="158"/>
      <c r="F83" s="158"/>
      <c r="G83" s="158"/>
      <c r="H83" s="158"/>
      <c r="I83" s="158"/>
      <c r="J83" s="158"/>
      <c r="K83" s="158"/>
      <c r="L83" s="158"/>
      <c r="M83" s="158"/>
      <c r="N83" s="158"/>
      <c r="O83" s="158"/>
      <c r="P83" s="158"/>
      <c r="Q83" s="158"/>
      <c r="R83" s="158"/>
      <c r="S83" s="158"/>
      <c r="T83" s="158"/>
      <c r="U83" s="158"/>
      <c r="V83" s="158"/>
      <c r="W83" s="158"/>
      <c r="X83" s="158"/>
      <c r="Y83" s="158"/>
      <c r="Z83" s="158"/>
    </row>
    <row r="84" spans="1:26" x14ac:dyDescent="0.2">
      <c r="A84" s="158"/>
      <c r="B84" s="158"/>
      <c r="C84" s="158"/>
      <c r="D84" s="158"/>
      <c r="E84" s="158"/>
      <c r="F84" s="158"/>
      <c r="G84" s="158"/>
      <c r="H84" s="158"/>
      <c r="I84" s="158"/>
      <c r="J84" s="158"/>
      <c r="K84" s="158"/>
      <c r="L84" s="158"/>
      <c r="M84" s="158"/>
      <c r="N84" s="158"/>
      <c r="O84" s="158"/>
      <c r="P84" s="158"/>
      <c r="Q84" s="158"/>
      <c r="R84" s="158"/>
      <c r="S84" s="158"/>
      <c r="T84" s="158"/>
      <c r="U84" s="158"/>
      <c r="V84" s="158"/>
      <c r="W84" s="158"/>
      <c r="X84" s="158"/>
      <c r="Y84" s="158"/>
      <c r="Z84" s="158"/>
    </row>
    <row r="85" spans="1:26" x14ac:dyDescent="0.2">
      <c r="A85" s="158"/>
      <c r="B85" s="158"/>
      <c r="C85" s="158"/>
      <c r="D85" s="158"/>
      <c r="E85" s="158"/>
      <c r="F85" s="158"/>
      <c r="G85" s="158"/>
      <c r="H85" s="158"/>
      <c r="I85" s="158"/>
      <c r="J85" s="158"/>
      <c r="K85" s="158"/>
      <c r="L85" s="158"/>
      <c r="M85" s="158"/>
      <c r="N85" s="158"/>
      <c r="O85" s="158"/>
      <c r="P85" s="158"/>
      <c r="Q85" s="158"/>
      <c r="R85" s="158"/>
      <c r="S85" s="158"/>
      <c r="T85" s="158"/>
      <c r="U85" s="158"/>
      <c r="V85" s="158"/>
      <c r="W85" s="158"/>
      <c r="X85" s="158"/>
      <c r="Y85" s="158"/>
      <c r="Z85" s="158"/>
    </row>
    <row r="86" spans="1:26" x14ac:dyDescent="0.2">
      <c r="A86" s="158"/>
      <c r="B86" s="158"/>
      <c r="C86" s="158"/>
      <c r="D86" s="158"/>
      <c r="E86" s="158"/>
      <c r="F86" s="158"/>
      <c r="G86" s="158"/>
      <c r="H86" s="158"/>
      <c r="I86" s="158"/>
      <c r="J86" s="158"/>
      <c r="K86" s="158"/>
      <c r="L86" s="158"/>
      <c r="M86" s="158"/>
      <c r="N86" s="158"/>
      <c r="O86" s="158"/>
      <c r="P86" s="158"/>
      <c r="Q86" s="158"/>
      <c r="R86" s="158"/>
      <c r="S86" s="158"/>
      <c r="T86" s="158"/>
      <c r="U86" s="158"/>
      <c r="V86" s="158"/>
      <c r="W86" s="158"/>
      <c r="X86" s="158"/>
      <c r="Y86" s="158"/>
      <c r="Z86" s="158"/>
    </row>
    <row r="87" spans="1:26" x14ac:dyDescent="0.2">
      <c r="A87" s="158"/>
      <c r="B87" s="158"/>
      <c r="C87" s="158"/>
      <c r="D87" s="158"/>
      <c r="E87" s="158"/>
      <c r="F87" s="158"/>
      <c r="G87" s="158"/>
      <c r="H87" s="158"/>
      <c r="I87" s="158"/>
      <c r="J87" s="158"/>
      <c r="K87" s="158"/>
      <c r="L87" s="158"/>
      <c r="M87" s="158"/>
      <c r="N87" s="158"/>
      <c r="O87" s="158"/>
      <c r="P87" s="158"/>
      <c r="Q87" s="158"/>
      <c r="R87" s="158"/>
      <c r="S87" s="158"/>
      <c r="T87" s="158"/>
      <c r="U87" s="158"/>
      <c r="V87" s="158"/>
      <c r="W87" s="158"/>
      <c r="X87" s="158"/>
      <c r="Y87" s="158"/>
      <c r="Z87" s="158"/>
    </row>
    <row r="88" spans="1:26" x14ac:dyDescent="0.2">
      <c r="A88" s="158"/>
      <c r="B88" s="158"/>
      <c r="C88" s="158"/>
      <c r="D88" s="158"/>
      <c r="E88" s="158"/>
      <c r="F88" s="158"/>
      <c r="G88" s="158"/>
      <c r="H88" s="158"/>
      <c r="I88" s="158"/>
      <c r="J88" s="158"/>
      <c r="K88" s="158"/>
      <c r="L88" s="158"/>
      <c r="M88" s="158"/>
      <c r="N88" s="158"/>
      <c r="O88" s="158"/>
      <c r="P88" s="158"/>
      <c r="Q88" s="158"/>
      <c r="R88" s="158"/>
      <c r="S88" s="158"/>
      <c r="T88" s="158"/>
      <c r="U88" s="158"/>
      <c r="V88" s="158"/>
      <c r="W88" s="158"/>
      <c r="X88" s="158"/>
      <c r="Y88" s="158"/>
      <c r="Z88" s="158"/>
    </row>
    <row r="89" spans="1:26" x14ac:dyDescent="0.2">
      <c r="A89" s="158"/>
      <c r="B89" s="158"/>
      <c r="C89" s="158"/>
      <c r="D89" s="158"/>
      <c r="E89" s="158"/>
      <c r="F89" s="158"/>
      <c r="G89" s="158"/>
      <c r="H89" s="158"/>
      <c r="I89" s="158"/>
      <c r="J89" s="158"/>
      <c r="K89" s="158"/>
      <c r="L89" s="158"/>
      <c r="M89" s="158"/>
      <c r="N89" s="158"/>
      <c r="O89" s="158"/>
      <c r="P89" s="158"/>
      <c r="Q89" s="158"/>
      <c r="R89" s="158"/>
      <c r="S89" s="158"/>
      <c r="T89" s="158"/>
      <c r="U89" s="158"/>
      <c r="V89" s="158"/>
      <c r="W89" s="158"/>
      <c r="X89" s="158"/>
      <c r="Y89" s="158"/>
      <c r="Z89" s="158"/>
    </row>
    <row r="90" spans="1:26" x14ac:dyDescent="0.2">
      <c r="A90" s="158"/>
      <c r="B90" s="158"/>
      <c r="C90" s="158"/>
      <c r="D90" s="158"/>
      <c r="E90" s="158"/>
      <c r="F90" s="158"/>
      <c r="G90" s="158"/>
      <c r="H90" s="158"/>
      <c r="I90" s="158"/>
      <c r="J90" s="158"/>
      <c r="K90" s="158"/>
      <c r="L90" s="158"/>
      <c r="M90" s="158"/>
      <c r="N90" s="158"/>
      <c r="O90" s="158"/>
      <c r="P90" s="158"/>
      <c r="Q90" s="158"/>
      <c r="R90" s="158"/>
      <c r="S90" s="158"/>
      <c r="T90" s="158"/>
      <c r="U90" s="158"/>
      <c r="V90" s="158"/>
      <c r="W90" s="158"/>
      <c r="X90" s="158"/>
      <c r="Y90" s="158"/>
      <c r="Z90" s="158"/>
    </row>
    <row r="91" spans="1:26" x14ac:dyDescent="0.2">
      <c r="A91" s="158"/>
      <c r="B91" s="158"/>
      <c r="C91" s="158"/>
      <c r="D91" s="158"/>
      <c r="E91" s="158"/>
      <c r="F91" s="158"/>
      <c r="G91" s="158"/>
      <c r="H91" s="158"/>
      <c r="I91" s="158"/>
      <c r="J91" s="158"/>
      <c r="K91" s="158"/>
      <c r="L91" s="158"/>
      <c r="M91" s="158"/>
      <c r="N91" s="158"/>
      <c r="O91" s="158"/>
      <c r="P91" s="158"/>
      <c r="Q91" s="158"/>
      <c r="R91" s="158"/>
      <c r="S91" s="158"/>
      <c r="T91" s="158"/>
      <c r="U91" s="158"/>
      <c r="V91" s="158"/>
      <c r="W91" s="158"/>
      <c r="X91" s="158"/>
      <c r="Y91" s="158"/>
      <c r="Z91" s="158"/>
    </row>
    <row r="92" spans="1:26" x14ac:dyDescent="0.2">
      <c r="A92" s="158"/>
      <c r="B92" s="158"/>
      <c r="C92" s="158"/>
      <c r="D92" s="158"/>
      <c r="E92" s="158"/>
      <c r="F92" s="158"/>
      <c r="G92" s="158"/>
      <c r="H92" s="158"/>
      <c r="I92" s="158"/>
      <c r="J92" s="158"/>
      <c r="K92" s="158"/>
      <c r="L92" s="158"/>
      <c r="M92" s="158"/>
      <c r="N92" s="158"/>
      <c r="O92" s="158"/>
      <c r="P92" s="158"/>
      <c r="Q92" s="158"/>
      <c r="R92" s="158"/>
      <c r="S92" s="158"/>
      <c r="T92" s="158"/>
      <c r="U92" s="158"/>
      <c r="V92" s="158"/>
      <c r="W92" s="158"/>
      <c r="X92" s="158"/>
      <c r="Y92" s="158"/>
      <c r="Z92" s="158"/>
    </row>
    <row r="93" spans="1:26" x14ac:dyDescent="0.2">
      <c r="A93" s="158"/>
      <c r="B93" s="158"/>
      <c r="C93" s="158"/>
      <c r="D93" s="158"/>
      <c r="E93" s="158"/>
      <c r="F93" s="158"/>
      <c r="G93" s="158"/>
      <c r="H93" s="158"/>
      <c r="I93" s="158"/>
      <c r="J93" s="158"/>
      <c r="K93" s="158"/>
      <c r="L93" s="158"/>
      <c r="M93" s="158"/>
      <c r="N93" s="158"/>
      <c r="O93" s="158"/>
      <c r="P93" s="158"/>
      <c r="Q93" s="158"/>
      <c r="R93" s="158"/>
      <c r="S93" s="158"/>
      <c r="T93" s="158"/>
      <c r="U93" s="158"/>
      <c r="V93" s="158"/>
      <c r="W93" s="158"/>
      <c r="X93" s="158"/>
      <c r="Y93" s="158"/>
      <c r="Z93" s="158"/>
    </row>
    <row r="94" spans="1:26" x14ac:dyDescent="0.2">
      <c r="A94" s="158"/>
      <c r="B94" s="158"/>
      <c r="C94" s="158"/>
      <c r="D94" s="158"/>
      <c r="E94" s="158"/>
      <c r="F94" s="158"/>
      <c r="G94" s="158"/>
      <c r="H94" s="158"/>
      <c r="I94" s="158"/>
      <c r="J94" s="158"/>
      <c r="K94" s="158"/>
      <c r="L94" s="158"/>
      <c r="M94" s="158"/>
      <c r="N94" s="158"/>
      <c r="O94" s="158"/>
      <c r="P94" s="158"/>
      <c r="Q94" s="158"/>
      <c r="R94" s="158"/>
      <c r="S94" s="158"/>
      <c r="T94" s="158"/>
      <c r="U94" s="158"/>
      <c r="V94" s="158"/>
      <c r="W94" s="158"/>
      <c r="X94" s="158"/>
      <c r="Y94" s="158"/>
      <c r="Z94" s="158"/>
    </row>
    <row r="95" spans="1:26" x14ac:dyDescent="0.2">
      <c r="A95" s="158"/>
      <c r="B95" s="158"/>
      <c r="C95" s="158"/>
      <c r="D95" s="158"/>
      <c r="E95" s="158"/>
      <c r="F95" s="158"/>
      <c r="G95" s="158"/>
      <c r="H95" s="158"/>
      <c r="I95" s="158"/>
      <c r="J95" s="158"/>
      <c r="K95" s="158"/>
      <c r="L95" s="158"/>
      <c r="M95" s="158"/>
      <c r="N95" s="158"/>
      <c r="O95" s="158"/>
      <c r="P95" s="158"/>
      <c r="Q95" s="158"/>
      <c r="R95" s="158"/>
      <c r="S95" s="158"/>
      <c r="T95" s="158"/>
      <c r="U95" s="158"/>
      <c r="V95" s="158"/>
      <c r="W95" s="158"/>
      <c r="X95" s="158"/>
      <c r="Y95" s="158"/>
      <c r="Z95" s="158"/>
    </row>
    <row r="96" spans="1:26" x14ac:dyDescent="0.2">
      <c r="A96" s="158"/>
      <c r="B96" s="158"/>
      <c r="C96" s="158"/>
      <c r="D96" s="158"/>
      <c r="E96" s="158"/>
      <c r="F96" s="158"/>
      <c r="G96" s="158"/>
      <c r="H96" s="158"/>
      <c r="I96" s="158"/>
      <c r="J96" s="158"/>
      <c r="K96" s="158"/>
      <c r="L96" s="158"/>
      <c r="M96" s="158"/>
      <c r="N96" s="158"/>
      <c r="O96" s="158"/>
      <c r="P96" s="158"/>
      <c r="Q96" s="158"/>
      <c r="R96" s="158"/>
      <c r="S96" s="158"/>
      <c r="T96" s="158"/>
      <c r="U96" s="158"/>
      <c r="V96" s="158"/>
      <c r="W96" s="158"/>
      <c r="X96" s="158"/>
      <c r="Y96" s="158"/>
      <c r="Z96" s="158"/>
    </row>
    <row r="97" spans="1:26" x14ac:dyDescent="0.2">
      <c r="A97" s="158"/>
      <c r="B97" s="158"/>
      <c r="C97" s="158"/>
      <c r="D97" s="158"/>
      <c r="E97" s="158"/>
      <c r="F97" s="158"/>
      <c r="G97" s="158"/>
      <c r="H97" s="158"/>
      <c r="I97" s="158"/>
      <c r="J97" s="158"/>
      <c r="K97" s="158"/>
      <c r="L97" s="158"/>
      <c r="M97" s="158"/>
      <c r="N97" s="158"/>
      <c r="O97" s="158"/>
      <c r="P97" s="158"/>
      <c r="Q97" s="158"/>
      <c r="R97" s="158"/>
      <c r="S97" s="158"/>
      <c r="T97" s="158"/>
      <c r="U97" s="158"/>
      <c r="V97" s="158"/>
      <c r="W97" s="158"/>
      <c r="X97" s="158"/>
      <c r="Y97" s="158"/>
      <c r="Z97" s="158"/>
    </row>
    <row r="98" spans="1:26" x14ac:dyDescent="0.2">
      <c r="A98" s="158"/>
      <c r="B98" s="158"/>
      <c r="C98" s="158"/>
      <c r="D98" s="158"/>
      <c r="E98" s="158"/>
      <c r="F98" s="158"/>
      <c r="G98" s="158"/>
      <c r="H98" s="158"/>
      <c r="I98" s="158"/>
      <c r="J98" s="158"/>
      <c r="K98" s="158"/>
      <c r="L98" s="158"/>
      <c r="M98" s="158"/>
      <c r="N98" s="158"/>
      <c r="O98" s="158"/>
      <c r="P98" s="158"/>
      <c r="Q98" s="158"/>
      <c r="R98" s="158"/>
      <c r="S98" s="158"/>
      <c r="T98" s="158"/>
      <c r="U98" s="158"/>
      <c r="V98" s="158"/>
      <c r="W98" s="158"/>
      <c r="X98" s="158"/>
      <c r="Y98" s="158"/>
      <c r="Z98" s="158"/>
    </row>
    <row r="99" spans="1:26" x14ac:dyDescent="0.2">
      <c r="A99" s="158"/>
      <c r="B99" s="158"/>
      <c r="C99" s="158"/>
      <c r="D99" s="158"/>
      <c r="E99" s="158"/>
      <c r="F99" s="158"/>
      <c r="G99" s="158"/>
      <c r="H99" s="158"/>
      <c r="I99" s="158"/>
      <c r="J99" s="158"/>
      <c r="K99" s="158"/>
      <c r="L99" s="158"/>
      <c r="M99" s="158"/>
      <c r="N99" s="158"/>
      <c r="O99" s="158"/>
      <c r="P99" s="158"/>
      <c r="Q99" s="158"/>
      <c r="R99" s="158"/>
      <c r="S99" s="158"/>
      <c r="T99" s="158"/>
      <c r="U99" s="158"/>
      <c r="V99" s="158"/>
      <c r="W99" s="158"/>
      <c r="X99" s="158"/>
      <c r="Y99" s="158"/>
      <c r="Z99" s="158"/>
    </row>
    <row r="100" spans="1:26" x14ac:dyDescent="0.2">
      <c r="A100" s="158"/>
      <c r="B100" s="158"/>
      <c r="C100" s="158"/>
      <c r="D100" s="158"/>
      <c r="E100" s="158"/>
      <c r="F100" s="158"/>
      <c r="G100" s="158"/>
      <c r="H100" s="158"/>
      <c r="I100" s="158"/>
      <c r="J100" s="158"/>
      <c r="K100" s="158"/>
      <c r="L100" s="158"/>
      <c r="M100" s="158"/>
      <c r="N100" s="158"/>
      <c r="O100" s="158"/>
      <c r="P100" s="158"/>
      <c r="Q100" s="158"/>
      <c r="R100" s="158"/>
      <c r="S100" s="158"/>
      <c r="T100" s="158"/>
      <c r="U100" s="158"/>
      <c r="V100" s="158"/>
      <c r="W100" s="158"/>
      <c r="X100" s="158"/>
      <c r="Y100" s="158"/>
      <c r="Z100" s="158"/>
    </row>
    <row r="101" spans="1:26" x14ac:dyDescent="0.2">
      <c r="A101" s="158"/>
      <c r="B101" s="158"/>
      <c r="C101" s="158"/>
      <c r="D101" s="158"/>
      <c r="E101" s="158"/>
      <c r="F101" s="158"/>
      <c r="G101" s="158"/>
      <c r="H101" s="158"/>
      <c r="I101" s="158"/>
      <c r="J101" s="158"/>
      <c r="K101" s="158"/>
      <c r="L101" s="158"/>
      <c r="M101" s="158"/>
      <c r="N101" s="158"/>
      <c r="O101" s="158"/>
      <c r="P101" s="158"/>
      <c r="Q101" s="158"/>
      <c r="R101" s="158"/>
      <c r="S101" s="158"/>
      <c r="T101" s="158"/>
      <c r="U101" s="158"/>
      <c r="V101" s="158"/>
      <c r="W101" s="158"/>
      <c r="X101" s="158"/>
      <c r="Y101" s="158"/>
      <c r="Z101" s="158"/>
    </row>
    <row r="102" spans="1:26" x14ac:dyDescent="0.2">
      <c r="A102" s="158"/>
      <c r="B102" s="158"/>
      <c r="C102" s="158"/>
      <c r="D102" s="158"/>
      <c r="E102" s="158"/>
      <c r="F102" s="158"/>
      <c r="G102" s="158"/>
      <c r="H102" s="158"/>
      <c r="I102" s="158"/>
      <c r="J102" s="158"/>
      <c r="K102" s="158"/>
      <c r="L102" s="158"/>
      <c r="M102" s="158"/>
      <c r="N102" s="158"/>
      <c r="O102" s="158"/>
      <c r="P102" s="158"/>
      <c r="Q102" s="158"/>
      <c r="R102" s="158"/>
      <c r="S102" s="158"/>
      <c r="T102" s="158"/>
      <c r="U102" s="158"/>
      <c r="V102" s="158"/>
      <c r="W102" s="158"/>
      <c r="X102" s="158"/>
      <c r="Y102" s="158"/>
      <c r="Z102" s="158"/>
    </row>
    <row r="103" spans="1:26" x14ac:dyDescent="0.2">
      <c r="A103" s="158"/>
      <c r="B103" s="158"/>
      <c r="C103" s="158"/>
      <c r="D103" s="158"/>
      <c r="E103" s="158"/>
      <c r="F103" s="158"/>
      <c r="G103" s="158"/>
      <c r="H103" s="158"/>
      <c r="I103" s="158"/>
      <c r="J103" s="158"/>
      <c r="K103" s="158"/>
      <c r="L103" s="158"/>
      <c r="M103" s="158"/>
      <c r="N103" s="158"/>
      <c r="O103" s="158"/>
      <c r="P103" s="158"/>
      <c r="Q103" s="158"/>
      <c r="R103" s="158"/>
      <c r="S103" s="158"/>
      <c r="T103" s="158"/>
      <c r="U103" s="158"/>
      <c r="V103" s="158"/>
      <c r="W103" s="158"/>
      <c r="X103" s="158"/>
      <c r="Y103" s="158"/>
      <c r="Z103" s="158"/>
    </row>
    <row r="104" spans="1:26" x14ac:dyDescent="0.2">
      <c r="A104" s="158"/>
      <c r="B104" s="158"/>
      <c r="C104" s="158"/>
      <c r="D104" s="158"/>
      <c r="E104" s="158"/>
      <c r="F104" s="158"/>
      <c r="G104" s="158"/>
      <c r="H104" s="158"/>
      <c r="I104" s="158"/>
      <c r="J104" s="158"/>
      <c r="K104" s="158"/>
      <c r="L104" s="158"/>
      <c r="M104" s="158"/>
      <c r="N104" s="158"/>
      <c r="O104" s="158"/>
      <c r="P104" s="158"/>
      <c r="Q104" s="158"/>
      <c r="R104" s="158"/>
      <c r="S104" s="158"/>
      <c r="T104" s="158"/>
      <c r="U104" s="158"/>
      <c r="V104" s="158"/>
      <c r="W104" s="158"/>
      <c r="X104" s="158"/>
      <c r="Y104" s="158"/>
      <c r="Z104" s="158"/>
    </row>
    <row r="105" spans="1:26" x14ac:dyDescent="0.2">
      <c r="A105" s="158"/>
      <c r="B105" s="158"/>
      <c r="C105" s="158"/>
      <c r="D105" s="158"/>
      <c r="E105" s="158"/>
      <c r="F105" s="158"/>
      <c r="G105" s="158"/>
      <c r="H105" s="158"/>
      <c r="I105" s="158"/>
      <c r="J105" s="158"/>
      <c r="K105" s="158"/>
      <c r="L105" s="158"/>
      <c r="M105" s="158"/>
      <c r="N105" s="158"/>
      <c r="O105" s="158"/>
      <c r="P105" s="158"/>
      <c r="Q105" s="158"/>
      <c r="R105" s="158"/>
      <c r="S105" s="158"/>
      <c r="T105" s="158"/>
      <c r="U105" s="158"/>
      <c r="V105" s="158"/>
      <c r="W105" s="158"/>
      <c r="X105" s="158"/>
      <c r="Y105" s="158"/>
      <c r="Z105" s="158"/>
    </row>
    <row r="106" spans="1:26" x14ac:dyDescent="0.2">
      <c r="A106" s="158"/>
      <c r="B106" s="158"/>
      <c r="C106" s="158"/>
      <c r="D106" s="158"/>
      <c r="E106" s="158"/>
      <c r="F106" s="158"/>
      <c r="G106" s="158"/>
      <c r="H106" s="158"/>
      <c r="I106" s="158"/>
      <c r="J106" s="158"/>
      <c r="K106" s="158"/>
      <c r="L106" s="158"/>
      <c r="M106" s="158"/>
      <c r="N106" s="158"/>
      <c r="O106" s="158"/>
      <c r="P106" s="158"/>
      <c r="Q106" s="158"/>
      <c r="R106" s="158"/>
      <c r="S106" s="158"/>
      <c r="T106" s="158"/>
      <c r="U106" s="158"/>
      <c r="V106" s="158"/>
      <c r="W106" s="158"/>
      <c r="X106" s="158"/>
      <c r="Y106" s="158"/>
      <c r="Z106" s="158"/>
    </row>
    <row r="107" spans="1:26" x14ac:dyDescent="0.2">
      <c r="A107" s="158"/>
      <c r="B107" s="158"/>
      <c r="C107" s="158"/>
      <c r="D107" s="158"/>
      <c r="E107" s="158"/>
      <c r="F107" s="158"/>
      <c r="G107" s="158"/>
      <c r="H107" s="158"/>
      <c r="I107" s="158"/>
      <c r="J107" s="158"/>
      <c r="K107" s="158"/>
      <c r="L107" s="158"/>
      <c r="M107" s="158"/>
      <c r="N107" s="158"/>
      <c r="O107" s="158"/>
      <c r="P107" s="158"/>
      <c r="Q107" s="158"/>
      <c r="R107" s="158"/>
      <c r="S107" s="158"/>
      <c r="T107" s="158"/>
      <c r="U107" s="158"/>
      <c r="V107" s="158"/>
      <c r="W107" s="158"/>
      <c r="X107" s="158"/>
      <c r="Y107" s="158"/>
      <c r="Z107" s="158"/>
    </row>
    <row r="108" spans="1:26" x14ac:dyDescent="0.2">
      <c r="A108" s="158"/>
      <c r="B108" s="158"/>
      <c r="C108" s="158"/>
      <c r="D108" s="158"/>
      <c r="E108" s="158"/>
      <c r="F108" s="158"/>
      <c r="G108" s="158"/>
      <c r="H108" s="158"/>
      <c r="I108" s="158"/>
      <c r="J108" s="158"/>
      <c r="K108" s="158"/>
      <c r="L108" s="158"/>
      <c r="M108" s="158"/>
      <c r="N108" s="158"/>
      <c r="O108" s="158"/>
      <c r="P108" s="158"/>
      <c r="Q108" s="158"/>
      <c r="R108" s="158"/>
      <c r="S108" s="158"/>
      <c r="T108" s="158"/>
      <c r="U108" s="158"/>
      <c r="V108" s="158"/>
      <c r="W108" s="158"/>
      <c r="X108" s="158"/>
      <c r="Y108" s="158"/>
      <c r="Z108" s="158"/>
    </row>
    <row r="109" spans="1:26" x14ac:dyDescent="0.2">
      <c r="A109" s="158"/>
      <c r="B109" s="158"/>
      <c r="C109" s="158"/>
      <c r="D109" s="158"/>
      <c r="E109" s="158"/>
      <c r="F109" s="158"/>
      <c r="G109" s="158"/>
      <c r="H109" s="158"/>
      <c r="I109" s="158"/>
      <c r="J109" s="158"/>
      <c r="K109" s="158"/>
      <c r="L109" s="158"/>
      <c r="M109" s="158"/>
      <c r="N109" s="158"/>
      <c r="O109" s="158"/>
      <c r="P109" s="158"/>
      <c r="Q109" s="158"/>
      <c r="R109" s="158"/>
      <c r="S109" s="158"/>
      <c r="T109" s="158"/>
      <c r="U109" s="158"/>
      <c r="V109" s="158"/>
      <c r="W109" s="158"/>
      <c r="X109" s="158"/>
      <c r="Y109" s="158"/>
      <c r="Z109" s="158"/>
    </row>
    <row r="110" spans="1:26" x14ac:dyDescent="0.2">
      <c r="A110" s="158"/>
      <c r="B110" s="158"/>
      <c r="C110" s="158"/>
      <c r="D110" s="158"/>
      <c r="E110" s="158"/>
      <c r="F110" s="158"/>
      <c r="G110" s="158"/>
      <c r="H110" s="158"/>
      <c r="I110" s="158"/>
      <c r="J110" s="158"/>
      <c r="K110" s="158"/>
      <c r="L110" s="158"/>
      <c r="M110" s="158"/>
      <c r="N110" s="158"/>
      <c r="O110" s="158"/>
      <c r="P110" s="158"/>
      <c r="Q110" s="158"/>
      <c r="R110" s="158"/>
      <c r="S110" s="158"/>
      <c r="T110" s="158"/>
      <c r="U110" s="158"/>
      <c r="V110" s="158"/>
      <c r="W110" s="158"/>
      <c r="X110" s="158"/>
      <c r="Y110" s="158"/>
      <c r="Z110" s="158"/>
    </row>
    <row r="111" spans="1:26" x14ac:dyDescent="0.2">
      <c r="A111" s="158"/>
      <c r="B111" s="158"/>
      <c r="C111" s="158"/>
      <c r="D111" s="158"/>
      <c r="E111" s="158"/>
      <c r="F111" s="158"/>
      <c r="G111" s="158"/>
      <c r="H111" s="158"/>
      <c r="I111" s="158"/>
      <c r="J111" s="158"/>
      <c r="K111" s="158"/>
      <c r="L111" s="158"/>
      <c r="M111" s="158"/>
      <c r="N111" s="158"/>
      <c r="O111" s="158"/>
      <c r="P111" s="158"/>
      <c r="Q111" s="158"/>
      <c r="R111" s="158"/>
      <c r="S111" s="158"/>
      <c r="T111" s="158"/>
      <c r="U111" s="158"/>
      <c r="V111" s="158"/>
      <c r="W111" s="158"/>
      <c r="X111" s="158"/>
      <c r="Y111" s="158"/>
      <c r="Z111" s="158"/>
    </row>
    <row r="112" spans="1:26" x14ac:dyDescent="0.2">
      <c r="A112" s="158"/>
      <c r="B112" s="158"/>
      <c r="C112" s="158"/>
      <c r="D112" s="158"/>
      <c r="E112" s="158"/>
      <c r="F112" s="158"/>
      <c r="G112" s="158"/>
      <c r="H112" s="158"/>
      <c r="I112" s="158"/>
      <c r="J112" s="158"/>
      <c r="K112" s="158"/>
      <c r="L112" s="158"/>
      <c r="M112" s="158"/>
      <c r="N112" s="158"/>
      <c r="O112" s="158"/>
      <c r="P112" s="158"/>
      <c r="Q112" s="158"/>
      <c r="R112" s="158"/>
      <c r="S112" s="158"/>
      <c r="T112" s="158"/>
      <c r="U112" s="158"/>
      <c r="V112" s="158"/>
      <c r="W112" s="158"/>
      <c r="X112" s="158"/>
      <c r="Y112" s="158"/>
      <c r="Z112" s="158"/>
    </row>
    <row r="113" spans="1:26" x14ac:dyDescent="0.2">
      <c r="A113" s="158"/>
      <c r="B113" s="158"/>
      <c r="C113" s="158"/>
      <c r="D113" s="158"/>
      <c r="E113" s="158"/>
      <c r="F113" s="158"/>
      <c r="G113" s="158"/>
      <c r="H113" s="158"/>
      <c r="I113" s="158"/>
      <c r="J113" s="158"/>
      <c r="K113" s="158"/>
      <c r="L113" s="158"/>
      <c r="M113" s="158"/>
      <c r="N113" s="158"/>
      <c r="O113" s="158"/>
      <c r="P113" s="158"/>
      <c r="Q113" s="158"/>
      <c r="R113" s="158"/>
      <c r="S113" s="158"/>
      <c r="T113" s="158"/>
      <c r="U113" s="158"/>
      <c r="V113" s="158"/>
      <c r="W113" s="158"/>
      <c r="X113" s="158"/>
      <c r="Y113" s="158"/>
      <c r="Z113" s="158"/>
    </row>
    <row r="114" spans="1:26" x14ac:dyDescent="0.2">
      <c r="A114" s="158"/>
      <c r="B114" s="158"/>
      <c r="C114" s="158"/>
      <c r="D114" s="158"/>
      <c r="E114" s="158"/>
      <c r="F114" s="158"/>
      <c r="G114" s="158"/>
      <c r="H114" s="158"/>
      <c r="I114" s="158"/>
      <c r="J114" s="158"/>
      <c r="K114" s="158"/>
      <c r="L114" s="158"/>
      <c r="M114" s="158"/>
      <c r="N114" s="158"/>
      <c r="O114" s="158"/>
      <c r="P114" s="158"/>
      <c r="Q114" s="158"/>
      <c r="R114" s="158"/>
      <c r="S114" s="158"/>
      <c r="T114" s="158"/>
      <c r="U114" s="158"/>
      <c r="V114" s="158"/>
      <c r="W114" s="158"/>
      <c r="X114" s="158"/>
      <c r="Y114" s="158"/>
      <c r="Z114" s="158"/>
    </row>
    <row r="115" spans="1:26" x14ac:dyDescent="0.2">
      <c r="A115" s="158"/>
      <c r="B115" s="158"/>
      <c r="C115" s="158"/>
      <c r="D115" s="158"/>
      <c r="E115" s="158"/>
      <c r="F115" s="158"/>
      <c r="G115" s="158"/>
      <c r="H115" s="158"/>
      <c r="I115" s="158"/>
      <c r="J115" s="158"/>
      <c r="K115" s="158"/>
      <c r="L115" s="158"/>
      <c r="M115" s="158"/>
      <c r="N115" s="158"/>
      <c r="O115" s="158"/>
      <c r="P115" s="158"/>
      <c r="Q115" s="158"/>
      <c r="R115" s="158"/>
      <c r="S115" s="158"/>
      <c r="T115" s="158"/>
      <c r="U115" s="158"/>
      <c r="V115" s="158"/>
      <c r="W115" s="158"/>
      <c r="X115" s="158"/>
      <c r="Y115" s="158"/>
      <c r="Z115" s="158"/>
    </row>
    <row r="116" spans="1:26" x14ac:dyDescent="0.2">
      <c r="A116" s="158"/>
      <c r="B116" s="158"/>
      <c r="C116" s="158"/>
      <c r="D116" s="158"/>
      <c r="E116" s="158"/>
      <c r="F116" s="158"/>
      <c r="G116" s="158"/>
      <c r="H116" s="158"/>
      <c r="I116" s="158"/>
      <c r="J116" s="158"/>
      <c r="K116" s="158"/>
      <c r="L116" s="158"/>
      <c r="M116" s="158"/>
      <c r="N116" s="158"/>
      <c r="O116" s="158"/>
      <c r="P116" s="158"/>
      <c r="Q116" s="158"/>
      <c r="R116" s="158"/>
      <c r="S116" s="158"/>
      <c r="T116" s="158"/>
      <c r="U116" s="158"/>
      <c r="V116" s="158"/>
      <c r="W116" s="158"/>
      <c r="X116" s="158"/>
      <c r="Y116" s="158"/>
      <c r="Z116" s="158"/>
    </row>
    <row r="117" spans="1:26" x14ac:dyDescent="0.2">
      <c r="A117" s="158"/>
      <c r="B117" s="158"/>
      <c r="C117" s="158"/>
      <c r="D117" s="158"/>
      <c r="E117" s="158"/>
      <c r="F117" s="158"/>
      <c r="G117" s="158"/>
      <c r="H117" s="158"/>
      <c r="I117" s="158"/>
      <c r="J117" s="158"/>
      <c r="K117" s="158"/>
      <c r="L117" s="158"/>
      <c r="M117" s="158"/>
      <c r="N117" s="158"/>
      <c r="O117" s="158"/>
      <c r="P117" s="158"/>
      <c r="Q117" s="158"/>
      <c r="R117" s="158"/>
      <c r="S117" s="158"/>
      <c r="T117" s="158"/>
      <c r="U117" s="158"/>
      <c r="V117" s="158"/>
      <c r="W117" s="158"/>
      <c r="X117" s="158"/>
      <c r="Y117" s="158"/>
      <c r="Z117" s="158"/>
    </row>
    <row r="118" spans="1:26" x14ac:dyDescent="0.2">
      <c r="A118" s="158"/>
      <c r="B118" s="158"/>
      <c r="C118" s="158"/>
      <c r="D118" s="158"/>
      <c r="E118" s="158"/>
      <c r="F118" s="158"/>
      <c r="G118" s="158"/>
      <c r="H118" s="158"/>
      <c r="I118" s="158"/>
      <c r="J118" s="158"/>
      <c r="K118" s="158"/>
      <c r="L118" s="158"/>
      <c r="M118" s="158"/>
      <c r="N118" s="158"/>
      <c r="O118" s="158"/>
      <c r="P118" s="158"/>
      <c r="Q118" s="158"/>
      <c r="R118" s="158"/>
      <c r="S118" s="158"/>
      <c r="T118" s="158"/>
      <c r="U118" s="158"/>
      <c r="V118" s="158"/>
      <c r="W118" s="158"/>
      <c r="X118" s="158"/>
      <c r="Y118" s="158"/>
      <c r="Z118" s="158"/>
    </row>
    <row r="119" spans="1:26" x14ac:dyDescent="0.2">
      <c r="A119" s="158"/>
      <c r="B119" s="158"/>
      <c r="C119" s="158"/>
      <c r="D119" s="158"/>
      <c r="E119" s="158"/>
      <c r="F119" s="158"/>
      <c r="G119" s="158"/>
      <c r="H119" s="158"/>
      <c r="I119" s="158"/>
      <c r="J119" s="158"/>
      <c r="K119" s="158"/>
      <c r="L119" s="158"/>
      <c r="M119" s="158"/>
      <c r="N119" s="158"/>
      <c r="O119" s="158"/>
      <c r="P119" s="158"/>
      <c r="Q119" s="158"/>
      <c r="R119" s="158"/>
      <c r="S119" s="158"/>
      <c r="T119" s="158"/>
      <c r="U119" s="158"/>
      <c r="V119" s="158"/>
      <c r="W119" s="158"/>
      <c r="X119" s="158"/>
      <c r="Y119" s="158"/>
      <c r="Z119" s="158"/>
    </row>
    <row r="120" spans="1:26" x14ac:dyDescent="0.2">
      <c r="A120" s="158"/>
      <c r="B120" s="158"/>
      <c r="C120" s="158"/>
      <c r="D120" s="158"/>
      <c r="E120" s="158"/>
      <c r="F120" s="158"/>
      <c r="G120" s="158"/>
      <c r="H120" s="158"/>
      <c r="I120" s="158"/>
      <c r="J120" s="158"/>
      <c r="K120" s="158"/>
      <c r="L120" s="158"/>
      <c r="M120" s="158"/>
      <c r="N120" s="158"/>
      <c r="O120" s="158"/>
      <c r="P120" s="158"/>
      <c r="Q120" s="158"/>
      <c r="R120" s="158"/>
      <c r="S120" s="158"/>
      <c r="T120" s="158"/>
      <c r="U120" s="158"/>
      <c r="V120" s="158"/>
      <c r="W120" s="158"/>
      <c r="X120" s="158"/>
      <c r="Y120" s="158"/>
      <c r="Z120" s="158"/>
    </row>
    <row r="121" spans="1:26" x14ac:dyDescent="0.2">
      <c r="A121" s="158"/>
      <c r="B121" s="158"/>
      <c r="C121" s="158"/>
      <c r="D121" s="158"/>
      <c r="E121" s="158"/>
      <c r="F121" s="158"/>
      <c r="G121" s="158"/>
      <c r="H121" s="158"/>
      <c r="I121" s="158"/>
      <c r="J121" s="158"/>
      <c r="K121" s="158"/>
      <c r="L121" s="158"/>
      <c r="M121" s="158"/>
      <c r="N121" s="158"/>
      <c r="O121" s="158"/>
      <c r="P121" s="158"/>
      <c r="Q121" s="158"/>
      <c r="R121" s="158"/>
      <c r="S121" s="158"/>
      <c r="T121" s="158"/>
      <c r="U121" s="158"/>
      <c r="V121" s="158"/>
      <c r="W121" s="158"/>
      <c r="X121" s="158"/>
      <c r="Y121" s="158"/>
      <c r="Z121" s="158"/>
    </row>
    <row r="122" spans="1:26" x14ac:dyDescent="0.2">
      <c r="A122" s="158"/>
      <c r="B122" s="158"/>
      <c r="C122" s="158"/>
      <c r="D122" s="158"/>
      <c r="E122" s="158"/>
      <c r="F122" s="158"/>
      <c r="G122" s="158"/>
      <c r="H122" s="158"/>
      <c r="I122" s="158"/>
      <c r="J122" s="158"/>
      <c r="K122" s="158"/>
      <c r="L122" s="158"/>
      <c r="M122" s="158"/>
      <c r="N122" s="158"/>
      <c r="O122" s="158"/>
      <c r="P122" s="158"/>
      <c r="Q122" s="158"/>
      <c r="R122" s="158"/>
      <c r="S122" s="158"/>
      <c r="T122" s="158"/>
      <c r="U122" s="158"/>
      <c r="V122" s="158"/>
      <c r="W122" s="158"/>
      <c r="X122" s="158"/>
      <c r="Y122" s="158"/>
      <c r="Z122" s="158"/>
    </row>
    <row r="123" spans="1:26" x14ac:dyDescent="0.2">
      <c r="A123" s="158"/>
      <c r="B123" s="158"/>
      <c r="C123" s="158"/>
      <c r="D123" s="158"/>
      <c r="E123" s="158"/>
      <c r="F123" s="158"/>
      <c r="G123" s="158"/>
      <c r="H123" s="158"/>
      <c r="I123" s="158"/>
      <c r="J123" s="158"/>
      <c r="K123" s="158"/>
      <c r="L123" s="158"/>
      <c r="M123" s="158"/>
      <c r="N123" s="158"/>
      <c r="O123" s="158"/>
      <c r="P123" s="158"/>
      <c r="Q123" s="158"/>
      <c r="R123" s="158"/>
      <c r="S123" s="158"/>
      <c r="T123" s="158"/>
      <c r="U123" s="158"/>
      <c r="V123" s="158"/>
      <c r="W123" s="158"/>
      <c r="X123" s="158"/>
      <c r="Y123" s="158"/>
      <c r="Z123" s="158"/>
    </row>
    <row r="124" spans="1:26" x14ac:dyDescent="0.2">
      <c r="A124" s="158"/>
      <c r="B124" s="158"/>
      <c r="C124" s="158"/>
      <c r="D124" s="158"/>
      <c r="E124" s="158"/>
      <c r="F124" s="158"/>
      <c r="G124" s="158"/>
      <c r="H124" s="158"/>
      <c r="I124" s="158"/>
      <c r="J124" s="158"/>
      <c r="K124" s="158"/>
      <c r="L124" s="158"/>
      <c r="M124" s="158"/>
      <c r="N124" s="158"/>
      <c r="O124" s="158"/>
      <c r="P124" s="158"/>
      <c r="Q124" s="158"/>
      <c r="R124" s="158"/>
      <c r="S124" s="158"/>
      <c r="T124" s="158"/>
      <c r="U124" s="158"/>
      <c r="V124" s="158"/>
      <c r="W124" s="158"/>
      <c r="X124" s="158"/>
      <c r="Y124" s="158"/>
      <c r="Z124" s="158"/>
    </row>
    <row r="125" spans="1:26" x14ac:dyDescent="0.2">
      <c r="A125" s="158"/>
      <c r="B125" s="158"/>
      <c r="C125" s="158"/>
      <c r="D125" s="158"/>
      <c r="E125" s="158"/>
      <c r="F125" s="158"/>
      <c r="G125" s="158"/>
      <c r="H125" s="158"/>
      <c r="I125" s="158"/>
      <c r="J125" s="158"/>
      <c r="K125" s="158"/>
      <c r="L125" s="158"/>
      <c r="M125" s="158"/>
      <c r="N125" s="158"/>
      <c r="O125" s="158"/>
      <c r="P125" s="158"/>
      <c r="Q125" s="158"/>
      <c r="R125" s="158"/>
      <c r="S125" s="158"/>
      <c r="T125" s="158"/>
      <c r="U125" s="158"/>
      <c r="V125" s="158"/>
      <c r="W125" s="158"/>
      <c r="X125" s="158"/>
      <c r="Y125" s="158"/>
      <c r="Z125" s="158"/>
    </row>
  </sheetData>
  <sheetProtection algorithmName="SHA-512" hashValue="KjZhXZI67gq2YjcWflN4kl4K/4l7REV5uhCs3+EZOBJr0WyvPMPpJa6YF94PWUrJWu0ZqqkIxRXeuvoH3C84pA==" saltValue="+hG97HTX+MIgu/iCEa0zMA==" spinCount="100000" sheet="1" objects="1" scenarios="1" formatColumns="0" formatRows="0"/>
  <conditionalFormatting sqref="C3">
    <cfRule type="cellIs" dxfId="0" priority="1" operator="equal">
      <formula>0</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BD837AF4D90244EBB7BF4FC0E080314" ma:contentTypeVersion="0" ma:contentTypeDescription="Create a new document." ma:contentTypeScope="" ma:versionID="6b18c3ef351336bd42494718ca00a354">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5FC8A10-DF64-4D31-9D29-5023948F9F3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4E92686B-109C-4C2E-9EB9-58A7DA8EFFF0}">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F7324545-89A4-45ED-9194-47AEDC4BF9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Examples</vt:lpstr>
      <vt:lpstr>WK0 - Input data</vt:lpstr>
      <vt:lpstr>Instructions</vt:lpstr>
      <vt:lpstr>Wk1</vt:lpstr>
      <vt:lpstr>Wk2</vt:lpstr>
    </vt:vector>
  </TitlesOfParts>
  <Company>IPART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Bee Thompson</dc:creator>
  <cp:lastModifiedBy>Bee Thompson</cp:lastModifiedBy>
  <cp:lastPrinted>2018-04-07T04:15:47Z</cp:lastPrinted>
  <dcterms:created xsi:type="dcterms:W3CDTF">2014-05-19T07:21:06Z</dcterms:created>
  <dcterms:modified xsi:type="dcterms:W3CDTF">2018-11-14T05:51:44Z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0x010100FBD837AF4D90244EBB7BF4FC0E080314</vt:lpwstr>
  </property>
</Properties>
</file>